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niuits-my.sharepoint.com/personal/z1978719_students_niu_edu/Documents/Sem 1/FP/Project/"/>
    </mc:Choice>
  </mc:AlternateContent>
  <xr:revisionPtr revIDLastSave="0" documentId="8_{6E6E526C-1D45-4F9F-960F-BA68F0738172}" xr6:coauthVersionLast="47" xr6:coauthVersionMax="47" xr10:uidLastSave="{00000000-0000-0000-0000-000000000000}"/>
  <bookViews>
    <workbookView xWindow="-120" yWindow="-120" windowWidth="20730" windowHeight="11160" tabRatio="830" activeTab="4" xr2:uid="{00000000-000D-0000-FFFF-FFFF00000000}"/>
  </bookViews>
  <sheets>
    <sheet name="Demand" sheetId="1" r:id="rId1"/>
    <sheet name="Routing of all parts" sheetId="2" r:id="rId2"/>
    <sheet name="Times per Operation" sheetId="4" r:id="rId3"/>
    <sheet name="Master Working" sheetId="13" r:id="rId4"/>
    <sheet name="Clustering" sheetId="14" r:id="rId5"/>
    <sheet name="Times per Operation_workinng" sheetId="12" state="hidden" r:id="rId6"/>
    <sheet name="Defect Rate" sheetId="6" state="hidden" r:id="rId7"/>
    <sheet name="BOM For A100-001" sheetId="3" state="hidden" r:id="rId8"/>
    <sheet name="demand_working" sheetId="9" state="hidden" r:id="rId9"/>
    <sheet name="Routing of all parts_working" sheetId="10" state="hidden" r:id="rId10"/>
    <sheet name="general_Working" sheetId="7" state="hidden" r:id="rId11"/>
    <sheet name="Flowchart" sheetId="8" state="hidden" r:id="rId12"/>
  </sheets>
  <definedNames>
    <definedName name="_xlnm._FilterDatabase" localSheetId="1" hidden="1">'Routing of all parts_working'!$X$31:$AD$41</definedName>
    <definedName name="_xlnm._FilterDatabase" localSheetId="2" hidden="1">'Times per Operation'!$A$1:$H$101</definedName>
    <definedName name="_xlnm._FilterDatabase" localSheetId="5" hidden="1">'Times per Operation_workinng'!$A$1:$H$120</definedName>
    <definedName name="values" localSheetId="1">'Routing of all parts'!#REF!</definedName>
    <definedName name="values_1" localSheetId="1">'Routing of all parts'!#REF!</definedName>
    <definedName name="values_2" localSheetId="1">'Routing of all parts'!#REF!</definedName>
  </definedNames>
  <calcPr calcId="191028"/>
  <pivotCaches>
    <pivotCache cacheId="3" r:id="rId13"/>
    <pivotCache cacheId="4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" i="14" l="1"/>
  <c r="B125" i="14"/>
  <c r="H125" i="14"/>
  <c r="C125" i="14"/>
  <c r="D125" i="14"/>
  <c r="I125" i="14"/>
  <c r="E125" i="14"/>
  <c r="J125" i="14"/>
  <c r="F125" i="14"/>
  <c r="K125" i="14"/>
  <c r="L123" i="14"/>
  <c r="L119" i="14"/>
  <c r="L122" i="14"/>
  <c r="L120" i="14"/>
  <c r="L118" i="14"/>
  <c r="L124" i="14"/>
  <c r="L121" i="14"/>
  <c r="C115" i="14"/>
  <c r="D115" i="14"/>
  <c r="E115" i="14"/>
  <c r="F115" i="14"/>
  <c r="G115" i="14"/>
  <c r="H115" i="14"/>
  <c r="I115" i="14"/>
  <c r="J115" i="14"/>
  <c r="K115" i="14"/>
  <c r="B115" i="14"/>
  <c r="L109" i="14"/>
  <c r="L110" i="14"/>
  <c r="L111" i="14"/>
  <c r="L112" i="14"/>
  <c r="L113" i="14"/>
  <c r="L114" i="14"/>
  <c r="L108" i="14"/>
  <c r="K40" i="14"/>
  <c r="J40" i="14"/>
  <c r="I40" i="14"/>
  <c r="H40" i="14"/>
  <c r="G40" i="14"/>
  <c r="F40" i="14"/>
  <c r="E40" i="14"/>
  <c r="D40" i="14"/>
  <c r="C40" i="14"/>
  <c r="B40" i="14"/>
  <c r="L39" i="14"/>
  <c r="L38" i="14"/>
  <c r="L37" i="14"/>
  <c r="L36" i="14"/>
  <c r="L35" i="14"/>
  <c r="L34" i="14"/>
  <c r="L33" i="14"/>
  <c r="H55" i="14"/>
  <c r="G55" i="14"/>
  <c r="F55" i="14"/>
  <c r="E55" i="14"/>
  <c r="D55" i="14"/>
  <c r="C55" i="14"/>
  <c r="B55" i="14"/>
  <c r="I54" i="14"/>
  <c r="I53" i="14"/>
  <c r="I52" i="14"/>
  <c r="I51" i="14"/>
  <c r="I50" i="14"/>
  <c r="I49" i="14"/>
  <c r="I48" i="14"/>
  <c r="I47" i="14"/>
  <c r="I46" i="14"/>
  <c r="I45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BD20" i="14"/>
  <c r="BE20" i="14"/>
  <c r="BF20" i="14"/>
  <c r="BG20" i="14"/>
  <c r="BH20" i="14"/>
  <c r="BI20" i="14"/>
  <c r="BJ20" i="14"/>
  <c r="BK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R20" i="14"/>
  <c r="S20" i="14"/>
  <c r="T20" i="14"/>
  <c r="U20" i="14"/>
  <c r="V20" i="14"/>
  <c r="W20" i="14"/>
  <c r="X20" i="14"/>
  <c r="Y20" i="14"/>
  <c r="Z20" i="14"/>
  <c r="AA20" i="14"/>
  <c r="AB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20" i="14"/>
  <c r="BL12" i="14"/>
  <c r="BL10" i="14"/>
  <c r="BL15" i="14"/>
  <c r="BL13" i="14"/>
  <c r="BL18" i="14"/>
  <c r="BL17" i="14"/>
  <c r="BL14" i="14"/>
  <c r="BL16" i="14"/>
  <c r="BL19" i="14"/>
  <c r="BL11" i="14"/>
  <c r="H190" i="1"/>
  <c r="H184" i="1" s="1"/>
  <c r="C184" i="1"/>
  <c r="D184" i="1"/>
  <c r="E184" i="1"/>
  <c r="F184" i="1"/>
  <c r="G184" i="1"/>
  <c r="I184" i="1"/>
  <c r="J184" i="1"/>
  <c r="K184" i="1"/>
  <c r="C183" i="1"/>
  <c r="D183" i="1"/>
  <c r="E183" i="1"/>
  <c r="F183" i="1"/>
  <c r="G183" i="1"/>
  <c r="H183" i="1"/>
  <c r="I183" i="1"/>
  <c r="J183" i="1"/>
  <c r="K183" i="1"/>
  <c r="B184" i="1"/>
  <c r="K190" i="1"/>
  <c r="J190" i="1"/>
  <c r="I190" i="1"/>
  <c r="G190" i="1"/>
  <c r="F190" i="1"/>
  <c r="D190" i="1"/>
  <c r="C190" i="1"/>
  <c r="B190" i="1"/>
  <c r="B183" i="1"/>
  <c r="T5" i="13"/>
  <c r="S5" i="13"/>
  <c r="F109" i="12"/>
  <c r="J10" i="2" s="1"/>
  <c r="H23" i="13"/>
  <c r="P19" i="13"/>
  <c r="P18" i="13"/>
  <c r="O24" i="13"/>
  <c r="O23" i="13"/>
  <c r="O19" i="13"/>
  <c r="O18" i="13"/>
  <c r="N17" i="13"/>
  <c r="N16" i="13"/>
  <c r="M24" i="13"/>
  <c r="D24" i="13" s="1"/>
  <c r="M22" i="13"/>
  <c r="M21" i="13"/>
  <c r="M20" i="13"/>
  <c r="L23" i="13"/>
  <c r="K25" i="13"/>
  <c r="K22" i="13"/>
  <c r="K21" i="13"/>
  <c r="K20" i="13"/>
  <c r="L25" i="13"/>
  <c r="L16" i="13"/>
  <c r="A14" i="13"/>
  <c r="D16" i="13"/>
  <c r="F16" i="13"/>
  <c r="G16" i="13"/>
  <c r="C17" i="13"/>
  <c r="D17" i="13"/>
  <c r="F17" i="13"/>
  <c r="G17" i="13"/>
  <c r="C18" i="13"/>
  <c r="D18" i="13"/>
  <c r="E18" i="13"/>
  <c r="C19" i="13"/>
  <c r="D19" i="13"/>
  <c r="E19" i="13"/>
  <c r="H19" i="13"/>
  <c r="C20" i="13"/>
  <c r="E20" i="13"/>
  <c r="F20" i="13"/>
  <c r="G20" i="13"/>
  <c r="H20" i="13"/>
  <c r="C21" i="13"/>
  <c r="E21" i="13"/>
  <c r="F21" i="13"/>
  <c r="G21" i="13"/>
  <c r="H21" i="13"/>
  <c r="C22" i="13"/>
  <c r="E22" i="13"/>
  <c r="F22" i="13"/>
  <c r="G22" i="13"/>
  <c r="H22" i="13"/>
  <c r="D23" i="13"/>
  <c r="E23" i="13"/>
  <c r="G23" i="13"/>
  <c r="C24" i="13"/>
  <c r="E24" i="13"/>
  <c r="G24" i="13"/>
  <c r="H24" i="13"/>
  <c r="D25" i="13"/>
  <c r="E25" i="13"/>
  <c r="F25" i="13"/>
  <c r="G25" i="13"/>
  <c r="H25" i="13"/>
  <c r="B17" i="13"/>
  <c r="B18" i="13"/>
  <c r="B19" i="13"/>
  <c r="B23" i="13"/>
  <c r="B24" i="13"/>
  <c r="B16" i="13"/>
  <c r="I37" i="13"/>
  <c r="F37" i="13"/>
  <c r="D37" i="13"/>
  <c r="B37" i="13"/>
  <c r="K35" i="13"/>
  <c r="J35" i="13"/>
  <c r="F24" i="13" s="1"/>
  <c r="I35" i="13"/>
  <c r="H35" i="13"/>
  <c r="B22" i="13" s="1"/>
  <c r="G35" i="13"/>
  <c r="B21" i="13" s="1"/>
  <c r="F35" i="13"/>
  <c r="B20" i="13" s="1"/>
  <c r="E35" i="13"/>
  <c r="D35" i="13"/>
  <c r="G18" i="13" s="1"/>
  <c r="C35" i="13"/>
  <c r="B35" i="13"/>
  <c r="H16" i="13" s="1"/>
  <c r="K33" i="13"/>
  <c r="B25" i="13" s="1"/>
  <c r="J33" i="13"/>
  <c r="I33" i="13"/>
  <c r="H33" i="13"/>
  <c r="D22" i="13" s="1"/>
  <c r="G33" i="13"/>
  <c r="F33" i="13"/>
  <c r="E33" i="13"/>
  <c r="F19" i="13" s="1"/>
  <c r="D33" i="13"/>
  <c r="F18" i="13" s="1"/>
  <c r="C33" i="13"/>
  <c r="E17" i="13" s="1"/>
  <c r="B33" i="13"/>
  <c r="I8" i="2"/>
  <c r="G8" i="2"/>
  <c r="B10" i="2"/>
  <c r="C121" i="12"/>
  <c r="K10" i="2" s="1"/>
  <c r="B121" i="12"/>
  <c r="K8" i="2" s="1"/>
  <c r="H109" i="12"/>
  <c r="G109" i="12"/>
  <c r="E109" i="12"/>
  <c r="D109" i="12"/>
  <c r="J8" i="2" s="1"/>
  <c r="C109" i="12"/>
  <c r="B109" i="12"/>
  <c r="H97" i="12"/>
  <c r="I10" i="2" s="1"/>
  <c r="G97" i="12"/>
  <c r="F97" i="12"/>
  <c r="E97" i="12"/>
  <c r="D97" i="12"/>
  <c r="C97" i="12"/>
  <c r="I12" i="2" s="1"/>
  <c r="B97" i="12"/>
  <c r="H85" i="12"/>
  <c r="G85" i="12"/>
  <c r="F85" i="12"/>
  <c r="E85" i="12"/>
  <c r="D85" i="12"/>
  <c r="H8" i="2" s="1"/>
  <c r="C85" i="12"/>
  <c r="B85" i="12"/>
  <c r="H10" i="2" s="1"/>
  <c r="H73" i="12"/>
  <c r="G73" i="12"/>
  <c r="F73" i="12"/>
  <c r="E73" i="12"/>
  <c r="D73" i="12"/>
  <c r="C73" i="12"/>
  <c r="B73" i="12"/>
  <c r="G10" i="2" s="1"/>
  <c r="H61" i="12"/>
  <c r="F12" i="2" s="1"/>
  <c r="G61" i="12"/>
  <c r="F61" i="12"/>
  <c r="E61" i="12"/>
  <c r="D61" i="12"/>
  <c r="F8" i="2" s="1"/>
  <c r="C61" i="12"/>
  <c r="B61" i="12"/>
  <c r="F10" i="2" s="1"/>
  <c r="H49" i="12"/>
  <c r="G49" i="12"/>
  <c r="E10" i="2" s="1"/>
  <c r="F49" i="12"/>
  <c r="E8" i="2" s="1"/>
  <c r="E49" i="12"/>
  <c r="D49" i="12"/>
  <c r="C49" i="12"/>
  <c r="B49" i="12"/>
  <c r="H37" i="12"/>
  <c r="D12" i="2" s="1"/>
  <c r="G37" i="12"/>
  <c r="D10" i="2" s="1"/>
  <c r="F37" i="12"/>
  <c r="D8" i="2" s="1"/>
  <c r="E37" i="12"/>
  <c r="D37" i="12"/>
  <c r="C37" i="12"/>
  <c r="B37" i="12"/>
  <c r="H25" i="12"/>
  <c r="C10" i="2" s="1"/>
  <c r="G25" i="12"/>
  <c r="F25" i="12"/>
  <c r="E25" i="12"/>
  <c r="C8" i="2" s="1"/>
  <c r="D25" i="12"/>
  <c r="C25" i="12"/>
  <c r="B25" i="12"/>
  <c r="C12" i="12"/>
  <c r="B12" i="2" s="1"/>
  <c r="D12" i="12"/>
  <c r="E12" i="12"/>
  <c r="B8" i="2" s="1"/>
  <c r="F12" i="12"/>
  <c r="G12" i="12"/>
  <c r="H12" i="12"/>
  <c r="B12" i="12"/>
  <c r="L20" i="10"/>
  <c r="L21" i="10"/>
  <c r="L22" i="10"/>
  <c r="L23" i="10"/>
  <c r="L24" i="10"/>
  <c r="L25" i="10"/>
  <c r="L26" i="10"/>
  <c r="B27" i="10"/>
  <c r="C27" i="10"/>
  <c r="D27" i="10"/>
  <c r="E27" i="10"/>
  <c r="F27" i="10"/>
  <c r="G27" i="10"/>
  <c r="H27" i="10"/>
  <c r="I27" i="10"/>
  <c r="J27" i="10"/>
  <c r="K27" i="10"/>
  <c r="W181" i="9"/>
  <c r="V181" i="9"/>
  <c r="S181" i="9"/>
  <c r="R181" i="9"/>
  <c r="O181" i="9"/>
  <c r="N181" i="9"/>
  <c r="W180" i="9"/>
  <c r="W182" i="9" s="1"/>
  <c r="V180" i="9"/>
  <c r="V182" i="9" s="1"/>
  <c r="U180" i="9"/>
  <c r="U181" i="9" s="1"/>
  <c r="T180" i="9"/>
  <c r="T181" i="9" s="1"/>
  <c r="S180" i="9"/>
  <c r="S182" i="9" s="1"/>
  <c r="R180" i="9"/>
  <c r="R182" i="9" s="1"/>
  <c r="Q180" i="9"/>
  <c r="Q181" i="9" s="1"/>
  <c r="P180" i="9"/>
  <c r="O180" i="9"/>
  <c r="O182" i="9" s="1"/>
  <c r="N180" i="9"/>
  <c r="N182" i="9" s="1"/>
  <c r="O2" i="9"/>
  <c r="P2" i="9"/>
  <c r="Q2" i="9"/>
  <c r="R2" i="9"/>
  <c r="S2" i="9"/>
  <c r="T2" i="9"/>
  <c r="U2" i="9"/>
  <c r="V2" i="9"/>
  <c r="W2" i="9"/>
  <c r="O3" i="9"/>
  <c r="P3" i="9"/>
  <c r="Q3" i="9"/>
  <c r="R3" i="9"/>
  <c r="S3" i="9"/>
  <c r="T3" i="9"/>
  <c r="U3" i="9"/>
  <c r="V3" i="9"/>
  <c r="W3" i="9"/>
  <c r="O4" i="9"/>
  <c r="P4" i="9"/>
  <c r="Q4" i="9"/>
  <c r="R4" i="9"/>
  <c r="S4" i="9"/>
  <c r="T4" i="9"/>
  <c r="U4" i="9"/>
  <c r="V4" i="9"/>
  <c r="W4" i="9"/>
  <c r="O5" i="9"/>
  <c r="P5" i="9"/>
  <c r="Q5" i="9"/>
  <c r="R5" i="9"/>
  <c r="S5" i="9"/>
  <c r="T5" i="9"/>
  <c r="U5" i="9"/>
  <c r="V5" i="9"/>
  <c r="W5" i="9"/>
  <c r="O6" i="9"/>
  <c r="P6" i="9"/>
  <c r="Q6" i="9"/>
  <c r="R6" i="9"/>
  <c r="S6" i="9"/>
  <c r="T6" i="9"/>
  <c r="U6" i="9"/>
  <c r="V6" i="9"/>
  <c r="W6" i="9"/>
  <c r="O7" i="9"/>
  <c r="P7" i="9"/>
  <c r="Q7" i="9"/>
  <c r="R7" i="9"/>
  <c r="S7" i="9"/>
  <c r="T7" i="9"/>
  <c r="U7" i="9"/>
  <c r="V7" i="9"/>
  <c r="W7" i="9"/>
  <c r="O8" i="9"/>
  <c r="P8" i="9"/>
  <c r="Q8" i="9"/>
  <c r="R8" i="9"/>
  <c r="S8" i="9"/>
  <c r="T8" i="9"/>
  <c r="U8" i="9"/>
  <c r="V8" i="9"/>
  <c r="W8" i="9"/>
  <c r="O9" i="9"/>
  <c r="P9" i="9"/>
  <c r="Q9" i="9"/>
  <c r="R9" i="9"/>
  <c r="S9" i="9"/>
  <c r="T9" i="9"/>
  <c r="U9" i="9"/>
  <c r="V9" i="9"/>
  <c r="W9" i="9"/>
  <c r="O10" i="9"/>
  <c r="P10" i="9"/>
  <c r="Q10" i="9"/>
  <c r="R10" i="9"/>
  <c r="S10" i="9"/>
  <c r="T10" i="9"/>
  <c r="U10" i="9"/>
  <c r="V10" i="9"/>
  <c r="W10" i="9"/>
  <c r="O11" i="9"/>
  <c r="P11" i="9"/>
  <c r="Q11" i="9"/>
  <c r="R11" i="9"/>
  <c r="S11" i="9"/>
  <c r="T11" i="9"/>
  <c r="U11" i="9"/>
  <c r="V11" i="9"/>
  <c r="W11" i="9"/>
  <c r="O12" i="9"/>
  <c r="P12" i="9"/>
  <c r="Q12" i="9"/>
  <c r="R12" i="9"/>
  <c r="S12" i="9"/>
  <c r="T12" i="9"/>
  <c r="U12" i="9"/>
  <c r="V12" i="9"/>
  <c r="W12" i="9"/>
  <c r="O13" i="9"/>
  <c r="P13" i="9"/>
  <c r="Q13" i="9"/>
  <c r="R13" i="9"/>
  <c r="S13" i="9"/>
  <c r="T13" i="9"/>
  <c r="U13" i="9"/>
  <c r="V13" i="9"/>
  <c r="W13" i="9"/>
  <c r="O14" i="9"/>
  <c r="P14" i="9"/>
  <c r="Q14" i="9"/>
  <c r="R14" i="9"/>
  <c r="S14" i="9"/>
  <c r="T14" i="9"/>
  <c r="U14" i="9"/>
  <c r="V14" i="9"/>
  <c r="W14" i="9"/>
  <c r="O15" i="9"/>
  <c r="P15" i="9"/>
  <c r="Q15" i="9"/>
  <c r="R15" i="9"/>
  <c r="S15" i="9"/>
  <c r="T15" i="9"/>
  <c r="U15" i="9"/>
  <c r="V15" i="9"/>
  <c r="W15" i="9"/>
  <c r="O16" i="9"/>
  <c r="P16" i="9"/>
  <c r="Q16" i="9"/>
  <c r="R16" i="9"/>
  <c r="S16" i="9"/>
  <c r="T16" i="9"/>
  <c r="U16" i="9"/>
  <c r="V16" i="9"/>
  <c r="W16" i="9"/>
  <c r="O17" i="9"/>
  <c r="P17" i="9"/>
  <c r="Q17" i="9"/>
  <c r="R17" i="9"/>
  <c r="S17" i="9"/>
  <c r="T17" i="9"/>
  <c r="U17" i="9"/>
  <c r="V17" i="9"/>
  <c r="W17" i="9"/>
  <c r="O18" i="9"/>
  <c r="P18" i="9"/>
  <c r="Q18" i="9"/>
  <c r="R18" i="9"/>
  <c r="S18" i="9"/>
  <c r="T18" i="9"/>
  <c r="U18" i="9"/>
  <c r="V18" i="9"/>
  <c r="W18" i="9"/>
  <c r="O19" i="9"/>
  <c r="P19" i="9"/>
  <c r="Q19" i="9"/>
  <c r="R19" i="9"/>
  <c r="S19" i="9"/>
  <c r="T19" i="9"/>
  <c r="U19" i="9"/>
  <c r="V19" i="9"/>
  <c r="W19" i="9"/>
  <c r="O20" i="9"/>
  <c r="P20" i="9"/>
  <c r="Q20" i="9"/>
  <c r="R20" i="9"/>
  <c r="S20" i="9"/>
  <c r="T20" i="9"/>
  <c r="U20" i="9"/>
  <c r="V20" i="9"/>
  <c r="W20" i="9"/>
  <c r="O21" i="9"/>
  <c r="P21" i="9"/>
  <c r="Q21" i="9"/>
  <c r="R21" i="9"/>
  <c r="S21" i="9"/>
  <c r="T21" i="9"/>
  <c r="U21" i="9"/>
  <c r="V21" i="9"/>
  <c r="W21" i="9"/>
  <c r="O22" i="9"/>
  <c r="P22" i="9"/>
  <c r="Q22" i="9"/>
  <c r="R22" i="9"/>
  <c r="S22" i="9"/>
  <c r="T22" i="9"/>
  <c r="U22" i="9"/>
  <c r="V22" i="9"/>
  <c r="W22" i="9"/>
  <c r="O23" i="9"/>
  <c r="P23" i="9"/>
  <c r="Q23" i="9"/>
  <c r="R23" i="9"/>
  <c r="S23" i="9"/>
  <c r="T23" i="9"/>
  <c r="U23" i="9"/>
  <c r="V23" i="9"/>
  <c r="W23" i="9"/>
  <c r="O24" i="9"/>
  <c r="P24" i="9"/>
  <c r="Q24" i="9"/>
  <c r="R24" i="9"/>
  <c r="S24" i="9"/>
  <c r="T24" i="9"/>
  <c r="U24" i="9"/>
  <c r="V24" i="9"/>
  <c r="W24" i="9"/>
  <c r="O25" i="9"/>
  <c r="P25" i="9"/>
  <c r="Q25" i="9"/>
  <c r="R25" i="9"/>
  <c r="S25" i="9"/>
  <c r="T25" i="9"/>
  <c r="U25" i="9"/>
  <c r="V25" i="9"/>
  <c r="W25" i="9"/>
  <c r="O26" i="9"/>
  <c r="P26" i="9"/>
  <c r="Q26" i="9"/>
  <c r="R26" i="9"/>
  <c r="S26" i="9"/>
  <c r="T26" i="9"/>
  <c r="U26" i="9"/>
  <c r="V26" i="9"/>
  <c r="W26" i="9"/>
  <c r="O27" i="9"/>
  <c r="P27" i="9"/>
  <c r="Q27" i="9"/>
  <c r="R27" i="9"/>
  <c r="S27" i="9"/>
  <c r="T27" i="9"/>
  <c r="U27" i="9"/>
  <c r="V27" i="9"/>
  <c r="W27" i="9"/>
  <c r="O28" i="9"/>
  <c r="P28" i="9"/>
  <c r="Q28" i="9"/>
  <c r="R28" i="9"/>
  <c r="S28" i="9"/>
  <c r="T28" i="9"/>
  <c r="U28" i="9"/>
  <c r="V28" i="9"/>
  <c r="W28" i="9"/>
  <c r="O29" i="9"/>
  <c r="P29" i="9"/>
  <c r="Q29" i="9"/>
  <c r="R29" i="9"/>
  <c r="S29" i="9"/>
  <c r="T29" i="9"/>
  <c r="U29" i="9"/>
  <c r="V29" i="9"/>
  <c r="W29" i="9"/>
  <c r="O30" i="9"/>
  <c r="P30" i="9"/>
  <c r="Q30" i="9"/>
  <c r="R30" i="9"/>
  <c r="S30" i="9"/>
  <c r="T30" i="9"/>
  <c r="U30" i="9"/>
  <c r="V30" i="9"/>
  <c r="W30" i="9"/>
  <c r="O31" i="9"/>
  <c r="P31" i="9"/>
  <c r="Q31" i="9"/>
  <c r="R31" i="9"/>
  <c r="S31" i="9"/>
  <c r="T31" i="9"/>
  <c r="U31" i="9"/>
  <c r="V31" i="9"/>
  <c r="W31" i="9"/>
  <c r="O32" i="9"/>
  <c r="P32" i="9"/>
  <c r="Q32" i="9"/>
  <c r="R32" i="9"/>
  <c r="S32" i="9"/>
  <c r="T32" i="9"/>
  <c r="U32" i="9"/>
  <c r="V32" i="9"/>
  <c r="W32" i="9"/>
  <c r="O33" i="9"/>
  <c r="P33" i="9"/>
  <c r="Q33" i="9"/>
  <c r="R33" i="9"/>
  <c r="S33" i="9"/>
  <c r="T33" i="9"/>
  <c r="U33" i="9"/>
  <c r="V33" i="9"/>
  <c r="W33" i="9"/>
  <c r="O34" i="9"/>
  <c r="P34" i="9"/>
  <c r="Q34" i="9"/>
  <c r="R34" i="9"/>
  <c r="S34" i="9"/>
  <c r="T34" i="9"/>
  <c r="U34" i="9"/>
  <c r="V34" i="9"/>
  <c r="W34" i="9"/>
  <c r="O35" i="9"/>
  <c r="P35" i="9"/>
  <c r="Q35" i="9"/>
  <c r="R35" i="9"/>
  <c r="S35" i="9"/>
  <c r="T35" i="9"/>
  <c r="U35" i="9"/>
  <c r="V35" i="9"/>
  <c r="W35" i="9"/>
  <c r="O36" i="9"/>
  <c r="P36" i="9"/>
  <c r="Q36" i="9"/>
  <c r="R36" i="9"/>
  <c r="S36" i="9"/>
  <c r="T36" i="9"/>
  <c r="U36" i="9"/>
  <c r="V36" i="9"/>
  <c r="W36" i="9"/>
  <c r="O37" i="9"/>
  <c r="P37" i="9"/>
  <c r="Q37" i="9"/>
  <c r="R37" i="9"/>
  <c r="S37" i="9"/>
  <c r="T37" i="9"/>
  <c r="U37" i="9"/>
  <c r="V37" i="9"/>
  <c r="W37" i="9"/>
  <c r="O38" i="9"/>
  <c r="P38" i="9"/>
  <c r="Q38" i="9"/>
  <c r="R38" i="9"/>
  <c r="S38" i="9"/>
  <c r="T38" i="9"/>
  <c r="U38" i="9"/>
  <c r="V38" i="9"/>
  <c r="W38" i="9"/>
  <c r="O39" i="9"/>
  <c r="P39" i="9"/>
  <c r="Q39" i="9"/>
  <c r="R39" i="9"/>
  <c r="S39" i="9"/>
  <c r="T39" i="9"/>
  <c r="U39" i="9"/>
  <c r="V39" i="9"/>
  <c r="W39" i="9"/>
  <c r="O40" i="9"/>
  <c r="P40" i="9"/>
  <c r="Q40" i="9"/>
  <c r="R40" i="9"/>
  <c r="S40" i="9"/>
  <c r="T40" i="9"/>
  <c r="U40" i="9"/>
  <c r="V40" i="9"/>
  <c r="W40" i="9"/>
  <c r="O41" i="9"/>
  <c r="P41" i="9"/>
  <c r="Q41" i="9"/>
  <c r="R41" i="9"/>
  <c r="S41" i="9"/>
  <c r="T41" i="9"/>
  <c r="U41" i="9"/>
  <c r="V41" i="9"/>
  <c r="W41" i="9"/>
  <c r="O42" i="9"/>
  <c r="P42" i="9"/>
  <c r="Q42" i="9"/>
  <c r="R42" i="9"/>
  <c r="S42" i="9"/>
  <c r="T42" i="9"/>
  <c r="U42" i="9"/>
  <c r="V42" i="9"/>
  <c r="W42" i="9"/>
  <c r="O43" i="9"/>
  <c r="P43" i="9"/>
  <c r="Q43" i="9"/>
  <c r="R43" i="9"/>
  <c r="S43" i="9"/>
  <c r="T43" i="9"/>
  <c r="U43" i="9"/>
  <c r="V43" i="9"/>
  <c r="W43" i="9"/>
  <c r="O44" i="9"/>
  <c r="P44" i="9"/>
  <c r="Q44" i="9"/>
  <c r="R44" i="9"/>
  <c r="S44" i="9"/>
  <c r="T44" i="9"/>
  <c r="U44" i="9"/>
  <c r="V44" i="9"/>
  <c r="W44" i="9"/>
  <c r="O45" i="9"/>
  <c r="P45" i="9"/>
  <c r="Q45" i="9"/>
  <c r="R45" i="9"/>
  <c r="S45" i="9"/>
  <c r="T45" i="9"/>
  <c r="U45" i="9"/>
  <c r="V45" i="9"/>
  <c r="W45" i="9"/>
  <c r="O46" i="9"/>
  <c r="P46" i="9"/>
  <c r="Q46" i="9"/>
  <c r="R46" i="9"/>
  <c r="S46" i="9"/>
  <c r="T46" i="9"/>
  <c r="U46" i="9"/>
  <c r="V46" i="9"/>
  <c r="W46" i="9"/>
  <c r="O47" i="9"/>
  <c r="P47" i="9"/>
  <c r="Q47" i="9"/>
  <c r="R47" i="9"/>
  <c r="S47" i="9"/>
  <c r="T47" i="9"/>
  <c r="U47" i="9"/>
  <c r="V47" i="9"/>
  <c r="W47" i="9"/>
  <c r="O48" i="9"/>
  <c r="P48" i="9"/>
  <c r="Q48" i="9"/>
  <c r="R48" i="9"/>
  <c r="S48" i="9"/>
  <c r="T48" i="9"/>
  <c r="U48" i="9"/>
  <c r="V48" i="9"/>
  <c r="W48" i="9"/>
  <c r="O49" i="9"/>
  <c r="P49" i="9"/>
  <c r="Q49" i="9"/>
  <c r="R49" i="9"/>
  <c r="S49" i="9"/>
  <c r="T49" i="9"/>
  <c r="U49" i="9"/>
  <c r="V49" i="9"/>
  <c r="W49" i="9"/>
  <c r="O50" i="9"/>
  <c r="P50" i="9"/>
  <c r="Q50" i="9"/>
  <c r="R50" i="9"/>
  <c r="S50" i="9"/>
  <c r="T50" i="9"/>
  <c r="U50" i="9"/>
  <c r="V50" i="9"/>
  <c r="W50" i="9"/>
  <c r="O51" i="9"/>
  <c r="P51" i="9"/>
  <c r="Q51" i="9"/>
  <c r="R51" i="9"/>
  <c r="S51" i="9"/>
  <c r="T51" i="9"/>
  <c r="U51" i="9"/>
  <c r="V51" i="9"/>
  <c r="W51" i="9"/>
  <c r="O52" i="9"/>
  <c r="P52" i="9"/>
  <c r="Q52" i="9"/>
  <c r="R52" i="9"/>
  <c r="S52" i="9"/>
  <c r="T52" i="9"/>
  <c r="U52" i="9"/>
  <c r="V52" i="9"/>
  <c r="W52" i="9"/>
  <c r="O53" i="9"/>
  <c r="P53" i="9"/>
  <c r="Q53" i="9"/>
  <c r="R53" i="9"/>
  <c r="S53" i="9"/>
  <c r="T53" i="9"/>
  <c r="U53" i="9"/>
  <c r="V53" i="9"/>
  <c r="W53" i="9"/>
  <c r="O54" i="9"/>
  <c r="P54" i="9"/>
  <c r="Q54" i="9"/>
  <c r="R54" i="9"/>
  <c r="S54" i="9"/>
  <c r="T54" i="9"/>
  <c r="U54" i="9"/>
  <c r="V54" i="9"/>
  <c r="W54" i="9"/>
  <c r="O55" i="9"/>
  <c r="P55" i="9"/>
  <c r="Q55" i="9"/>
  <c r="R55" i="9"/>
  <c r="S55" i="9"/>
  <c r="T55" i="9"/>
  <c r="U55" i="9"/>
  <c r="V55" i="9"/>
  <c r="W55" i="9"/>
  <c r="O56" i="9"/>
  <c r="P56" i="9"/>
  <c r="Q56" i="9"/>
  <c r="R56" i="9"/>
  <c r="S56" i="9"/>
  <c r="T56" i="9"/>
  <c r="U56" i="9"/>
  <c r="V56" i="9"/>
  <c r="W56" i="9"/>
  <c r="O57" i="9"/>
  <c r="P57" i="9"/>
  <c r="Q57" i="9"/>
  <c r="R57" i="9"/>
  <c r="S57" i="9"/>
  <c r="T57" i="9"/>
  <c r="U57" i="9"/>
  <c r="V57" i="9"/>
  <c r="W57" i="9"/>
  <c r="O58" i="9"/>
  <c r="P58" i="9"/>
  <c r="Q58" i="9"/>
  <c r="R58" i="9"/>
  <c r="S58" i="9"/>
  <c r="T58" i="9"/>
  <c r="U58" i="9"/>
  <c r="V58" i="9"/>
  <c r="W58" i="9"/>
  <c r="O59" i="9"/>
  <c r="P59" i="9"/>
  <c r="Q59" i="9"/>
  <c r="R59" i="9"/>
  <c r="S59" i="9"/>
  <c r="T59" i="9"/>
  <c r="U59" i="9"/>
  <c r="V59" i="9"/>
  <c r="W59" i="9"/>
  <c r="O60" i="9"/>
  <c r="P60" i="9"/>
  <c r="Q60" i="9"/>
  <c r="R60" i="9"/>
  <c r="S60" i="9"/>
  <c r="T60" i="9"/>
  <c r="U60" i="9"/>
  <c r="V60" i="9"/>
  <c r="W60" i="9"/>
  <c r="O61" i="9"/>
  <c r="P61" i="9"/>
  <c r="Q61" i="9"/>
  <c r="R61" i="9"/>
  <c r="S61" i="9"/>
  <c r="T61" i="9"/>
  <c r="U61" i="9"/>
  <c r="V61" i="9"/>
  <c r="W61" i="9"/>
  <c r="O62" i="9"/>
  <c r="P62" i="9"/>
  <c r="Q62" i="9"/>
  <c r="R62" i="9"/>
  <c r="S62" i="9"/>
  <c r="T62" i="9"/>
  <c r="U62" i="9"/>
  <c r="V62" i="9"/>
  <c r="W62" i="9"/>
  <c r="O63" i="9"/>
  <c r="P63" i="9"/>
  <c r="Q63" i="9"/>
  <c r="R63" i="9"/>
  <c r="S63" i="9"/>
  <c r="T63" i="9"/>
  <c r="U63" i="9"/>
  <c r="V63" i="9"/>
  <c r="W63" i="9"/>
  <c r="O64" i="9"/>
  <c r="P64" i="9"/>
  <c r="Q64" i="9"/>
  <c r="R64" i="9"/>
  <c r="S64" i="9"/>
  <c r="T64" i="9"/>
  <c r="U64" i="9"/>
  <c r="V64" i="9"/>
  <c r="W64" i="9"/>
  <c r="O65" i="9"/>
  <c r="P65" i="9"/>
  <c r="Q65" i="9"/>
  <c r="R65" i="9"/>
  <c r="S65" i="9"/>
  <c r="T65" i="9"/>
  <c r="U65" i="9"/>
  <c r="V65" i="9"/>
  <c r="W65" i="9"/>
  <c r="O66" i="9"/>
  <c r="P66" i="9"/>
  <c r="Q66" i="9"/>
  <c r="R66" i="9"/>
  <c r="S66" i="9"/>
  <c r="T66" i="9"/>
  <c r="U66" i="9"/>
  <c r="V66" i="9"/>
  <c r="W66" i="9"/>
  <c r="O67" i="9"/>
  <c r="P67" i="9"/>
  <c r="Q67" i="9"/>
  <c r="R67" i="9"/>
  <c r="S67" i="9"/>
  <c r="T67" i="9"/>
  <c r="U67" i="9"/>
  <c r="V67" i="9"/>
  <c r="W67" i="9"/>
  <c r="O68" i="9"/>
  <c r="P68" i="9"/>
  <c r="Q68" i="9"/>
  <c r="R68" i="9"/>
  <c r="S68" i="9"/>
  <c r="T68" i="9"/>
  <c r="U68" i="9"/>
  <c r="V68" i="9"/>
  <c r="W68" i="9"/>
  <c r="O69" i="9"/>
  <c r="P69" i="9"/>
  <c r="Q69" i="9"/>
  <c r="R69" i="9"/>
  <c r="S69" i="9"/>
  <c r="T69" i="9"/>
  <c r="U69" i="9"/>
  <c r="V69" i="9"/>
  <c r="W69" i="9"/>
  <c r="O70" i="9"/>
  <c r="P70" i="9"/>
  <c r="Q70" i="9"/>
  <c r="R70" i="9"/>
  <c r="S70" i="9"/>
  <c r="T70" i="9"/>
  <c r="U70" i="9"/>
  <c r="V70" i="9"/>
  <c r="W70" i="9"/>
  <c r="O71" i="9"/>
  <c r="P71" i="9"/>
  <c r="Q71" i="9"/>
  <c r="R71" i="9"/>
  <c r="S71" i="9"/>
  <c r="T71" i="9"/>
  <c r="U71" i="9"/>
  <c r="V71" i="9"/>
  <c r="W71" i="9"/>
  <c r="O72" i="9"/>
  <c r="P72" i="9"/>
  <c r="Q72" i="9"/>
  <c r="R72" i="9"/>
  <c r="S72" i="9"/>
  <c r="T72" i="9"/>
  <c r="U72" i="9"/>
  <c r="V72" i="9"/>
  <c r="W72" i="9"/>
  <c r="O73" i="9"/>
  <c r="P73" i="9"/>
  <c r="Q73" i="9"/>
  <c r="R73" i="9"/>
  <c r="S73" i="9"/>
  <c r="T73" i="9"/>
  <c r="U73" i="9"/>
  <c r="V73" i="9"/>
  <c r="W73" i="9"/>
  <c r="O74" i="9"/>
  <c r="P74" i="9"/>
  <c r="Q74" i="9"/>
  <c r="R74" i="9"/>
  <c r="S74" i="9"/>
  <c r="T74" i="9"/>
  <c r="U74" i="9"/>
  <c r="V74" i="9"/>
  <c r="W74" i="9"/>
  <c r="O75" i="9"/>
  <c r="P75" i="9"/>
  <c r="Q75" i="9"/>
  <c r="R75" i="9"/>
  <c r="S75" i="9"/>
  <c r="T75" i="9"/>
  <c r="U75" i="9"/>
  <c r="V75" i="9"/>
  <c r="W75" i="9"/>
  <c r="O76" i="9"/>
  <c r="P76" i="9"/>
  <c r="Q76" i="9"/>
  <c r="R76" i="9"/>
  <c r="S76" i="9"/>
  <c r="T76" i="9"/>
  <c r="U76" i="9"/>
  <c r="V76" i="9"/>
  <c r="W76" i="9"/>
  <c r="O77" i="9"/>
  <c r="P77" i="9"/>
  <c r="Q77" i="9"/>
  <c r="R77" i="9"/>
  <c r="S77" i="9"/>
  <c r="T77" i="9"/>
  <c r="U77" i="9"/>
  <c r="V77" i="9"/>
  <c r="W77" i="9"/>
  <c r="O78" i="9"/>
  <c r="P78" i="9"/>
  <c r="Q78" i="9"/>
  <c r="R78" i="9"/>
  <c r="S78" i="9"/>
  <c r="T78" i="9"/>
  <c r="U78" i="9"/>
  <c r="V78" i="9"/>
  <c r="W78" i="9"/>
  <c r="O79" i="9"/>
  <c r="P79" i="9"/>
  <c r="Q79" i="9"/>
  <c r="R79" i="9"/>
  <c r="S79" i="9"/>
  <c r="T79" i="9"/>
  <c r="U79" i="9"/>
  <c r="V79" i="9"/>
  <c r="W79" i="9"/>
  <c r="O80" i="9"/>
  <c r="P80" i="9"/>
  <c r="Q80" i="9"/>
  <c r="R80" i="9"/>
  <c r="S80" i="9"/>
  <c r="T80" i="9"/>
  <c r="U80" i="9"/>
  <c r="V80" i="9"/>
  <c r="W80" i="9"/>
  <c r="O81" i="9"/>
  <c r="P81" i="9"/>
  <c r="Q81" i="9"/>
  <c r="R81" i="9"/>
  <c r="S81" i="9"/>
  <c r="T81" i="9"/>
  <c r="U81" i="9"/>
  <c r="V81" i="9"/>
  <c r="W81" i="9"/>
  <c r="O82" i="9"/>
  <c r="P82" i="9"/>
  <c r="Q82" i="9"/>
  <c r="R82" i="9"/>
  <c r="S82" i="9"/>
  <c r="T82" i="9"/>
  <c r="U82" i="9"/>
  <c r="V82" i="9"/>
  <c r="W82" i="9"/>
  <c r="O83" i="9"/>
  <c r="P83" i="9"/>
  <c r="Q83" i="9"/>
  <c r="R83" i="9"/>
  <c r="S83" i="9"/>
  <c r="T83" i="9"/>
  <c r="U83" i="9"/>
  <c r="V83" i="9"/>
  <c r="W83" i="9"/>
  <c r="O84" i="9"/>
  <c r="P84" i="9"/>
  <c r="Q84" i="9"/>
  <c r="R84" i="9"/>
  <c r="S84" i="9"/>
  <c r="T84" i="9"/>
  <c r="U84" i="9"/>
  <c r="V84" i="9"/>
  <c r="W84" i="9"/>
  <c r="O85" i="9"/>
  <c r="P85" i="9"/>
  <c r="Q85" i="9"/>
  <c r="R85" i="9"/>
  <c r="S85" i="9"/>
  <c r="T85" i="9"/>
  <c r="U85" i="9"/>
  <c r="V85" i="9"/>
  <c r="W85" i="9"/>
  <c r="O86" i="9"/>
  <c r="P86" i="9"/>
  <c r="Q86" i="9"/>
  <c r="R86" i="9"/>
  <c r="S86" i="9"/>
  <c r="T86" i="9"/>
  <c r="U86" i="9"/>
  <c r="V86" i="9"/>
  <c r="W86" i="9"/>
  <c r="O87" i="9"/>
  <c r="P87" i="9"/>
  <c r="Q87" i="9"/>
  <c r="R87" i="9"/>
  <c r="S87" i="9"/>
  <c r="T87" i="9"/>
  <c r="U87" i="9"/>
  <c r="V87" i="9"/>
  <c r="W87" i="9"/>
  <c r="O88" i="9"/>
  <c r="P88" i="9"/>
  <c r="Q88" i="9"/>
  <c r="R88" i="9"/>
  <c r="S88" i="9"/>
  <c r="T88" i="9"/>
  <c r="U88" i="9"/>
  <c r="V88" i="9"/>
  <c r="W88" i="9"/>
  <c r="O89" i="9"/>
  <c r="P89" i="9"/>
  <c r="Q89" i="9"/>
  <c r="R89" i="9"/>
  <c r="S89" i="9"/>
  <c r="T89" i="9"/>
  <c r="U89" i="9"/>
  <c r="V89" i="9"/>
  <c r="W89" i="9"/>
  <c r="O90" i="9"/>
  <c r="P90" i="9"/>
  <c r="Q90" i="9"/>
  <c r="R90" i="9"/>
  <c r="S90" i="9"/>
  <c r="T90" i="9"/>
  <c r="U90" i="9"/>
  <c r="V90" i="9"/>
  <c r="W90" i="9"/>
  <c r="O91" i="9"/>
  <c r="P91" i="9"/>
  <c r="Q91" i="9"/>
  <c r="R91" i="9"/>
  <c r="S91" i="9"/>
  <c r="T91" i="9"/>
  <c r="U91" i="9"/>
  <c r="V91" i="9"/>
  <c r="W91" i="9"/>
  <c r="O92" i="9"/>
  <c r="P92" i="9"/>
  <c r="Q92" i="9"/>
  <c r="R92" i="9"/>
  <c r="S92" i="9"/>
  <c r="T92" i="9"/>
  <c r="U92" i="9"/>
  <c r="V92" i="9"/>
  <c r="W92" i="9"/>
  <c r="O93" i="9"/>
  <c r="P93" i="9"/>
  <c r="Q93" i="9"/>
  <c r="R93" i="9"/>
  <c r="S93" i="9"/>
  <c r="T93" i="9"/>
  <c r="U93" i="9"/>
  <c r="V93" i="9"/>
  <c r="W93" i="9"/>
  <c r="O94" i="9"/>
  <c r="P94" i="9"/>
  <c r="Q94" i="9"/>
  <c r="R94" i="9"/>
  <c r="S94" i="9"/>
  <c r="T94" i="9"/>
  <c r="U94" i="9"/>
  <c r="V94" i="9"/>
  <c r="W94" i="9"/>
  <c r="O95" i="9"/>
  <c r="P95" i="9"/>
  <c r="Q95" i="9"/>
  <c r="R95" i="9"/>
  <c r="S95" i="9"/>
  <c r="T95" i="9"/>
  <c r="U95" i="9"/>
  <c r="V95" i="9"/>
  <c r="W95" i="9"/>
  <c r="O96" i="9"/>
  <c r="P96" i="9"/>
  <c r="Q96" i="9"/>
  <c r="R96" i="9"/>
  <c r="S96" i="9"/>
  <c r="T96" i="9"/>
  <c r="U96" i="9"/>
  <c r="V96" i="9"/>
  <c r="W96" i="9"/>
  <c r="O97" i="9"/>
  <c r="P97" i="9"/>
  <c r="Q97" i="9"/>
  <c r="R97" i="9"/>
  <c r="S97" i="9"/>
  <c r="T97" i="9"/>
  <c r="U97" i="9"/>
  <c r="V97" i="9"/>
  <c r="W97" i="9"/>
  <c r="O98" i="9"/>
  <c r="P98" i="9"/>
  <c r="Q98" i="9"/>
  <c r="R98" i="9"/>
  <c r="S98" i="9"/>
  <c r="T98" i="9"/>
  <c r="U98" i="9"/>
  <c r="V98" i="9"/>
  <c r="W98" i="9"/>
  <c r="O99" i="9"/>
  <c r="P99" i="9"/>
  <c r="Q99" i="9"/>
  <c r="R99" i="9"/>
  <c r="S99" i="9"/>
  <c r="T99" i="9"/>
  <c r="U99" i="9"/>
  <c r="V99" i="9"/>
  <c r="W99" i="9"/>
  <c r="O100" i="9"/>
  <c r="P100" i="9"/>
  <c r="Q100" i="9"/>
  <c r="R100" i="9"/>
  <c r="S100" i="9"/>
  <c r="T100" i="9"/>
  <c r="U100" i="9"/>
  <c r="V100" i="9"/>
  <c r="W100" i="9"/>
  <c r="O101" i="9"/>
  <c r="P101" i="9"/>
  <c r="Q101" i="9"/>
  <c r="R101" i="9"/>
  <c r="S101" i="9"/>
  <c r="T101" i="9"/>
  <c r="U101" i="9"/>
  <c r="V101" i="9"/>
  <c r="W101" i="9"/>
  <c r="O102" i="9"/>
  <c r="P102" i="9"/>
  <c r="Q102" i="9"/>
  <c r="R102" i="9"/>
  <c r="S102" i="9"/>
  <c r="T102" i="9"/>
  <c r="U102" i="9"/>
  <c r="V102" i="9"/>
  <c r="W102" i="9"/>
  <c r="O103" i="9"/>
  <c r="P103" i="9"/>
  <c r="Q103" i="9"/>
  <c r="R103" i="9"/>
  <c r="S103" i="9"/>
  <c r="T103" i="9"/>
  <c r="U103" i="9"/>
  <c r="V103" i="9"/>
  <c r="W103" i="9"/>
  <c r="O104" i="9"/>
  <c r="P104" i="9"/>
  <c r="Q104" i="9"/>
  <c r="R104" i="9"/>
  <c r="S104" i="9"/>
  <c r="T104" i="9"/>
  <c r="U104" i="9"/>
  <c r="V104" i="9"/>
  <c r="W104" i="9"/>
  <c r="O105" i="9"/>
  <c r="P105" i="9"/>
  <c r="Q105" i="9"/>
  <c r="R105" i="9"/>
  <c r="S105" i="9"/>
  <c r="T105" i="9"/>
  <c r="U105" i="9"/>
  <c r="V105" i="9"/>
  <c r="W105" i="9"/>
  <c r="O106" i="9"/>
  <c r="P106" i="9"/>
  <c r="Q106" i="9"/>
  <c r="R106" i="9"/>
  <c r="S106" i="9"/>
  <c r="T106" i="9"/>
  <c r="U106" i="9"/>
  <c r="V106" i="9"/>
  <c r="W106" i="9"/>
  <c r="O107" i="9"/>
  <c r="P107" i="9"/>
  <c r="Q107" i="9"/>
  <c r="R107" i="9"/>
  <c r="S107" i="9"/>
  <c r="T107" i="9"/>
  <c r="U107" i="9"/>
  <c r="V107" i="9"/>
  <c r="W107" i="9"/>
  <c r="O108" i="9"/>
  <c r="P108" i="9"/>
  <c r="Q108" i="9"/>
  <c r="R108" i="9"/>
  <c r="S108" i="9"/>
  <c r="T108" i="9"/>
  <c r="U108" i="9"/>
  <c r="V108" i="9"/>
  <c r="W108" i="9"/>
  <c r="O109" i="9"/>
  <c r="P109" i="9"/>
  <c r="Q109" i="9"/>
  <c r="R109" i="9"/>
  <c r="S109" i="9"/>
  <c r="T109" i="9"/>
  <c r="U109" i="9"/>
  <c r="V109" i="9"/>
  <c r="W109" i="9"/>
  <c r="O110" i="9"/>
  <c r="P110" i="9"/>
  <c r="Q110" i="9"/>
  <c r="R110" i="9"/>
  <c r="S110" i="9"/>
  <c r="T110" i="9"/>
  <c r="U110" i="9"/>
  <c r="V110" i="9"/>
  <c r="W110" i="9"/>
  <c r="O111" i="9"/>
  <c r="P111" i="9"/>
  <c r="Q111" i="9"/>
  <c r="R111" i="9"/>
  <c r="S111" i="9"/>
  <c r="T111" i="9"/>
  <c r="U111" i="9"/>
  <c r="V111" i="9"/>
  <c r="W111" i="9"/>
  <c r="O112" i="9"/>
  <c r="P112" i="9"/>
  <c r="Q112" i="9"/>
  <c r="R112" i="9"/>
  <c r="S112" i="9"/>
  <c r="T112" i="9"/>
  <c r="U112" i="9"/>
  <c r="V112" i="9"/>
  <c r="W112" i="9"/>
  <c r="O113" i="9"/>
  <c r="P113" i="9"/>
  <c r="Q113" i="9"/>
  <c r="R113" i="9"/>
  <c r="S113" i="9"/>
  <c r="T113" i="9"/>
  <c r="U113" i="9"/>
  <c r="V113" i="9"/>
  <c r="W113" i="9"/>
  <c r="O114" i="9"/>
  <c r="P114" i="9"/>
  <c r="Q114" i="9"/>
  <c r="R114" i="9"/>
  <c r="S114" i="9"/>
  <c r="T114" i="9"/>
  <c r="U114" i="9"/>
  <c r="V114" i="9"/>
  <c r="W114" i="9"/>
  <c r="O115" i="9"/>
  <c r="P115" i="9"/>
  <c r="Q115" i="9"/>
  <c r="R115" i="9"/>
  <c r="S115" i="9"/>
  <c r="T115" i="9"/>
  <c r="U115" i="9"/>
  <c r="V115" i="9"/>
  <c r="W115" i="9"/>
  <c r="O116" i="9"/>
  <c r="P116" i="9"/>
  <c r="Q116" i="9"/>
  <c r="R116" i="9"/>
  <c r="S116" i="9"/>
  <c r="T116" i="9"/>
  <c r="U116" i="9"/>
  <c r="V116" i="9"/>
  <c r="W116" i="9"/>
  <c r="O117" i="9"/>
  <c r="P117" i="9"/>
  <c r="Q117" i="9"/>
  <c r="R117" i="9"/>
  <c r="S117" i="9"/>
  <c r="T117" i="9"/>
  <c r="U117" i="9"/>
  <c r="V117" i="9"/>
  <c r="W117" i="9"/>
  <c r="O118" i="9"/>
  <c r="P118" i="9"/>
  <c r="Q118" i="9"/>
  <c r="R118" i="9"/>
  <c r="S118" i="9"/>
  <c r="T118" i="9"/>
  <c r="U118" i="9"/>
  <c r="V118" i="9"/>
  <c r="W118" i="9"/>
  <c r="O119" i="9"/>
  <c r="P119" i="9"/>
  <c r="Q119" i="9"/>
  <c r="R119" i="9"/>
  <c r="S119" i="9"/>
  <c r="T119" i="9"/>
  <c r="U119" i="9"/>
  <c r="V119" i="9"/>
  <c r="W119" i="9"/>
  <c r="O120" i="9"/>
  <c r="P120" i="9"/>
  <c r="Q120" i="9"/>
  <c r="R120" i="9"/>
  <c r="S120" i="9"/>
  <c r="T120" i="9"/>
  <c r="U120" i="9"/>
  <c r="V120" i="9"/>
  <c r="W120" i="9"/>
  <c r="O121" i="9"/>
  <c r="P121" i="9"/>
  <c r="Q121" i="9"/>
  <c r="R121" i="9"/>
  <c r="S121" i="9"/>
  <c r="T121" i="9"/>
  <c r="U121" i="9"/>
  <c r="V121" i="9"/>
  <c r="W121" i="9"/>
  <c r="O122" i="9"/>
  <c r="P122" i="9"/>
  <c r="Q122" i="9"/>
  <c r="R122" i="9"/>
  <c r="S122" i="9"/>
  <c r="T122" i="9"/>
  <c r="U122" i="9"/>
  <c r="V122" i="9"/>
  <c r="W122" i="9"/>
  <c r="O123" i="9"/>
  <c r="P123" i="9"/>
  <c r="Q123" i="9"/>
  <c r="R123" i="9"/>
  <c r="S123" i="9"/>
  <c r="T123" i="9"/>
  <c r="U123" i="9"/>
  <c r="V123" i="9"/>
  <c r="W123" i="9"/>
  <c r="O124" i="9"/>
  <c r="P124" i="9"/>
  <c r="Q124" i="9"/>
  <c r="R124" i="9"/>
  <c r="S124" i="9"/>
  <c r="T124" i="9"/>
  <c r="U124" i="9"/>
  <c r="V124" i="9"/>
  <c r="W124" i="9"/>
  <c r="O125" i="9"/>
  <c r="P125" i="9"/>
  <c r="Q125" i="9"/>
  <c r="R125" i="9"/>
  <c r="S125" i="9"/>
  <c r="T125" i="9"/>
  <c r="U125" i="9"/>
  <c r="V125" i="9"/>
  <c r="W125" i="9"/>
  <c r="O126" i="9"/>
  <c r="P126" i="9"/>
  <c r="Q126" i="9"/>
  <c r="R126" i="9"/>
  <c r="S126" i="9"/>
  <c r="T126" i="9"/>
  <c r="U126" i="9"/>
  <c r="V126" i="9"/>
  <c r="W126" i="9"/>
  <c r="O127" i="9"/>
  <c r="P127" i="9"/>
  <c r="Q127" i="9"/>
  <c r="R127" i="9"/>
  <c r="S127" i="9"/>
  <c r="T127" i="9"/>
  <c r="U127" i="9"/>
  <c r="V127" i="9"/>
  <c r="W127" i="9"/>
  <c r="O128" i="9"/>
  <c r="P128" i="9"/>
  <c r="Q128" i="9"/>
  <c r="R128" i="9"/>
  <c r="S128" i="9"/>
  <c r="T128" i="9"/>
  <c r="U128" i="9"/>
  <c r="V128" i="9"/>
  <c r="W128" i="9"/>
  <c r="O129" i="9"/>
  <c r="P129" i="9"/>
  <c r="Q129" i="9"/>
  <c r="R129" i="9"/>
  <c r="S129" i="9"/>
  <c r="T129" i="9"/>
  <c r="U129" i="9"/>
  <c r="V129" i="9"/>
  <c r="W129" i="9"/>
  <c r="O130" i="9"/>
  <c r="P130" i="9"/>
  <c r="Q130" i="9"/>
  <c r="R130" i="9"/>
  <c r="S130" i="9"/>
  <c r="T130" i="9"/>
  <c r="U130" i="9"/>
  <c r="V130" i="9"/>
  <c r="W130" i="9"/>
  <c r="O131" i="9"/>
  <c r="P131" i="9"/>
  <c r="Q131" i="9"/>
  <c r="R131" i="9"/>
  <c r="S131" i="9"/>
  <c r="T131" i="9"/>
  <c r="U131" i="9"/>
  <c r="V131" i="9"/>
  <c r="W131" i="9"/>
  <c r="O132" i="9"/>
  <c r="P132" i="9"/>
  <c r="Q132" i="9"/>
  <c r="R132" i="9"/>
  <c r="S132" i="9"/>
  <c r="T132" i="9"/>
  <c r="U132" i="9"/>
  <c r="V132" i="9"/>
  <c r="W132" i="9"/>
  <c r="O133" i="9"/>
  <c r="P133" i="9"/>
  <c r="Q133" i="9"/>
  <c r="R133" i="9"/>
  <c r="S133" i="9"/>
  <c r="T133" i="9"/>
  <c r="U133" i="9"/>
  <c r="V133" i="9"/>
  <c r="W133" i="9"/>
  <c r="O134" i="9"/>
  <c r="P134" i="9"/>
  <c r="Q134" i="9"/>
  <c r="R134" i="9"/>
  <c r="S134" i="9"/>
  <c r="T134" i="9"/>
  <c r="U134" i="9"/>
  <c r="V134" i="9"/>
  <c r="W134" i="9"/>
  <c r="O135" i="9"/>
  <c r="P135" i="9"/>
  <c r="Q135" i="9"/>
  <c r="R135" i="9"/>
  <c r="S135" i="9"/>
  <c r="T135" i="9"/>
  <c r="U135" i="9"/>
  <c r="V135" i="9"/>
  <c r="W135" i="9"/>
  <c r="O136" i="9"/>
  <c r="P136" i="9"/>
  <c r="Q136" i="9"/>
  <c r="R136" i="9"/>
  <c r="S136" i="9"/>
  <c r="T136" i="9"/>
  <c r="U136" i="9"/>
  <c r="V136" i="9"/>
  <c r="W136" i="9"/>
  <c r="O137" i="9"/>
  <c r="P137" i="9"/>
  <c r="Q137" i="9"/>
  <c r="R137" i="9"/>
  <c r="S137" i="9"/>
  <c r="T137" i="9"/>
  <c r="U137" i="9"/>
  <c r="V137" i="9"/>
  <c r="W137" i="9"/>
  <c r="O138" i="9"/>
  <c r="P138" i="9"/>
  <c r="Q138" i="9"/>
  <c r="R138" i="9"/>
  <c r="S138" i="9"/>
  <c r="T138" i="9"/>
  <c r="U138" i="9"/>
  <c r="V138" i="9"/>
  <c r="W138" i="9"/>
  <c r="O139" i="9"/>
  <c r="P139" i="9"/>
  <c r="Q139" i="9"/>
  <c r="R139" i="9"/>
  <c r="S139" i="9"/>
  <c r="T139" i="9"/>
  <c r="U139" i="9"/>
  <c r="V139" i="9"/>
  <c r="W139" i="9"/>
  <c r="O140" i="9"/>
  <c r="P140" i="9"/>
  <c r="Q140" i="9"/>
  <c r="R140" i="9"/>
  <c r="S140" i="9"/>
  <c r="T140" i="9"/>
  <c r="U140" i="9"/>
  <c r="V140" i="9"/>
  <c r="W140" i="9"/>
  <c r="O141" i="9"/>
  <c r="P141" i="9"/>
  <c r="Q141" i="9"/>
  <c r="R141" i="9"/>
  <c r="S141" i="9"/>
  <c r="T141" i="9"/>
  <c r="U141" i="9"/>
  <c r="V141" i="9"/>
  <c r="W141" i="9"/>
  <c r="O142" i="9"/>
  <c r="P142" i="9"/>
  <c r="Q142" i="9"/>
  <c r="R142" i="9"/>
  <c r="S142" i="9"/>
  <c r="T142" i="9"/>
  <c r="U142" i="9"/>
  <c r="V142" i="9"/>
  <c r="W142" i="9"/>
  <c r="O143" i="9"/>
  <c r="P143" i="9"/>
  <c r="Q143" i="9"/>
  <c r="R143" i="9"/>
  <c r="S143" i="9"/>
  <c r="T143" i="9"/>
  <c r="U143" i="9"/>
  <c r="V143" i="9"/>
  <c r="W143" i="9"/>
  <c r="O144" i="9"/>
  <c r="P144" i="9"/>
  <c r="Q144" i="9"/>
  <c r="R144" i="9"/>
  <c r="S144" i="9"/>
  <c r="T144" i="9"/>
  <c r="U144" i="9"/>
  <c r="V144" i="9"/>
  <c r="W144" i="9"/>
  <c r="O145" i="9"/>
  <c r="P145" i="9"/>
  <c r="Q145" i="9"/>
  <c r="R145" i="9"/>
  <c r="S145" i="9"/>
  <c r="T145" i="9"/>
  <c r="U145" i="9"/>
  <c r="V145" i="9"/>
  <c r="W145" i="9"/>
  <c r="O146" i="9"/>
  <c r="P146" i="9"/>
  <c r="Q146" i="9"/>
  <c r="R146" i="9"/>
  <c r="S146" i="9"/>
  <c r="T146" i="9"/>
  <c r="U146" i="9"/>
  <c r="V146" i="9"/>
  <c r="W146" i="9"/>
  <c r="O147" i="9"/>
  <c r="P147" i="9"/>
  <c r="Q147" i="9"/>
  <c r="R147" i="9"/>
  <c r="S147" i="9"/>
  <c r="T147" i="9"/>
  <c r="U147" i="9"/>
  <c r="V147" i="9"/>
  <c r="W147" i="9"/>
  <c r="O148" i="9"/>
  <c r="P148" i="9"/>
  <c r="Q148" i="9"/>
  <c r="R148" i="9"/>
  <c r="S148" i="9"/>
  <c r="T148" i="9"/>
  <c r="U148" i="9"/>
  <c r="V148" i="9"/>
  <c r="W148" i="9"/>
  <c r="O149" i="9"/>
  <c r="P149" i="9"/>
  <c r="Q149" i="9"/>
  <c r="R149" i="9"/>
  <c r="S149" i="9"/>
  <c r="T149" i="9"/>
  <c r="U149" i="9"/>
  <c r="V149" i="9"/>
  <c r="W149" i="9"/>
  <c r="O150" i="9"/>
  <c r="P150" i="9"/>
  <c r="Q150" i="9"/>
  <c r="R150" i="9"/>
  <c r="S150" i="9"/>
  <c r="T150" i="9"/>
  <c r="U150" i="9"/>
  <c r="V150" i="9"/>
  <c r="W150" i="9"/>
  <c r="O151" i="9"/>
  <c r="P151" i="9"/>
  <c r="Q151" i="9"/>
  <c r="R151" i="9"/>
  <c r="S151" i="9"/>
  <c r="T151" i="9"/>
  <c r="U151" i="9"/>
  <c r="V151" i="9"/>
  <c r="W151" i="9"/>
  <c r="O152" i="9"/>
  <c r="P152" i="9"/>
  <c r="Q152" i="9"/>
  <c r="R152" i="9"/>
  <c r="S152" i="9"/>
  <c r="T152" i="9"/>
  <c r="U152" i="9"/>
  <c r="V152" i="9"/>
  <c r="W152" i="9"/>
  <c r="O153" i="9"/>
  <c r="P153" i="9"/>
  <c r="Q153" i="9"/>
  <c r="R153" i="9"/>
  <c r="S153" i="9"/>
  <c r="T153" i="9"/>
  <c r="U153" i="9"/>
  <c r="V153" i="9"/>
  <c r="W153" i="9"/>
  <c r="O154" i="9"/>
  <c r="P154" i="9"/>
  <c r="Q154" i="9"/>
  <c r="R154" i="9"/>
  <c r="S154" i="9"/>
  <c r="T154" i="9"/>
  <c r="U154" i="9"/>
  <c r="V154" i="9"/>
  <c r="W154" i="9"/>
  <c r="O155" i="9"/>
  <c r="P155" i="9"/>
  <c r="Q155" i="9"/>
  <c r="R155" i="9"/>
  <c r="S155" i="9"/>
  <c r="T155" i="9"/>
  <c r="U155" i="9"/>
  <c r="V155" i="9"/>
  <c r="W155" i="9"/>
  <c r="O156" i="9"/>
  <c r="P156" i="9"/>
  <c r="Q156" i="9"/>
  <c r="R156" i="9"/>
  <c r="S156" i="9"/>
  <c r="T156" i="9"/>
  <c r="U156" i="9"/>
  <c r="V156" i="9"/>
  <c r="W156" i="9"/>
  <c r="O157" i="9"/>
  <c r="P157" i="9"/>
  <c r="Q157" i="9"/>
  <c r="R157" i="9"/>
  <c r="S157" i="9"/>
  <c r="T157" i="9"/>
  <c r="U157" i="9"/>
  <c r="V157" i="9"/>
  <c r="W157" i="9"/>
  <c r="O158" i="9"/>
  <c r="P158" i="9"/>
  <c r="Q158" i="9"/>
  <c r="R158" i="9"/>
  <c r="S158" i="9"/>
  <c r="T158" i="9"/>
  <c r="U158" i="9"/>
  <c r="V158" i="9"/>
  <c r="W158" i="9"/>
  <c r="O159" i="9"/>
  <c r="P159" i="9"/>
  <c r="Q159" i="9"/>
  <c r="R159" i="9"/>
  <c r="S159" i="9"/>
  <c r="T159" i="9"/>
  <c r="U159" i="9"/>
  <c r="V159" i="9"/>
  <c r="W159" i="9"/>
  <c r="O160" i="9"/>
  <c r="P160" i="9"/>
  <c r="Q160" i="9"/>
  <c r="R160" i="9"/>
  <c r="S160" i="9"/>
  <c r="T160" i="9"/>
  <c r="U160" i="9"/>
  <c r="V160" i="9"/>
  <c r="W160" i="9"/>
  <c r="O161" i="9"/>
  <c r="P161" i="9"/>
  <c r="Q161" i="9"/>
  <c r="R161" i="9"/>
  <c r="S161" i="9"/>
  <c r="T161" i="9"/>
  <c r="U161" i="9"/>
  <c r="V161" i="9"/>
  <c r="W161" i="9"/>
  <c r="O162" i="9"/>
  <c r="P162" i="9"/>
  <c r="Q162" i="9"/>
  <c r="R162" i="9"/>
  <c r="S162" i="9"/>
  <c r="T162" i="9"/>
  <c r="U162" i="9"/>
  <c r="V162" i="9"/>
  <c r="W162" i="9"/>
  <c r="O163" i="9"/>
  <c r="P163" i="9"/>
  <c r="Q163" i="9"/>
  <c r="R163" i="9"/>
  <c r="S163" i="9"/>
  <c r="T163" i="9"/>
  <c r="U163" i="9"/>
  <c r="V163" i="9"/>
  <c r="W163" i="9"/>
  <c r="O164" i="9"/>
  <c r="P164" i="9"/>
  <c r="Q164" i="9"/>
  <c r="R164" i="9"/>
  <c r="S164" i="9"/>
  <c r="T164" i="9"/>
  <c r="U164" i="9"/>
  <c r="V164" i="9"/>
  <c r="W164" i="9"/>
  <c r="O165" i="9"/>
  <c r="P165" i="9"/>
  <c r="Q165" i="9"/>
  <c r="R165" i="9"/>
  <c r="S165" i="9"/>
  <c r="T165" i="9"/>
  <c r="U165" i="9"/>
  <c r="V165" i="9"/>
  <c r="W165" i="9"/>
  <c r="O166" i="9"/>
  <c r="P166" i="9"/>
  <c r="Q166" i="9"/>
  <c r="R166" i="9"/>
  <c r="S166" i="9"/>
  <c r="T166" i="9"/>
  <c r="U166" i="9"/>
  <c r="V166" i="9"/>
  <c r="W166" i="9"/>
  <c r="O167" i="9"/>
  <c r="P167" i="9"/>
  <c r="Q167" i="9"/>
  <c r="R167" i="9"/>
  <c r="S167" i="9"/>
  <c r="T167" i="9"/>
  <c r="U167" i="9"/>
  <c r="V167" i="9"/>
  <c r="W167" i="9"/>
  <c r="O168" i="9"/>
  <c r="P168" i="9"/>
  <c r="Q168" i="9"/>
  <c r="R168" i="9"/>
  <c r="S168" i="9"/>
  <c r="T168" i="9"/>
  <c r="U168" i="9"/>
  <c r="V168" i="9"/>
  <c r="W168" i="9"/>
  <c r="O169" i="9"/>
  <c r="P169" i="9"/>
  <c r="Q169" i="9"/>
  <c r="R169" i="9"/>
  <c r="S169" i="9"/>
  <c r="T169" i="9"/>
  <c r="U169" i="9"/>
  <c r="V169" i="9"/>
  <c r="W169" i="9"/>
  <c r="O170" i="9"/>
  <c r="P170" i="9"/>
  <c r="Q170" i="9"/>
  <c r="R170" i="9"/>
  <c r="S170" i="9"/>
  <c r="T170" i="9"/>
  <c r="U170" i="9"/>
  <c r="V170" i="9"/>
  <c r="W170" i="9"/>
  <c r="O171" i="9"/>
  <c r="P171" i="9"/>
  <c r="Q171" i="9"/>
  <c r="R171" i="9"/>
  <c r="S171" i="9"/>
  <c r="T171" i="9"/>
  <c r="U171" i="9"/>
  <c r="V171" i="9"/>
  <c r="W171" i="9"/>
  <c r="O172" i="9"/>
  <c r="P172" i="9"/>
  <c r="Q172" i="9"/>
  <c r="R172" i="9"/>
  <c r="S172" i="9"/>
  <c r="T172" i="9"/>
  <c r="U172" i="9"/>
  <c r="V172" i="9"/>
  <c r="W172" i="9"/>
  <c r="O173" i="9"/>
  <c r="P173" i="9"/>
  <c r="Q173" i="9"/>
  <c r="R173" i="9"/>
  <c r="S173" i="9"/>
  <c r="T173" i="9"/>
  <c r="U173" i="9"/>
  <c r="V173" i="9"/>
  <c r="W173" i="9"/>
  <c r="O174" i="9"/>
  <c r="P174" i="9"/>
  <c r="Q174" i="9"/>
  <c r="R174" i="9"/>
  <c r="S174" i="9"/>
  <c r="T174" i="9"/>
  <c r="U174" i="9"/>
  <c r="V174" i="9"/>
  <c r="W174" i="9"/>
  <c r="O175" i="9"/>
  <c r="P175" i="9"/>
  <c r="Q175" i="9"/>
  <c r="R175" i="9"/>
  <c r="S175" i="9"/>
  <c r="T175" i="9"/>
  <c r="U175" i="9"/>
  <c r="V175" i="9"/>
  <c r="W175" i="9"/>
  <c r="O176" i="9"/>
  <c r="P176" i="9"/>
  <c r="Q176" i="9"/>
  <c r="R176" i="9"/>
  <c r="S176" i="9"/>
  <c r="T176" i="9"/>
  <c r="U176" i="9"/>
  <c r="V176" i="9"/>
  <c r="W176" i="9"/>
  <c r="O177" i="9"/>
  <c r="P177" i="9"/>
  <c r="Q177" i="9"/>
  <c r="R177" i="9"/>
  <c r="S177" i="9"/>
  <c r="T177" i="9"/>
  <c r="U177" i="9"/>
  <c r="V177" i="9"/>
  <c r="W177" i="9"/>
  <c r="O178" i="9"/>
  <c r="P178" i="9"/>
  <c r="Q178" i="9"/>
  <c r="R178" i="9"/>
  <c r="S178" i="9"/>
  <c r="T178" i="9"/>
  <c r="U178" i="9"/>
  <c r="V178" i="9"/>
  <c r="W178" i="9"/>
  <c r="O179" i="9"/>
  <c r="P179" i="9"/>
  <c r="Q179" i="9"/>
  <c r="R179" i="9"/>
  <c r="S179" i="9"/>
  <c r="T179" i="9"/>
  <c r="U179" i="9"/>
  <c r="V179" i="9"/>
  <c r="W179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2" i="9"/>
  <c r="M4" i="9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M152" i="9" s="1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M165" i="9" s="1"/>
  <c r="M166" i="9" s="1"/>
  <c r="M167" i="9" s="1"/>
  <c r="M168" i="9" s="1"/>
  <c r="M169" i="9" s="1"/>
  <c r="M170" i="9" s="1"/>
  <c r="M171" i="9" s="1"/>
  <c r="M172" i="9" s="1"/>
  <c r="M173" i="9" s="1"/>
  <c r="M174" i="9" s="1"/>
  <c r="M175" i="9" s="1"/>
  <c r="M176" i="9" s="1"/>
  <c r="M177" i="9" s="1"/>
  <c r="M178" i="9" s="1"/>
  <c r="M179" i="9" s="1"/>
  <c r="M3" i="9"/>
  <c r="I181" i="9"/>
  <c r="E181" i="9"/>
  <c r="K180" i="9"/>
  <c r="K181" i="9" s="1"/>
  <c r="J180" i="9"/>
  <c r="I180" i="9"/>
  <c r="I182" i="9" s="1"/>
  <c r="H180" i="9"/>
  <c r="H181" i="9" s="1"/>
  <c r="G180" i="9"/>
  <c r="G181" i="9" s="1"/>
  <c r="F180" i="9"/>
  <c r="E180" i="9"/>
  <c r="E182" i="9" s="1"/>
  <c r="D180" i="9"/>
  <c r="D181" i="9" s="1"/>
  <c r="C180" i="9"/>
  <c r="B180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4" i="9"/>
  <c r="A3" i="9"/>
  <c r="C180" i="1"/>
  <c r="D180" i="1"/>
  <c r="E180" i="1"/>
  <c r="F180" i="1"/>
  <c r="F181" i="1" s="1"/>
  <c r="G180" i="1"/>
  <c r="H180" i="1"/>
  <c r="I180" i="1"/>
  <c r="J180" i="1"/>
  <c r="J181" i="1" s="1"/>
  <c r="K180" i="1"/>
  <c r="C181" i="1"/>
  <c r="D181" i="1"/>
  <c r="D182" i="1" s="1"/>
  <c r="E181" i="1"/>
  <c r="G181" i="1"/>
  <c r="H181" i="1"/>
  <c r="I181" i="1"/>
  <c r="K181" i="1"/>
  <c r="K182" i="1" s="1"/>
  <c r="C182" i="1"/>
  <c r="G182" i="1"/>
  <c r="H182" i="1"/>
  <c r="B180" i="1"/>
  <c r="B181" i="1" s="1"/>
  <c r="D20" i="13" l="1"/>
  <c r="E182" i="1"/>
  <c r="B182" i="1"/>
  <c r="I182" i="1"/>
  <c r="F23" i="13"/>
  <c r="F26" i="13" s="1"/>
  <c r="C23" i="13"/>
  <c r="D21" i="13"/>
  <c r="H18" i="13"/>
  <c r="H17" i="13"/>
  <c r="E16" i="13"/>
  <c r="E26" i="13" s="1"/>
  <c r="C16" i="13"/>
  <c r="G19" i="13"/>
  <c r="G26" i="13" s="1"/>
  <c r="C25" i="13"/>
  <c r="B26" i="13"/>
  <c r="T182" i="9"/>
  <c r="U182" i="9"/>
  <c r="P181" i="9"/>
  <c r="P182" i="9" s="1"/>
  <c r="Q182" i="9"/>
  <c r="F182" i="9"/>
  <c r="K182" i="9"/>
  <c r="B181" i="9"/>
  <c r="B182" i="9" s="1"/>
  <c r="F181" i="9"/>
  <c r="J181" i="9"/>
  <c r="J182" i="9" s="1"/>
  <c r="D182" i="9"/>
  <c r="H182" i="9"/>
  <c r="G182" i="9"/>
  <c r="C181" i="9"/>
  <c r="C182" i="9" s="1"/>
  <c r="J182" i="1"/>
  <c r="F182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I2" i="1"/>
  <c r="BJ2" i="1"/>
  <c r="BK2" i="1"/>
  <c r="BL2" i="1"/>
  <c r="BM2" i="1"/>
  <c r="BN2" i="1"/>
  <c r="BO2" i="1"/>
  <c r="BP2" i="1"/>
  <c r="BI3" i="1"/>
  <c r="BJ3" i="1"/>
  <c r="BK3" i="1"/>
  <c r="BL3" i="1"/>
  <c r="BM3" i="1"/>
  <c r="BN3" i="1"/>
  <c r="BO3" i="1"/>
  <c r="BP3" i="1"/>
  <c r="BI4" i="1"/>
  <c r="BJ4" i="1"/>
  <c r="BK4" i="1"/>
  <c r="BL4" i="1"/>
  <c r="BM4" i="1"/>
  <c r="BN4" i="1"/>
  <c r="BO4" i="1"/>
  <c r="BP4" i="1"/>
  <c r="BI5" i="1"/>
  <c r="BJ5" i="1"/>
  <c r="BK5" i="1"/>
  <c r="BL5" i="1"/>
  <c r="BM5" i="1"/>
  <c r="BN5" i="1"/>
  <c r="BO5" i="1"/>
  <c r="BP5" i="1"/>
  <c r="BI6" i="1"/>
  <c r="BJ6" i="1"/>
  <c r="BK6" i="1"/>
  <c r="BL6" i="1"/>
  <c r="BM6" i="1"/>
  <c r="BN6" i="1"/>
  <c r="BO6" i="1"/>
  <c r="BP6" i="1"/>
  <c r="BI7" i="1"/>
  <c r="BJ7" i="1"/>
  <c r="BK7" i="1"/>
  <c r="BL7" i="1"/>
  <c r="BM7" i="1"/>
  <c r="BN7" i="1"/>
  <c r="BO7" i="1"/>
  <c r="BP7" i="1"/>
  <c r="BI8" i="1"/>
  <c r="BJ8" i="1"/>
  <c r="BK8" i="1"/>
  <c r="BL8" i="1"/>
  <c r="BM8" i="1"/>
  <c r="BN8" i="1"/>
  <c r="BO8" i="1"/>
  <c r="BP8" i="1"/>
  <c r="BI9" i="1"/>
  <c r="BJ9" i="1"/>
  <c r="BK9" i="1"/>
  <c r="BL9" i="1"/>
  <c r="BM9" i="1"/>
  <c r="BN9" i="1"/>
  <c r="BO9" i="1"/>
  <c r="BP9" i="1"/>
  <c r="BI10" i="1"/>
  <c r="BJ10" i="1"/>
  <c r="BK10" i="1"/>
  <c r="BL10" i="1"/>
  <c r="BM10" i="1"/>
  <c r="BN10" i="1"/>
  <c r="BO10" i="1"/>
  <c r="BP10" i="1"/>
  <c r="BI11" i="1"/>
  <c r="BJ11" i="1"/>
  <c r="BK11" i="1"/>
  <c r="BL11" i="1"/>
  <c r="BM11" i="1"/>
  <c r="BN11" i="1"/>
  <c r="BO11" i="1"/>
  <c r="BP11" i="1"/>
  <c r="BI12" i="1"/>
  <c r="BJ12" i="1"/>
  <c r="BK12" i="1"/>
  <c r="BL12" i="1"/>
  <c r="BM12" i="1"/>
  <c r="BN12" i="1"/>
  <c r="BO12" i="1"/>
  <c r="BP12" i="1"/>
  <c r="BI13" i="1"/>
  <c r="BJ13" i="1"/>
  <c r="BK13" i="1"/>
  <c r="BL13" i="1"/>
  <c r="BM13" i="1"/>
  <c r="BN13" i="1"/>
  <c r="BO13" i="1"/>
  <c r="BP13" i="1"/>
  <c r="BI14" i="1"/>
  <c r="BJ14" i="1"/>
  <c r="BK14" i="1"/>
  <c r="BL14" i="1"/>
  <c r="BM14" i="1"/>
  <c r="BN14" i="1"/>
  <c r="BO14" i="1"/>
  <c r="BP14" i="1"/>
  <c r="BI15" i="1"/>
  <c r="BJ15" i="1"/>
  <c r="BK15" i="1"/>
  <c r="BL15" i="1"/>
  <c r="BM15" i="1"/>
  <c r="BN15" i="1"/>
  <c r="BO15" i="1"/>
  <c r="BP15" i="1"/>
  <c r="BI16" i="1"/>
  <c r="BJ16" i="1"/>
  <c r="BK16" i="1"/>
  <c r="BL16" i="1"/>
  <c r="BM16" i="1"/>
  <c r="BN16" i="1"/>
  <c r="BO16" i="1"/>
  <c r="BP16" i="1"/>
  <c r="BI17" i="1"/>
  <c r="BJ17" i="1"/>
  <c r="BK17" i="1"/>
  <c r="BL17" i="1"/>
  <c r="BM17" i="1"/>
  <c r="BN17" i="1"/>
  <c r="BO17" i="1"/>
  <c r="BP17" i="1"/>
  <c r="BI18" i="1"/>
  <c r="BJ18" i="1"/>
  <c r="BK18" i="1"/>
  <c r="BL18" i="1"/>
  <c r="BM18" i="1"/>
  <c r="BN18" i="1"/>
  <c r="BO18" i="1"/>
  <c r="BP18" i="1"/>
  <c r="BI19" i="1"/>
  <c r="BJ19" i="1"/>
  <c r="BK19" i="1"/>
  <c r="BL19" i="1"/>
  <c r="BM19" i="1"/>
  <c r="BN19" i="1"/>
  <c r="BO19" i="1"/>
  <c r="BP19" i="1"/>
  <c r="BI20" i="1"/>
  <c r="BJ20" i="1"/>
  <c r="BK20" i="1"/>
  <c r="BL20" i="1"/>
  <c r="BM20" i="1"/>
  <c r="BN20" i="1"/>
  <c r="BO20" i="1"/>
  <c r="BP20" i="1"/>
  <c r="BI21" i="1"/>
  <c r="BJ21" i="1"/>
  <c r="BK21" i="1"/>
  <c r="BL21" i="1"/>
  <c r="BM21" i="1"/>
  <c r="BN21" i="1"/>
  <c r="BO21" i="1"/>
  <c r="BP21" i="1"/>
  <c r="BI22" i="1"/>
  <c r="BJ22" i="1"/>
  <c r="BK22" i="1"/>
  <c r="BL22" i="1"/>
  <c r="BM22" i="1"/>
  <c r="BN22" i="1"/>
  <c r="BO22" i="1"/>
  <c r="BP22" i="1"/>
  <c r="BI23" i="1"/>
  <c r="BJ23" i="1"/>
  <c r="BK23" i="1"/>
  <c r="BL23" i="1"/>
  <c r="BM23" i="1"/>
  <c r="BN23" i="1"/>
  <c r="BO23" i="1"/>
  <c r="BP23" i="1"/>
  <c r="BI24" i="1"/>
  <c r="BJ24" i="1"/>
  <c r="BK24" i="1"/>
  <c r="BL24" i="1"/>
  <c r="BM24" i="1"/>
  <c r="BN24" i="1"/>
  <c r="BO24" i="1"/>
  <c r="BP24" i="1"/>
  <c r="BI25" i="1"/>
  <c r="BJ25" i="1"/>
  <c r="BK25" i="1"/>
  <c r="BL25" i="1"/>
  <c r="BM25" i="1"/>
  <c r="BN25" i="1"/>
  <c r="BO25" i="1"/>
  <c r="BP25" i="1"/>
  <c r="BI26" i="1"/>
  <c r="BJ26" i="1"/>
  <c r="BK26" i="1"/>
  <c r="BL26" i="1"/>
  <c r="BM26" i="1"/>
  <c r="BN26" i="1"/>
  <c r="BO26" i="1"/>
  <c r="BP26" i="1"/>
  <c r="BI27" i="1"/>
  <c r="BJ27" i="1"/>
  <c r="BK27" i="1"/>
  <c r="BL27" i="1"/>
  <c r="BM27" i="1"/>
  <c r="BN27" i="1"/>
  <c r="BO27" i="1"/>
  <c r="BP27" i="1"/>
  <c r="BI28" i="1"/>
  <c r="BJ28" i="1"/>
  <c r="BK28" i="1"/>
  <c r="BL28" i="1"/>
  <c r="BM28" i="1"/>
  <c r="BN28" i="1"/>
  <c r="BO28" i="1"/>
  <c r="BP28" i="1"/>
  <c r="BI29" i="1"/>
  <c r="BJ29" i="1"/>
  <c r="BK29" i="1"/>
  <c r="BL29" i="1"/>
  <c r="BM29" i="1"/>
  <c r="BN29" i="1"/>
  <c r="BO29" i="1"/>
  <c r="BP29" i="1"/>
  <c r="BI30" i="1"/>
  <c r="BJ30" i="1"/>
  <c r="BK30" i="1"/>
  <c r="BL30" i="1"/>
  <c r="BM30" i="1"/>
  <c r="BN30" i="1"/>
  <c r="BO30" i="1"/>
  <c r="BP30" i="1"/>
  <c r="BI31" i="1"/>
  <c r="BJ31" i="1"/>
  <c r="BK31" i="1"/>
  <c r="BL31" i="1"/>
  <c r="BM31" i="1"/>
  <c r="BN31" i="1"/>
  <c r="BO31" i="1"/>
  <c r="BP31" i="1"/>
  <c r="BI32" i="1"/>
  <c r="BJ32" i="1"/>
  <c r="BK32" i="1"/>
  <c r="BL32" i="1"/>
  <c r="BM32" i="1"/>
  <c r="BN32" i="1"/>
  <c r="BO32" i="1"/>
  <c r="BP32" i="1"/>
  <c r="BI33" i="1"/>
  <c r="BJ33" i="1"/>
  <c r="BK33" i="1"/>
  <c r="BL33" i="1"/>
  <c r="BM33" i="1"/>
  <c r="BN33" i="1"/>
  <c r="BO33" i="1"/>
  <c r="BP33" i="1"/>
  <c r="BI34" i="1"/>
  <c r="BJ34" i="1"/>
  <c r="BK34" i="1"/>
  <c r="BL34" i="1"/>
  <c r="BM34" i="1"/>
  <c r="BN34" i="1"/>
  <c r="BO34" i="1"/>
  <c r="BP34" i="1"/>
  <c r="BI35" i="1"/>
  <c r="BJ35" i="1"/>
  <c r="BK35" i="1"/>
  <c r="BL35" i="1"/>
  <c r="BM35" i="1"/>
  <c r="BN35" i="1"/>
  <c r="BO35" i="1"/>
  <c r="BP35" i="1"/>
  <c r="BI36" i="1"/>
  <c r="BJ36" i="1"/>
  <c r="BK36" i="1"/>
  <c r="BL36" i="1"/>
  <c r="BM36" i="1"/>
  <c r="BN36" i="1"/>
  <c r="BO36" i="1"/>
  <c r="BP36" i="1"/>
  <c r="BI37" i="1"/>
  <c r="BJ37" i="1"/>
  <c r="BK37" i="1"/>
  <c r="BL37" i="1"/>
  <c r="BM37" i="1"/>
  <c r="BN37" i="1"/>
  <c r="BO37" i="1"/>
  <c r="BP37" i="1"/>
  <c r="BI38" i="1"/>
  <c r="BJ38" i="1"/>
  <c r="BK38" i="1"/>
  <c r="BL38" i="1"/>
  <c r="BM38" i="1"/>
  <c r="BN38" i="1"/>
  <c r="BO38" i="1"/>
  <c r="BP38" i="1"/>
  <c r="BI39" i="1"/>
  <c r="BJ39" i="1"/>
  <c r="BK39" i="1"/>
  <c r="BL39" i="1"/>
  <c r="BM39" i="1"/>
  <c r="BN39" i="1"/>
  <c r="BO39" i="1"/>
  <c r="BP39" i="1"/>
  <c r="BI40" i="1"/>
  <c r="BJ40" i="1"/>
  <c r="BK40" i="1"/>
  <c r="BL40" i="1"/>
  <c r="BM40" i="1"/>
  <c r="BN40" i="1"/>
  <c r="BO40" i="1"/>
  <c r="BP40" i="1"/>
  <c r="BI41" i="1"/>
  <c r="BJ41" i="1"/>
  <c r="BK41" i="1"/>
  <c r="BL41" i="1"/>
  <c r="BM41" i="1"/>
  <c r="BN41" i="1"/>
  <c r="BO41" i="1"/>
  <c r="BP41" i="1"/>
  <c r="BI42" i="1"/>
  <c r="BJ42" i="1"/>
  <c r="BK42" i="1"/>
  <c r="BL42" i="1"/>
  <c r="BM42" i="1"/>
  <c r="BN42" i="1"/>
  <c r="BO42" i="1"/>
  <c r="BP42" i="1"/>
  <c r="BI43" i="1"/>
  <c r="BJ43" i="1"/>
  <c r="BK43" i="1"/>
  <c r="BL43" i="1"/>
  <c r="BM43" i="1"/>
  <c r="BN43" i="1"/>
  <c r="BO43" i="1"/>
  <c r="BP43" i="1"/>
  <c r="BI44" i="1"/>
  <c r="BJ44" i="1"/>
  <c r="BK44" i="1"/>
  <c r="BL44" i="1"/>
  <c r="BM44" i="1"/>
  <c r="BN44" i="1"/>
  <c r="BO44" i="1"/>
  <c r="BP44" i="1"/>
  <c r="BI45" i="1"/>
  <c r="BJ45" i="1"/>
  <c r="BK45" i="1"/>
  <c r="BL45" i="1"/>
  <c r="BM45" i="1"/>
  <c r="BN45" i="1"/>
  <c r="BO45" i="1"/>
  <c r="BP45" i="1"/>
  <c r="BI46" i="1"/>
  <c r="BJ46" i="1"/>
  <c r="BK46" i="1"/>
  <c r="BL46" i="1"/>
  <c r="BM46" i="1"/>
  <c r="BN46" i="1"/>
  <c r="BO46" i="1"/>
  <c r="BP46" i="1"/>
  <c r="BI47" i="1"/>
  <c r="BJ47" i="1"/>
  <c r="BK47" i="1"/>
  <c r="BL47" i="1"/>
  <c r="BM47" i="1"/>
  <c r="BN47" i="1"/>
  <c r="BO47" i="1"/>
  <c r="BP47" i="1"/>
  <c r="BI48" i="1"/>
  <c r="BJ48" i="1"/>
  <c r="BK48" i="1"/>
  <c r="BL48" i="1"/>
  <c r="BM48" i="1"/>
  <c r="BN48" i="1"/>
  <c r="BO48" i="1"/>
  <c r="BP48" i="1"/>
  <c r="BI49" i="1"/>
  <c r="BJ49" i="1"/>
  <c r="BK49" i="1"/>
  <c r="BL49" i="1"/>
  <c r="BM49" i="1"/>
  <c r="BN49" i="1"/>
  <c r="BO49" i="1"/>
  <c r="BP49" i="1"/>
  <c r="BI50" i="1"/>
  <c r="BJ50" i="1"/>
  <c r="BK50" i="1"/>
  <c r="BL50" i="1"/>
  <c r="BM50" i="1"/>
  <c r="BN50" i="1"/>
  <c r="BO50" i="1"/>
  <c r="BP50" i="1"/>
  <c r="BI51" i="1"/>
  <c r="BJ51" i="1"/>
  <c r="BK51" i="1"/>
  <c r="BL51" i="1"/>
  <c r="BM51" i="1"/>
  <c r="BN51" i="1"/>
  <c r="BO51" i="1"/>
  <c r="BP51" i="1"/>
  <c r="BI52" i="1"/>
  <c r="BJ52" i="1"/>
  <c r="BK52" i="1"/>
  <c r="BL52" i="1"/>
  <c r="BM52" i="1"/>
  <c r="BN52" i="1"/>
  <c r="BO52" i="1"/>
  <c r="BP52" i="1"/>
  <c r="BI53" i="1"/>
  <c r="BJ53" i="1"/>
  <c r="BK53" i="1"/>
  <c r="BL53" i="1"/>
  <c r="BM53" i="1"/>
  <c r="BN53" i="1"/>
  <c r="BO53" i="1"/>
  <c r="BP53" i="1"/>
  <c r="BI54" i="1"/>
  <c r="BJ54" i="1"/>
  <c r="BK54" i="1"/>
  <c r="BL54" i="1"/>
  <c r="BM54" i="1"/>
  <c r="BN54" i="1"/>
  <c r="BO54" i="1"/>
  <c r="BP54" i="1"/>
  <c r="BI55" i="1"/>
  <c r="BJ55" i="1"/>
  <c r="BK55" i="1"/>
  <c r="BL55" i="1"/>
  <c r="BM55" i="1"/>
  <c r="BN55" i="1"/>
  <c r="BO55" i="1"/>
  <c r="BP55" i="1"/>
  <c r="BI56" i="1"/>
  <c r="BJ56" i="1"/>
  <c r="BK56" i="1"/>
  <c r="BL56" i="1"/>
  <c r="BM56" i="1"/>
  <c r="BN56" i="1"/>
  <c r="BO56" i="1"/>
  <c r="BP56" i="1"/>
  <c r="BI57" i="1"/>
  <c r="BJ57" i="1"/>
  <c r="BK57" i="1"/>
  <c r="BL57" i="1"/>
  <c r="BM57" i="1"/>
  <c r="BN57" i="1"/>
  <c r="BO57" i="1"/>
  <c r="BP57" i="1"/>
  <c r="BI58" i="1"/>
  <c r="BJ58" i="1"/>
  <c r="BK58" i="1"/>
  <c r="BL58" i="1"/>
  <c r="BM58" i="1"/>
  <c r="BN58" i="1"/>
  <c r="BO58" i="1"/>
  <c r="BP58" i="1"/>
  <c r="BI59" i="1"/>
  <c r="BJ59" i="1"/>
  <c r="BK59" i="1"/>
  <c r="BL59" i="1"/>
  <c r="BM59" i="1"/>
  <c r="BN59" i="1"/>
  <c r="BO59" i="1"/>
  <c r="BP59" i="1"/>
  <c r="BI60" i="1"/>
  <c r="BJ60" i="1"/>
  <c r="BK60" i="1"/>
  <c r="BL60" i="1"/>
  <c r="BM60" i="1"/>
  <c r="BN60" i="1"/>
  <c r="BO60" i="1"/>
  <c r="BP60" i="1"/>
  <c r="BI61" i="1"/>
  <c r="BJ61" i="1"/>
  <c r="BK61" i="1"/>
  <c r="BL61" i="1"/>
  <c r="BM61" i="1"/>
  <c r="BN61" i="1"/>
  <c r="BO61" i="1"/>
  <c r="BP61" i="1"/>
  <c r="BI62" i="1"/>
  <c r="BJ62" i="1"/>
  <c r="BK62" i="1"/>
  <c r="BL62" i="1"/>
  <c r="BM62" i="1"/>
  <c r="BN62" i="1"/>
  <c r="BO62" i="1"/>
  <c r="BP62" i="1"/>
  <c r="BI63" i="1"/>
  <c r="BJ63" i="1"/>
  <c r="BK63" i="1"/>
  <c r="BL63" i="1"/>
  <c r="BM63" i="1"/>
  <c r="BN63" i="1"/>
  <c r="BO63" i="1"/>
  <c r="BP63" i="1"/>
  <c r="BI64" i="1"/>
  <c r="BJ64" i="1"/>
  <c r="BK64" i="1"/>
  <c r="BL64" i="1"/>
  <c r="BM64" i="1"/>
  <c r="BN64" i="1"/>
  <c r="BO64" i="1"/>
  <c r="BP64" i="1"/>
  <c r="BI65" i="1"/>
  <c r="BJ65" i="1"/>
  <c r="BK65" i="1"/>
  <c r="BL65" i="1"/>
  <c r="BM65" i="1"/>
  <c r="BN65" i="1"/>
  <c r="BO65" i="1"/>
  <c r="BP65" i="1"/>
  <c r="BI66" i="1"/>
  <c r="BJ66" i="1"/>
  <c r="BK66" i="1"/>
  <c r="BL66" i="1"/>
  <c r="BM66" i="1"/>
  <c r="BN66" i="1"/>
  <c r="BO66" i="1"/>
  <c r="BP66" i="1"/>
  <c r="BI67" i="1"/>
  <c r="BJ67" i="1"/>
  <c r="BK67" i="1"/>
  <c r="BL67" i="1"/>
  <c r="BM67" i="1"/>
  <c r="BN67" i="1"/>
  <c r="BO67" i="1"/>
  <c r="BP67" i="1"/>
  <c r="BI68" i="1"/>
  <c r="BJ68" i="1"/>
  <c r="BK68" i="1"/>
  <c r="BL68" i="1"/>
  <c r="BM68" i="1"/>
  <c r="BN68" i="1"/>
  <c r="BO68" i="1"/>
  <c r="BP68" i="1"/>
  <c r="BI69" i="1"/>
  <c r="BJ69" i="1"/>
  <c r="BK69" i="1"/>
  <c r="BL69" i="1"/>
  <c r="BM69" i="1"/>
  <c r="BN69" i="1"/>
  <c r="BO69" i="1"/>
  <c r="BP69" i="1"/>
  <c r="BI70" i="1"/>
  <c r="BJ70" i="1"/>
  <c r="BK70" i="1"/>
  <c r="BL70" i="1"/>
  <c r="BM70" i="1"/>
  <c r="BN70" i="1"/>
  <c r="BO70" i="1"/>
  <c r="BP70" i="1"/>
  <c r="BI71" i="1"/>
  <c r="BJ71" i="1"/>
  <c r="BK71" i="1"/>
  <c r="BL71" i="1"/>
  <c r="BM71" i="1"/>
  <c r="BN71" i="1"/>
  <c r="BO71" i="1"/>
  <c r="BP71" i="1"/>
  <c r="BI72" i="1"/>
  <c r="BJ72" i="1"/>
  <c r="BK72" i="1"/>
  <c r="BL72" i="1"/>
  <c r="BM72" i="1"/>
  <c r="BN72" i="1"/>
  <c r="BO72" i="1"/>
  <c r="BP72" i="1"/>
  <c r="BI73" i="1"/>
  <c r="BJ73" i="1"/>
  <c r="BK73" i="1"/>
  <c r="BL73" i="1"/>
  <c r="BM73" i="1"/>
  <c r="BN73" i="1"/>
  <c r="BO73" i="1"/>
  <c r="BP73" i="1"/>
  <c r="BI74" i="1"/>
  <c r="BJ74" i="1"/>
  <c r="BK74" i="1"/>
  <c r="BL74" i="1"/>
  <c r="BM74" i="1"/>
  <c r="BN74" i="1"/>
  <c r="BO74" i="1"/>
  <c r="BP74" i="1"/>
  <c r="BI75" i="1"/>
  <c r="BJ75" i="1"/>
  <c r="BK75" i="1"/>
  <c r="BL75" i="1"/>
  <c r="BM75" i="1"/>
  <c r="BN75" i="1"/>
  <c r="BO75" i="1"/>
  <c r="BP75" i="1"/>
  <c r="BI76" i="1"/>
  <c r="BJ76" i="1"/>
  <c r="BK76" i="1"/>
  <c r="BL76" i="1"/>
  <c r="BM76" i="1"/>
  <c r="BN76" i="1"/>
  <c r="BO76" i="1"/>
  <c r="BP76" i="1"/>
  <c r="BI77" i="1"/>
  <c r="BJ77" i="1"/>
  <c r="BK77" i="1"/>
  <c r="BL77" i="1"/>
  <c r="BM77" i="1"/>
  <c r="BN77" i="1"/>
  <c r="BO77" i="1"/>
  <c r="BP77" i="1"/>
  <c r="BI78" i="1"/>
  <c r="BJ78" i="1"/>
  <c r="BK78" i="1"/>
  <c r="BL78" i="1"/>
  <c r="BM78" i="1"/>
  <c r="BN78" i="1"/>
  <c r="BO78" i="1"/>
  <c r="BP78" i="1"/>
  <c r="BI79" i="1"/>
  <c r="BJ79" i="1"/>
  <c r="BK79" i="1"/>
  <c r="BL79" i="1"/>
  <c r="BM79" i="1"/>
  <c r="BN79" i="1"/>
  <c r="BO79" i="1"/>
  <c r="BP79" i="1"/>
  <c r="BI80" i="1"/>
  <c r="BJ80" i="1"/>
  <c r="BK80" i="1"/>
  <c r="BL80" i="1"/>
  <c r="BM80" i="1"/>
  <c r="BN80" i="1"/>
  <c r="BO80" i="1"/>
  <c r="BP80" i="1"/>
  <c r="BI81" i="1"/>
  <c r="BJ81" i="1"/>
  <c r="BK81" i="1"/>
  <c r="BL81" i="1"/>
  <c r="BM81" i="1"/>
  <c r="BN81" i="1"/>
  <c r="BO81" i="1"/>
  <c r="BP81" i="1"/>
  <c r="BI82" i="1"/>
  <c r="BJ82" i="1"/>
  <c r="BK82" i="1"/>
  <c r="BL82" i="1"/>
  <c r="BM82" i="1"/>
  <c r="BN82" i="1"/>
  <c r="BO82" i="1"/>
  <c r="BP82" i="1"/>
  <c r="BI83" i="1"/>
  <c r="BJ83" i="1"/>
  <c r="BK83" i="1"/>
  <c r="BL83" i="1"/>
  <c r="BM83" i="1"/>
  <c r="BN83" i="1"/>
  <c r="BO83" i="1"/>
  <c r="BP83" i="1"/>
  <c r="BI84" i="1"/>
  <c r="BJ84" i="1"/>
  <c r="BK84" i="1"/>
  <c r="BL84" i="1"/>
  <c r="BM84" i="1"/>
  <c r="BN84" i="1"/>
  <c r="BO84" i="1"/>
  <c r="BP84" i="1"/>
  <c r="BI85" i="1"/>
  <c r="BJ85" i="1"/>
  <c r="BK85" i="1"/>
  <c r="BL85" i="1"/>
  <c r="BM85" i="1"/>
  <c r="BN85" i="1"/>
  <c r="BO85" i="1"/>
  <c r="BP85" i="1"/>
  <c r="BI86" i="1"/>
  <c r="BJ86" i="1"/>
  <c r="BK86" i="1"/>
  <c r="BL86" i="1"/>
  <c r="BM86" i="1"/>
  <c r="BN86" i="1"/>
  <c r="BO86" i="1"/>
  <c r="BP86" i="1"/>
  <c r="BI87" i="1"/>
  <c r="BJ87" i="1"/>
  <c r="BK87" i="1"/>
  <c r="BL87" i="1"/>
  <c r="BM87" i="1"/>
  <c r="BN87" i="1"/>
  <c r="BO87" i="1"/>
  <c r="BP87" i="1"/>
  <c r="BI88" i="1"/>
  <c r="BJ88" i="1"/>
  <c r="BK88" i="1"/>
  <c r="BL88" i="1"/>
  <c r="BM88" i="1"/>
  <c r="BN88" i="1"/>
  <c r="BO88" i="1"/>
  <c r="BP88" i="1"/>
  <c r="BI89" i="1"/>
  <c r="BJ89" i="1"/>
  <c r="BK89" i="1"/>
  <c r="BL89" i="1"/>
  <c r="BM89" i="1"/>
  <c r="BN89" i="1"/>
  <c r="BO89" i="1"/>
  <c r="BP89" i="1"/>
  <c r="BI90" i="1"/>
  <c r="BJ90" i="1"/>
  <c r="BK90" i="1"/>
  <c r="BL90" i="1"/>
  <c r="BM90" i="1"/>
  <c r="BN90" i="1"/>
  <c r="BO90" i="1"/>
  <c r="BP90" i="1"/>
  <c r="BI91" i="1"/>
  <c r="BJ91" i="1"/>
  <c r="BK91" i="1"/>
  <c r="BL91" i="1"/>
  <c r="BM91" i="1"/>
  <c r="BN91" i="1"/>
  <c r="BO91" i="1"/>
  <c r="BP91" i="1"/>
  <c r="BI92" i="1"/>
  <c r="BJ92" i="1"/>
  <c r="BK92" i="1"/>
  <c r="BL92" i="1"/>
  <c r="BM92" i="1"/>
  <c r="BN92" i="1"/>
  <c r="BO92" i="1"/>
  <c r="BP92" i="1"/>
  <c r="BI93" i="1"/>
  <c r="BJ93" i="1"/>
  <c r="BK93" i="1"/>
  <c r="BL93" i="1"/>
  <c r="BM93" i="1"/>
  <c r="BN93" i="1"/>
  <c r="BO93" i="1"/>
  <c r="BP93" i="1"/>
  <c r="BI94" i="1"/>
  <c r="BJ94" i="1"/>
  <c r="BK94" i="1"/>
  <c r="BL94" i="1"/>
  <c r="BM94" i="1"/>
  <c r="BN94" i="1"/>
  <c r="BO94" i="1"/>
  <c r="BP94" i="1"/>
  <c r="BI95" i="1"/>
  <c r="BJ95" i="1"/>
  <c r="BK95" i="1"/>
  <c r="BL95" i="1"/>
  <c r="BM95" i="1"/>
  <c r="BN95" i="1"/>
  <c r="BO95" i="1"/>
  <c r="BP95" i="1"/>
  <c r="BI96" i="1"/>
  <c r="BJ96" i="1"/>
  <c r="BK96" i="1"/>
  <c r="BL96" i="1"/>
  <c r="BM96" i="1"/>
  <c r="BN96" i="1"/>
  <c r="BO96" i="1"/>
  <c r="BP96" i="1"/>
  <c r="BI97" i="1"/>
  <c r="BJ97" i="1"/>
  <c r="BK97" i="1"/>
  <c r="BL97" i="1"/>
  <c r="BM97" i="1"/>
  <c r="BN97" i="1"/>
  <c r="BO97" i="1"/>
  <c r="BP97" i="1"/>
  <c r="BI98" i="1"/>
  <c r="BJ98" i="1"/>
  <c r="BK98" i="1"/>
  <c r="BL98" i="1"/>
  <c r="BM98" i="1"/>
  <c r="BN98" i="1"/>
  <c r="BO98" i="1"/>
  <c r="BP98" i="1"/>
  <c r="BI99" i="1"/>
  <c r="BJ99" i="1"/>
  <c r="BK99" i="1"/>
  <c r="BL99" i="1"/>
  <c r="BM99" i="1"/>
  <c r="BN99" i="1"/>
  <c r="BO99" i="1"/>
  <c r="BP99" i="1"/>
  <c r="BI100" i="1"/>
  <c r="BJ100" i="1"/>
  <c r="BK100" i="1"/>
  <c r="BL100" i="1"/>
  <c r="BM100" i="1"/>
  <c r="BN100" i="1"/>
  <c r="BO100" i="1"/>
  <c r="BP100" i="1"/>
  <c r="BI101" i="1"/>
  <c r="BJ101" i="1"/>
  <c r="BK101" i="1"/>
  <c r="BL101" i="1"/>
  <c r="BM101" i="1"/>
  <c r="BN101" i="1"/>
  <c r="BO101" i="1"/>
  <c r="BP101" i="1"/>
  <c r="BI102" i="1"/>
  <c r="BJ102" i="1"/>
  <c r="BK102" i="1"/>
  <c r="BL102" i="1"/>
  <c r="BM102" i="1"/>
  <c r="BN102" i="1"/>
  <c r="BO102" i="1"/>
  <c r="BP102" i="1"/>
  <c r="BI103" i="1"/>
  <c r="BJ103" i="1"/>
  <c r="BK103" i="1"/>
  <c r="BL103" i="1"/>
  <c r="BM103" i="1"/>
  <c r="BN103" i="1"/>
  <c r="BO103" i="1"/>
  <c r="BP103" i="1"/>
  <c r="BI104" i="1"/>
  <c r="BJ104" i="1"/>
  <c r="BK104" i="1"/>
  <c r="BL104" i="1"/>
  <c r="BM104" i="1"/>
  <c r="BN104" i="1"/>
  <c r="BO104" i="1"/>
  <c r="BP104" i="1"/>
  <c r="BI105" i="1"/>
  <c r="BJ105" i="1"/>
  <c r="BK105" i="1"/>
  <c r="BL105" i="1"/>
  <c r="BM105" i="1"/>
  <c r="BN105" i="1"/>
  <c r="BO105" i="1"/>
  <c r="BP105" i="1"/>
  <c r="BI106" i="1"/>
  <c r="BJ106" i="1"/>
  <c r="BK106" i="1"/>
  <c r="BL106" i="1"/>
  <c r="BM106" i="1"/>
  <c r="BN106" i="1"/>
  <c r="BO106" i="1"/>
  <c r="BP106" i="1"/>
  <c r="BI107" i="1"/>
  <c r="BJ107" i="1"/>
  <c r="BK107" i="1"/>
  <c r="BL107" i="1"/>
  <c r="BM107" i="1"/>
  <c r="BN107" i="1"/>
  <c r="BO107" i="1"/>
  <c r="BP107" i="1"/>
  <c r="BI108" i="1"/>
  <c r="BJ108" i="1"/>
  <c r="BK108" i="1"/>
  <c r="BL108" i="1"/>
  <c r="BM108" i="1"/>
  <c r="BN108" i="1"/>
  <c r="BO108" i="1"/>
  <c r="BP108" i="1"/>
  <c r="BI109" i="1"/>
  <c r="BJ109" i="1"/>
  <c r="BK109" i="1"/>
  <c r="BL109" i="1"/>
  <c r="BM109" i="1"/>
  <c r="BN109" i="1"/>
  <c r="BO109" i="1"/>
  <c r="BP109" i="1"/>
  <c r="BI110" i="1"/>
  <c r="BJ110" i="1"/>
  <c r="BK110" i="1"/>
  <c r="BL110" i="1"/>
  <c r="BM110" i="1"/>
  <c r="BN110" i="1"/>
  <c r="BO110" i="1"/>
  <c r="BP110" i="1"/>
  <c r="BI111" i="1"/>
  <c r="BJ111" i="1"/>
  <c r="BK111" i="1"/>
  <c r="BL111" i="1"/>
  <c r="BM111" i="1"/>
  <c r="BN111" i="1"/>
  <c r="BO111" i="1"/>
  <c r="BP111" i="1"/>
  <c r="BI112" i="1"/>
  <c r="BJ112" i="1"/>
  <c r="BK112" i="1"/>
  <c r="BL112" i="1"/>
  <c r="BM112" i="1"/>
  <c r="BN112" i="1"/>
  <c r="BO112" i="1"/>
  <c r="BP112" i="1"/>
  <c r="BI113" i="1"/>
  <c r="BJ113" i="1"/>
  <c r="BK113" i="1"/>
  <c r="BL113" i="1"/>
  <c r="BM113" i="1"/>
  <c r="BN113" i="1"/>
  <c r="BO113" i="1"/>
  <c r="BP113" i="1"/>
  <c r="BI114" i="1"/>
  <c r="BJ114" i="1"/>
  <c r="BK114" i="1"/>
  <c r="BL114" i="1"/>
  <c r="BM114" i="1"/>
  <c r="BN114" i="1"/>
  <c r="BO114" i="1"/>
  <c r="BP114" i="1"/>
  <c r="BI115" i="1"/>
  <c r="BJ115" i="1"/>
  <c r="BK115" i="1"/>
  <c r="BL115" i="1"/>
  <c r="BM115" i="1"/>
  <c r="BN115" i="1"/>
  <c r="BO115" i="1"/>
  <c r="BP115" i="1"/>
  <c r="BI116" i="1"/>
  <c r="BJ116" i="1"/>
  <c r="BK116" i="1"/>
  <c r="BL116" i="1"/>
  <c r="BM116" i="1"/>
  <c r="BN116" i="1"/>
  <c r="BO116" i="1"/>
  <c r="BP116" i="1"/>
  <c r="BI117" i="1"/>
  <c r="BJ117" i="1"/>
  <c r="BK117" i="1"/>
  <c r="BL117" i="1"/>
  <c r="BM117" i="1"/>
  <c r="BN117" i="1"/>
  <c r="BO117" i="1"/>
  <c r="BP117" i="1"/>
  <c r="BI118" i="1"/>
  <c r="BJ118" i="1"/>
  <c r="BK118" i="1"/>
  <c r="BL118" i="1"/>
  <c r="BM118" i="1"/>
  <c r="BN118" i="1"/>
  <c r="BO118" i="1"/>
  <c r="BP118" i="1"/>
  <c r="BI119" i="1"/>
  <c r="BJ119" i="1"/>
  <c r="BK119" i="1"/>
  <c r="BL119" i="1"/>
  <c r="BM119" i="1"/>
  <c r="BN119" i="1"/>
  <c r="BO119" i="1"/>
  <c r="BP119" i="1"/>
  <c r="BI120" i="1"/>
  <c r="BJ120" i="1"/>
  <c r="BK120" i="1"/>
  <c r="BL120" i="1"/>
  <c r="BM120" i="1"/>
  <c r="BN120" i="1"/>
  <c r="BO120" i="1"/>
  <c r="BP120" i="1"/>
  <c r="BI121" i="1"/>
  <c r="BJ121" i="1"/>
  <c r="BK121" i="1"/>
  <c r="BL121" i="1"/>
  <c r="BM121" i="1"/>
  <c r="BN121" i="1"/>
  <c r="BO121" i="1"/>
  <c r="BP121" i="1"/>
  <c r="BI122" i="1"/>
  <c r="BJ122" i="1"/>
  <c r="BK122" i="1"/>
  <c r="BL122" i="1"/>
  <c r="BM122" i="1"/>
  <c r="BN122" i="1"/>
  <c r="BO122" i="1"/>
  <c r="BP122" i="1"/>
  <c r="BI123" i="1"/>
  <c r="BJ123" i="1"/>
  <c r="BK123" i="1"/>
  <c r="BL123" i="1"/>
  <c r="BM123" i="1"/>
  <c r="BN123" i="1"/>
  <c r="BO123" i="1"/>
  <c r="BP123" i="1"/>
  <c r="BI124" i="1"/>
  <c r="BJ124" i="1"/>
  <c r="BK124" i="1"/>
  <c r="BL124" i="1"/>
  <c r="BM124" i="1"/>
  <c r="BN124" i="1"/>
  <c r="BO124" i="1"/>
  <c r="BP124" i="1"/>
  <c r="BI125" i="1"/>
  <c r="BJ125" i="1"/>
  <c r="BK125" i="1"/>
  <c r="BL125" i="1"/>
  <c r="BM125" i="1"/>
  <c r="BN125" i="1"/>
  <c r="BO125" i="1"/>
  <c r="BP125" i="1"/>
  <c r="BI126" i="1"/>
  <c r="BJ126" i="1"/>
  <c r="BK126" i="1"/>
  <c r="BL126" i="1"/>
  <c r="BM126" i="1"/>
  <c r="BN126" i="1"/>
  <c r="BO126" i="1"/>
  <c r="BP126" i="1"/>
  <c r="BI127" i="1"/>
  <c r="BJ127" i="1"/>
  <c r="BK127" i="1"/>
  <c r="BL127" i="1"/>
  <c r="BM127" i="1"/>
  <c r="BN127" i="1"/>
  <c r="BO127" i="1"/>
  <c r="BP127" i="1"/>
  <c r="BI128" i="1"/>
  <c r="BJ128" i="1"/>
  <c r="BK128" i="1"/>
  <c r="BL128" i="1"/>
  <c r="BM128" i="1"/>
  <c r="BN128" i="1"/>
  <c r="BO128" i="1"/>
  <c r="BP128" i="1"/>
  <c r="BI129" i="1"/>
  <c r="BJ129" i="1"/>
  <c r="BK129" i="1"/>
  <c r="BL129" i="1"/>
  <c r="BM129" i="1"/>
  <c r="BN129" i="1"/>
  <c r="BO129" i="1"/>
  <c r="BP129" i="1"/>
  <c r="BI130" i="1"/>
  <c r="BJ130" i="1"/>
  <c r="BK130" i="1"/>
  <c r="BL130" i="1"/>
  <c r="BM130" i="1"/>
  <c r="BN130" i="1"/>
  <c r="BO130" i="1"/>
  <c r="BP130" i="1"/>
  <c r="BI131" i="1"/>
  <c r="BJ131" i="1"/>
  <c r="BK131" i="1"/>
  <c r="BL131" i="1"/>
  <c r="BM131" i="1"/>
  <c r="BN131" i="1"/>
  <c r="BO131" i="1"/>
  <c r="BP131" i="1"/>
  <c r="BI132" i="1"/>
  <c r="BJ132" i="1"/>
  <c r="BK132" i="1"/>
  <c r="BL132" i="1"/>
  <c r="BM132" i="1"/>
  <c r="BN132" i="1"/>
  <c r="BO132" i="1"/>
  <c r="BP132" i="1"/>
  <c r="BI133" i="1"/>
  <c r="BJ133" i="1"/>
  <c r="BK133" i="1"/>
  <c r="BL133" i="1"/>
  <c r="BM133" i="1"/>
  <c r="BN133" i="1"/>
  <c r="BO133" i="1"/>
  <c r="BP133" i="1"/>
  <c r="BI134" i="1"/>
  <c r="BJ134" i="1"/>
  <c r="BK134" i="1"/>
  <c r="BL134" i="1"/>
  <c r="BM134" i="1"/>
  <c r="BN134" i="1"/>
  <c r="BO134" i="1"/>
  <c r="BP134" i="1"/>
  <c r="BI135" i="1"/>
  <c r="BJ135" i="1"/>
  <c r="BK135" i="1"/>
  <c r="BL135" i="1"/>
  <c r="BM135" i="1"/>
  <c r="BN135" i="1"/>
  <c r="BO135" i="1"/>
  <c r="BP135" i="1"/>
  <c r="BI136" i="1"/>
  <c r="BJ136" i="1"/>
  <c r="BK136" i="1"/>
  <c r="BL136" i="1"/>
  <c r="BM136" i="1"/>
  <c r="BN136" i="1"/>
  <c r="BO136" i="1"/>
  <c r="BP136" i="1"/>
  <c r="BI137" i="1"/>
  <c r="BJ137" i="1"/>
  <c r="BK137" i="1"/>
  <c r="BL137" i="1"/>
  <c r="BM137" i="1"/>
  <c r="BN137" i="1"/>
  <c r="BO137" i="1"/>
  <c r="BP137" i="1"/>
  <c r="BI138" i="1"/>
  <c r="BJ138" i="1"/>
  <c r="BK138" i="1"/>
  <c r="BL138" i="1"/>
  <c r="BM138" i="1"/>
  <c r="BN138" i="1"/>
  <c r="BO138" i="1"/>
  <c r="BP138" i="1"/>
  <c r="BI139" i="1"/>
  <c r="BJ139" i="1"/>
  <c r="BK139" i="1"/>
  <c r="BL139" i="1"/>
  <c r="BM139" i="1"/>
  <c r="BN139" i="1"/>
  <c r="BO139" i="1"/>
  <c r="BP139" i="1"/>
  <c r="BI140" i="1"/>
  <c r="BJ140" i="1"/>
  <c r="BK140" i="1"/>
  <c r="BL140" i="1"/>
  <c r="BM140" i="1"/>
  <c r="BN140" i="1"/>
  <c r="BO140" i="1"/>
  <c r="BP140" i="1"/>
  <c r="BI141" i="1"/>
  <c r="BJ141" i="1"/>
  <c r="BK141" i="1"/>
  <c r="BL141" i="1"/>
  <c r="BM141" i="1"/>
  <c r="BN141" i="1"/>
  <c r="BO141" i="1"/>
  <c r="BP141" i="1"/>
  <c r="BI142" i="1"/>
  <c r="BJ142" i="1"/>
  <c r="BK142" i="1"/>
  <c r="BL142" i="1"/>
  <c r="BM142" i="1"/>
  <c r="BN142" i="1"/>
  <c r="BO142" i="1"/>
  <c r="BP142" i="1"/>
  <c r="BI143" i="1"/>
  <c r="BJ143" i="1"/>
  <c r="BK143" i="1"/>
  <c r="BL143" i="1"/>
  <c r="BM143" i="1"/>
  <c r="BN143" i="1"/>
  <c r="BO143" i="1"/>
  <c r="BP143" i="1"/>
  <c r="BI144" i="1"/>
  <c r="BJ144" i="1"/>
  <c r="BK144" i="1"/>
  <c r="BL144" i="1"/>
  <c r="BM144" i="1"/>
  <c r="BN144" i="1"/>
  <c r="BO144" i="1"/>
  <c r="BP144" i="1"/>
  <c r="BI145" i="1"/>
  <c r="BJ145" i="1"/>
  <c r="BK145" i="1"/>
  <c r="BL145" i="1"/>
  <c r="BM145" i="1"/>
  <c r="BN145" i="1"/>
  <c r="BO145" i="1"/>
  <c r="BP145" i="1"/>
  <c r="BI146" i="1"/>
  <c r="BJ146" i="1"/>
  <c r="BK146" i="1"/>
  <c r="BL146" i="1"/>
  <c r="BM146" i="1"/>
  <c r="BN146" i="1"/>
  <c r="BO146" i="1"/>
  <c r="BP146" i="1"/>
  <c r="BI147" i="1"/>
  <c r="BJ147" i="1"/>
  <c r="BK147" i="1"/>
  <c r="BL147" i="1"/>
  <c r="BM147" i="1"/>
  <c r="BN147" i="1"/>
  <c r="BO147" i="1"/>
  <c r="BP147" i="1"/>
  <c r="BI148" i="1"/>
  <c r="BJ148" i="1"/>
  <c r="BK148" i="1"/>
  <c r="BL148" i="1"/>
  <c r="BM148" i="1"/>
  <c r="BN148" i="1"/>
  <c r="BO148" i="1"/>
  <c r="BP148" i="1"/>
  <c r="BI149" i="1"/>
  <c r="BJ149" i="1"/>
  <c r="BK149" i="1"/>
  <c r="BL149" i="1"/>
  <c r="BM149" i="1"/>
  <c r="BN149" i="1"/>
  <c r="BO149" i="1"/>
  <c r="BP149" i="1"/>
  <c r="BI150" i="1"/>
  <c r="BJ150" i="1"/>
  <c r="BK150" i="1"/>
  <c r="BL150" i="1"/>
  <c r="BM150" i="1"/>
  <c r="BN150" i="1"/>
  <c r="BO150" i="1"/>
  <c r="BP150" i="1"/>
  <c r="BI151" i="1"/>
  <c r="BJ151" i="1"/>
  <c r="BK151" i="1"/>
  <c r="BL151" i="1"/>
  <c r="BM151" i="1"/>
  <c r="BN151" i="1"/>
  <c r="BO151" i="1"/>
  <c r="BP151" i="1"/>
  <c r="BI152" i="1"/>
  <c r="BJ152" i="1"/>
  <c r="BK152" i="1"/>
  <c r="BL152" i="1"/>
  <c r="BM152" i="1"/>
  <c r="BN152" i="1"/>
  <c r="BO152" i="1"/>
  <c r="BP152" i="1"/>
  <c r="BI153" i="1"/>
  <c r="BJ153" i="1"/>
  <c r="BK153" i="1"/>
  <c r="BL153" i="1"/>
  <c r="BM153" i="1"/>
  <c r="BN153" i="1"/>
  <c r="BO153" i="1"/>
  <c r="BP153" i="1"/>
  <c r="BI154" i="1"/>
  <c r="BJ154" i="1"/>
  <c r="BK154" i="1"/>
  <c r="BL154" i="1"/>
  <c r="BM154" i="1"/>
  <c r="BN154" i="1"/>
  <c r="BO154" i="1"/>
  <c r="BP154" i="1"/>
  <c r="BI155" i="1"/>
  <c r="BJ155" i="1"/>
  <c r="BK155" i="1"/>
  <c r="BL155" i="1"/>
  <c r="BM155" i="1"/>
  <c r="BN155" i="1"/>
  <c r="BO155" i="1"/>
  <c r="BP155" i="1"/>
  <c r="BI156" i="1"/>
  <c r="BJ156" i="1"/>
  <c r="BK156" i="1"/>
  <c r="BL156" i="1"/>
  <c r="BM156" i="1"/>
  <c r="BN156" i="1"/>
  <c r="BO156" i="1"/>
  <c r="BP156" i="1"/>
  <c r="BI157" i="1"/>
  <c r="BJ157" i="1"/>
  <c r="BK157" i="1"/>
  <c r="BL157" i="1"/>
  <c r="BM157" i="1"/>
  <c r="BN157" i="1"/>
  <c r="BO157" i="1"/>
  <c r="BP157" i="1"/>
  <c r="BI158" i="1"/>
  <c r="BJ158" i="1"/>
  <c r="BK158" i="1"/>
  <c r="BL158" i="1"/>
  <c r="BM158" i="1"/>
  <c r="BN158" i="1"/>
  <c r="BO158" i="1"/>
  <c r="BP158" i="1"/>
  <c r="BI159" i="1"/>
  <c r="BJ159" i="1"/>
  <c r="BK159" i="1"/>
  <c r="BL159" i="1"/>
  <c r="BM159" i="1"/>
  <c r="BN159" i="1"/>
  <c r="BO159" i="1"/>
  <c r="BP159" i="1"/>
  <c r="BI160" i="1"/>
  <c r="BJ160" i="1"/>
  <c r="BK160" i="1"/>
  <c r="BL160" i="1"/>
  <c r="BM160" i="1"/>
  <c r="BN160" i="1"/>
  <c r="BO160" i="1"/>
  <c r="BP160" i="1"/>
  <c r="BI161" i="1"/>
  <c r="BJ161" i="1"/>
  <c r="BK161" i="1"/>
  <c r="BL161" i="1"/>
  <c r="BM161" i="1"/>
  <c r="BN161" i="1"/>
  <c r="BO161" i="1"/>
  <c r="BP161" i="1"/>
  <c r="BI162" i="1"/>
  <c r="BJ162" i="1"/>
  <c r="BK162" i="1"/>
  <c r="BL162" i="1"/>
  <c r="BM162" i="1"/>
  <c r="BN162" i="1"/>
  <c r="BO162" i="1"/>
  <c r="BP162" i="1"/>
  <c r="BI163" i="1"/>
  <c r="BJ163" i="1"/>
  <c r="BK163" i="1"/>
  <c r="BL163" i="1"/>
  <c r="BM163" i="1"/>
  <c r="BN163" i="1"/>
  <c r="BO163" i="1"/>
  <c r="BP163" i="1"/>
  <c r="BI164" i="1"/>
  <c r="BJ164" i="1"/>
  <c r="BK164" i="1"/>
  <c r="BL164" i="1"/>
  <c r="BM164" i="1"/>
  <c r="BN164" i="1"/>
  <c r="BO164" i="1"/>
  <c r="BP164" i="1"/>
  <c r="BI165" i="1"/>
  <c r="BJ165" i="1"/>
  <c r="BK165" i="1"/>
  <c r="BL165" i="1"/>
  <c r="BM165" i="1"/>
  <c r="BN165" i="1"/>
  <c r="BO165" i="1"/>
  <c r="BP165" i="1"/>
  <c r="BI166" i="1"/>
  <c r="BJ166" i="1"/>
  <c r="BK166" i="1"/>
  <c r="BL166" i="1"/>
  <c r="BM166" i="1"/>
  <c r="BN166" i="1"/>
  <c r="BO166" i="1"/>
  <c r="BP166" i="1"/>
  <c r="BI167" i="1"/>
  <c r="BJ167" i="1"/>
  <c r="BK167" i="1"/>
  <c r="BL167" i="1"/>
  <c r="BM167" i="1"/>
  <c r="BN167" i="1"/>
  <c r="BO167" i="1"/>
  <c r="BP167" i="1"/>
  <c r="BI168" i="1"/>
  <c r="BJ168" i="1"/>
  <c r="BK168" i="1"/>
  <c r="BL168" i="1"/>
  <c r="BM168" i="1"/>
  <c r="BN168" i="1"/>
  <c r="BO168" i="1"/>
  <c r="BP168" i="1"/>
  <c r="BI169" i="1"/>
  <c r="BJ169" i="1"/>
  <c r="BK169" i="1"/>
  <c r="BL169" i="1"/>
  <c r="BM169" i="1"/>
  <c r="BN169" i="1"/>
  <c r="BO169" i="1"/>
  <c r="BP169" i="1"/>
  <c r="BI170" i="1"/>
  <c r="BJ170" i="1"/>
  <c r="BK170" i="1"/>
  <c r="BL170" i="1"/>
  <c r="BM170" i="1"/>
  <c r="BN170" i="1"/>
  <c r="BO170" i="1"/>
  <c r="BP170" i="1"/>
  <c r="BI171" i="1"/>
  <c r="BJ171" i="1"/>
  <c r="BK171" i="1"/>
  <c r="BL171" i="1"/>
  <c r="BM171" i="1"/>
  <c r="BN171" i="1"/>
  <c r="BO171" i="1"/>
  <c r="BP171" i="1"/>
  <c r="BI172" i="1"/>
  <c r="BJ172" i="1"/>
  <c r="BK172" i="1"/>
  <c r="BL172" i="1"/>
  <c r="BM172" i="1"/>
  <c r="BN172" i="1"/>
  <c r="BO172" i="1"/>
  <c r="BP172" i="1"/>
  <c r="BI173" i="1"/>
  <c r="BJ173" i="1"/>
  <c r="BK173" i="1"/>
  <c r="BL173" i="1"/>
  <c r="BM173" i="1"/>
  <c r="BN173" i="1"/>
  <c r="BO173" i="1"/>
  <c r="BP173" i="1"/>
  <c r="BI174" i="1"/>
  <c r="BJ174" i="1"/>
  <c r="BK174" i="1"/>
  <c r="BL174" i="1"/>
  <c r="BM174" i="1"/>
  <c r="BN174" i="1"/>
  <c r="BO174" i="1"/>
  <c r="BP174" i="1"/>
  <c r="BI175" i="1"/>
  <c r="BJ175" i="1"/>
  <c r="BK175" i="1"/>
  <c r="BL175" i="1"/>
  <c r="BM175" i="1"/>
  <c r="BN175" i="1"/>
  <c r="BO175" i="1"/>
  <c r="BP175" i="1"/>
  <c r="BI176" i="1"/>
  <c r="BJ176" i="1"/>
  <c r="BK176" i="1"/>
  <c r="BL176" i="1"/>
  <c r="BM176" i="1"/>
  <c r="BN176" i="1"/>
  <c r="BO176" i="1"/>
  <c r="BP176" i="1"/>
  <c r="BI177" i="1"/>
  <c r="BJ177" i="1"/>
  <c r="BK177" i="1"/>
  <c r="BL177" i="1"/>
  <c r="BM177" i="1"/>
  <c r="BN177" i="1"/>
  <c r="BO177" i="1"/>
  <c r="BP177" i="1"/>
  <c r="BI178" i="1"/>
  <c r="BJ178" i="1"/>
  <c r="BK178" i="1"/>
  <c r="BL178" i="1"/>
  <c r="BM178" i="1"/>
  <c r="BN178" i="1"/>
  <c r="BO178" i="1"/>
  <c r="BP178" i="1"/>
  <c r="BI179" i="1"/>
  <c r="BJ179" i="1"/>
  <c r="BK179" i="1"/>
  <c r="BL179" i="1"/>
  <c r="BM179" i="1"/>
  <c r="BN179" i="1"/>
  <c r="BO179" i="1"/>
  <c r="BP179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3" i="1"/>
  <c r="BH4" i="1"/>
  <c r="BH2" i="1"/>
  <c r="BU9" i="1"/>
  <c r="BV9" i="1"/>
  <c r="BW9" i="1"/>
  <c r="BX9" i="1"/>
  <c r="BY9" i="1"/>
  <c r="BZ9" i="1"/>
  <c r="CA9" i="1"/>
  <c r="CB9" i="1"/>
  <c r="CC9" i="1"/>
  <c r="BT9" i="1"/>
  <c r="Y2" i="1"/>
  <c r="Z2" i="1"/>
  <c r="AA2" i="1"/>
  <c r="AB2" i="1"/>
  <c r="AC2" i="1"/>
  <c r="AD2" i="1"/>
  <c r="AE2" i="1"/>
  <c r="AF2" i="1"/>
  <c r="AG2" i="1"/>
  <c r="Y3" i="1"/>
  <c r="Z3" i="1"/>
  <c r="AA3" i="1"/>
  <c r="AB3" i="1"/>
  <c r="AC3" i="1"/>
  <c r="AD3" i="1"/>
  <c r="AE3" i="1"/>
  <c r="AF3" i="1"/>
  <c r="AG3" i="1"/>
  <c r="Y4" i="1"/>
  <c r="Z4" i="1"/>
  <c r="AA4" i="1"/>
  <c r="AB4" i="1"/>
  <c r="AC4" i="1"/>
  <c r="AD4" i="1"/>
  <c r="AE4" i="1"/>
  <c r="AF4" i="1"/>
  <c r="AG4" i="1"/>
  <c r="Y5" i="1"/>
  <c r="Z5" i="1"/>
  <c r="AA5" i="1"/>
  <c r="AB5" i="1"/>
  <c r="AC5" i="1"/>
  <c r="AD5" i="1"/>
  <c r="AE5" i="1"/>
  <c r="AF5" i="1"/>
  <c r="AG5" i="1"/>
  <c r="Y6" i="1"/>
  <c r="Z6" i="1"/>
  <c r="AA6" i="1"/>
  <c r="AB6" i="1"/>
  <c r="AC6" i="1"/>
  <c r="AD6" i="1"/>
  <c r="AE6" i="1"/>
  <c r="AF6" i="1"/>
  <c r="AG6" i="1"/>
  <c r="Y7" i="1"/>
  <c r="Z7" i="1"/>
  <c r="AA7" i="1"/>
  <c r="AB7" i="1"/>
  <c r="AC7" i="1"/>
  <c r="AD7" i="1"/>
  <c r="AE7" i="1"/>
  <c r="AF7" i="1"/>
  <c r="AG7" i="1"/>
  <c r="Y8" i="1"/>
  <c r="Z8" i="1"/>
  <c r="AA8" i="1"/>
  <c r="AB8" i="1"/>
  <c r="AC8" i="1"/>
  <c r="AD8" i="1"/>
  <c r="AE8" i="1"/>
  <c r="AF8" i="1"/>
  <c r="AG8" i="1"/>
  <c r="Y9" i="1"/>
  <c r="Z9" i="1"/>
  <c r="AA9" i="1"/>
  <c r="AB9" i="1"/>
  <c r="AC9" i="1"/>
  <c r="AD9" i="1"/>
  <c r="AE9" i="1"/>
  <c r="AF9" i="1"/>
  <c r="AG9" i="1"/>
  <c r="Y10" i="1"/>
  <c r="Z10" i="1"/>
  <c r="AA10" i="1"/>
  <c r="AB10" i="1"/>
  <c r="AC10" i="1"/>
  <c r="AD10" i="1"/>
  <c r="AE10" i="1"/>
  <c r="AF10" i="1"/>
  <c r="AG10" i="1"/>
  <c r="Y11" i="1"/>
  <c r="Z11" i="1"/>
  <c r="AA11" i="1"/>
  <c r="AB11" i="1"/>
  <c r="AC11" i="1"/>
  <c r="AD11" i="1"/>
  <c r="AE11" i="1"/>
  <c r="AF11" i="1"/>
  <c r="AG11" i="1"/>
  <c r="Y12" i="1"/>
  <c r="Z12" i="1"/>
  <c r="AA12" i="1"/>
  <c r="AB12" i="1"/>
  <c r="AC12" i="1"/>
  <c r="AD12" i="1"/>
  <c r="AE12" i="1"/>
  <c r="AF12" i="1"/>
  <c r="AG12" i="1"/>
  <c r="Y13" i="1"/>
  <c r="Z13" i="1"/>
  <c r="AA13" i="1"/>
  <c r="AB13" i="1"/>
  <c r="AC13" i="1"/>
  <c r="AD13" i="1"/>
  <c r="AE13" i="1"/>
  <c r="AF13" i="1"/>
  <c r="AG13" i="1"/>
  <c r="Y14" i="1"/>
  <c r="Z14" i="1"/>
  <c r="AA14" i="1"/>
  <c r="AB14" i="1"/>
  <c r="AC14" i="1"/>
  <c r="AD14" i="1"/>
  <c r="AE14" i="1"/>
  <c r="AF14" i="1"/>
  <c r="AG14" i="1"/>
  <c r="Y15" i="1"/>
  <c r="Z15" i="1"/>
  <c r="AA15" i="1"/>
  <c r="AB15" i="1"/>
  <c r="AC15" i="1"/>
  <c r="AD15" i="1"/>
  <c r="AE15" i="1"/>
  <c r="AF15" i="1"/>
  <c r="AG15" i="1"/>
  <c r="Y16" i="1"/>
  <c r="Z16" i="1"/>
  <c r="AA16" i="1"/>
  <c r="AB16" i="1"/>
  <c r="AC16" i="1"/>
  <c r="AD16" i="1"/>
  <c r="AE16" i="1"/>
  <c r="AF16" i="1"/>
  <c r="AG16" i="1"/>
  <c r="Y17" i="1"/>
  <c r="Z17" i="1"/>
  <c r="AA17" i="1"/>
  <c r="AB17" i="1"/>
  <c r="AC17" i="1"/>
  <c r="AD17" i="1"/>
  <c r="AE17" i="1"/>
  <c r="AF17" i="1"/>
  <c r="AG17" i="1"/>
  <c r="Y18" i="1"/>
  <c r="Z18" i="1"/>
  <c r="AA18" i="1"/>
  <c r="AB18" i="1"/>
  <c r="AC18" i="1"/>
  <c r="AD18" i="1"/>
  <c r="AE18" i="1"/>
  <c r="AF18" i="1"/>
  <c r="AG18" i="1"/>
  <c r="Y19" i="1"/>
  <c r="Z19" i="1"/>
  <c r="AA19" i="1"/>
  <c r="AB19" i="1"/>
  <c r="AC19" i="1"/>
  <c r="AD19" i="1"/>
  <c r="AE19" i="1"/>
  <c r="AF19" i="1"/>
  <c r="AG19" i="1"/>
  <c r="Y20" i="1"/>
  <c r="Z20" i="1"/>
  <c r="AA20" i="1"/>
  <c r="AB20" i="1"/>
  <c r="AC20" i="1"/>
  <c r="AD20" i="1"/>
  <c r="AE20" i="1"/>
  <c r="AF20" i="1"/>
  <c r="AG20" i="1"/>
  <c r="Y21" i="1"/>
  <c r="Z21" i="1"/>
  <c r="AA21" i="1"/>
  <c r="AB21" i="1"/>
  <c r="AC21" i="1"/>
  <c r="AD21" i="1"/>
  <c r="AE21" i="1"/>
  <c r="AF21" i="1"/>
  <c r="AG21" i="1"/>
  <c r="Y22" i="1"/>
  <c r="Z22" i="1"/>
  <c r="AA22" i="1"/>
  <c r="AB22" i="1"/>
  <c r="AC22" i="1"/>
  <c r="AD22" i="1"/>
  <c r="AE22" i="1"/>
  <c r="AF22" i="1"/>
  <c r="AG22" i="1"/>
  <c r="Y23" i="1"/>
  <c r="Z23" i="1"/>
  <c r="AA23" i="1"/>
  <c r="AB23" i="1"/>
  <c r="AC23" i="1"/>
  <c r="AD23" i="1"/>
  <c r="AE23" i="1"/>
  <c r="AF23" i="1"/>
  <c r="AG23" i="1"/>
  <c r="Y24" i="1"/>
  <c r="Z24" i="1"/>
  <c r="AA24" i="1"/>
  <c r="AB24" i="1"/>
  <c r="AC24" i="1"/>
  <c r="AD24" i="1"/>
  <c r="AE24" i="1"/>
  <c r="AF24" i="1"/>
  <c r="AG24" i="1"/>
  <c r="Y25" i="1"/>
  <c r="Z25" i="1"/>
  <c r="AA25" i="1"/>
  <c r="AB25" i="1"/>
  <c r="AC25" i="1"/>
  <c r="AD25" i="1"/>
  <c r="AE25" i="1"/>
  <c r="AF25" i="1"/>
  <c r="AG25" i="1"/>
  <c r="Y26" i="1"/>
  <c r="Z26" i="1"/>
  <c r="AA26" i="1"/>
  <c r="AB26" i="1"/>
  <c r="AC26" i="1"/>
  <c r="AD26" i="1"/>
  <c r="AE26" i="1"/>
  <c r="AF26" i="1"/>
  <c r="AG26" i="1"/>
  <c r="Y27" i="1"/>
  <c r="Z27" i="1"/>
  <c r="AA27" i="1"/>
  <c r="AB27" i="1"/>
  <c r="AC27" i="1"/>
  <c r="AD27" i="1"/>
  <c r="AE27" i="1"/>
  <c r="AF27" i="1"/>
  <c r="AG27" i="1"/>
  <c r="Y28" i="1"/>
  <c r="Z28" i="1"/>
  <c r="AA28" i="1"/>
  <c r="AB28" i="1"/>
  <c r="AC28" i="1"/>
  <c r="AD28" i="1"/>
  <c r="AE28" i="1"/>
  <c r="AF28" i="1"/>
  <c r="AG28" i="1"/>
  <c r="Y29" i="1"/>
  <c r="Z29" i="1"/>
  <c r="AA29" i="1"/>
  <c r="AB29" i="1"/>
  <c r="AC29" i="1"/>
  <c r="AD29" i="1"/>
  <c r="AE29" i="1"/>
  <c r="AF29" i="1"/>
  <c r="AG29" i="1"/>
  <c r="Y30" i="1"/>
  <c r="Z30" i="1"/>
  <c r="AA30" i="1"/>
  <c r="AB30" i="1"/>
  <c r="AC30" i="1"/>
  <c r="AD30" i="1"/>
  <c r="AE30" i="1"/>
  <c r="AF30" i="1"/>
  <c r="AG30" i="1"/>
  <c r="Y31" i="1"/>
  <c r="Z31" i="1"/>
  <c r="AA31" i="1"/>
  <c r="AB31" i="1"/>
  <c r="AC31" i="1"/>
  <c r="AD31" i="1"/>
  <c r="AE31" i="1"/>
  <c r="AF31" i="1"/>
  <c r="AG31" i="1"/>
  <c r="Y32" i="1"/>
  <c r="Z32" i="1"/>
  <c r="AA32" i="1"/>
  <c r="AB32" i="1"/>
  <c r="AC32" i="1"/>
  <c r="AD32" i="1"/>
  <c r="AE32" i="1"/>
  <c r="AF32" i="1"/>
  <c r="AG32" i="1"/>
  <c r="Y33" i="1"/>
  <c r="Z33" i="1"/>
  <c r="AA33" i="1"/>
  <c r="AB33" i="1"/>
  <c r="AC33" i="1"/>
  <c r="AD33" i="1"/>
  <c r="AE33" i="1"/>
  <c r="AF33" i="1"/>
  <c r="AG33" i="1"/>
  <c r="Y34" i="1"/>
  <c r="Z34" i="1"/>
  <c r="AA34" i="1"/>
  <c r="AB34" i="1"/>
  <c r="AC34" i="1"/>
  <c r="AD34" i="1"/>
  <c r="AE34" i="1"/>
  <c r="AF34" i="1"/>
  <c r="AG34" i="1"/>
  <c r="Y35" i="1"/>
  <c r="Z35" i="1"/>
  <c r="AA35" i="1"/>
  <c r="AB35" i="1"/>
  <c r="AC35" i="1"/>
  <c r="AD35" i="1"/>
  <c r="AE35" i="1"/>
  <c r="AF35" i="1"/>
  <c r="AG35" i="1"/>
  <c r="Y36" i="1"/>
  <c r="Z36" i="1"/>
  <c r="AA36" i="1"/>
  <c r="AB36" i="1"/>
  <c r="AC36" i="1"/>
  <c r="AD36" i="1"/>
  <c r="AE36" i="1"/>
  <c r="AF36" i="1"/>
  <c r="AG36" i="1"/>
  <c r="Y37" i="1"/>
  <c r="Z37" i="1"/>
  <c r="AA37" i="1"/>
  <c r="AB37" i="1"/>
  <c r="AC37" i="1"/>
  <c r="AD37" i="1"/>
  <c r="AE37" i="1"/>
  <c r="AF37" i="1"/>
  <c r="AG37" i="1"/>
  <c r="Y38" i="1"/>
  <c r="Z38" i="1"/>
  <c r="AA38" i="1"/>
  <c r="AB38" i="1"/>
  <c r="AC38" i="1"/>
  <c r="AD38" i="1"/>
  <c r="AE38" i="1"/>
  <c r="AF38" i="1"/>
  <c r="AG38" i="1"/>
  <c r="Y39" i="1"/>
  <c r="Z39" i="1"/>
  <c r="AA39" i="1"/>
  <c r="AB39" i="1"/>
  <c r="AC39" i="1"/>
  <c r="AD39" i="1"/>
  <c r="AE39" i="1"/>
  <c r="AF39" i="1"/>
  <c r="AG39" i="1"/>
  <c r="Y40" i="1"/>
  <c r="Z40" i="1"/>
  <c r="AA40" i="1"/>
  <c r="AB40" i="1"/>
  <c r="AC40" i="1"/>
  <c r="AD40" i="1"/>
  <c r="AE40" i="1"/>
  <c r="AF40" i="1"/>
  <c r="AG40" i="1"/>
  <c r="Y41" i="1"/>
  <c r="Z41" i="1"/>
  <c r="AA41" i="1"/>
  <c r="AB41" i="1"/>
  <c r="AC41" i="1"/>
  <c r="AD41" i="1"/>
  <c r="AE41" i="1"/>
  <c r="AF41" i="1"/>
  <c r="AG41" i="1"/>
  <c r="Y42" i="1"/>
  <c r="Z42" i="1"/>
  <c r="AA42" i="1"/>
  <c r="AB42" i="1"/>
  <c r="AC42" i="1"/>
  <c r="AD42" i="1"/>
  <c r="AE42" i="1"/>
  <c r="AF42" i="1"/>
  <c r="AG42" i="1"/>
  <c r="Y43" i="1"/>
  <c r="Z43" i="1"/>
  <c r="AA43" i="1"/>
  <c r="AB43" i="1"/>
  <c r="AC43" i="1"/>
  <c r="AD43" i="1"/>
  <c r="AE43" i="1"/>
  <c r="AF43" i="1"/>
  <c r="AG43" i="1"/>
  <c r="Y44" i="1"/>
  <c r="Z44" i="1"/>
  <c r="AA44" i="1"/>
  <c r="AB44" i="1"/>
  <c r="AC44" i="1"/>
  <c r="AD44" i="1"/>
  <c r="AE44" i="1"/>
  <c r="AF44" i="1"/>
  <c r="AG44" i="1"/>
  <c r="Y45" i="1"/>
  <c r="Z45" i="1"/>
  <c r="AA45" i="1"/>
  <c r="AB45" i="1"/>
  <c r="AC45" i="1"/>
  <c r="AD45" i="1"/>
  <c r="AE45" i="1"/>
  <c r="AF45" i="1"/>
  <c r="AG45" i="1"/>
  <c r="Y46" i="1"/>
  <c r="Z46" i="1"/>
  <c r="AA46" i="1"/>
  <c r="AB46" i="1"/>
  <c r="AC46" i="1"/>
  <c r="AD46" i="1"/>
  <c r="AE46" i="1"/>
  <c r="AF46" i="1"/>
  <c r="AG46" i="1"/>
  <c r="Y47" i="1"/>
  <c r="Z47" i="1"/>
  <c r="AA47" i="1"/>
  <c r="AB47" i="1"/>
  <c r="AC47" i="1"/>
  <c r="AD47" i="1"/>
  <c r="AE47" i="1"/>
  <c r="AF47" i="1"/>
  <c r="AG47" i="1"/>
  <c r="Y48" i="1"/>
  <c r="Z48" i="1"/>
  <c r="AA48" i="1"/>
  <c r="AB48" i="1"/>
  <c r="AC48" i="1"/>
  <c r="AD48" i="1"/>
  <c r="AE48" i="1"/>
  <c r="AF48" i="1"/>
  <c r="AG48" i="1"/>
  <c r="Y49" i="1"/>
  <c r="Z49" i="1"/>
  <c r="AA49" i="1"/>
  <c r="AB49" i="1"/>
  <c r="AC49" i="1"/>
  <c r="AD49" i="1"/>
  <c r="AE49" i="1"/>
  <c r="AF49" i="1"/>
  <c r="AG49" i="1"/>
  <c r="Y50" i="1"/>
  <c r="Z50" i="1"/>
  <c r="AA50" i="1"/>
  <c r="AB50" i="1"/>
  <c r="AC50" i="1"/>
  <c r="AD50" i="1"/>
  <c r="AE50" i="1"/>
  <c r="AF50" i="1"/>
  <c r="AG50" i="1"/>
  <c r="Y51" i="1"/>
  <c r="Z51" i="1"/>
  <c r="AA51" i="1"/>
  <c r="AB51" i="1"/>
  <c r="AC51" i="1"/>
  <c r="AD51" i="1"/>
  <c r="AE51" i="1"/>
  <c r="AF51" i="1"/>
  <c r="AG51" i="1"/>
  <c r="Y52" i="1"/>
  <c r="Z52" i="1"/>
  <c r="AA52" i="1"/>
  <c r="AB52" i="1"/>
  <c r="AC52" i="1"/>
  <c r="AD52" i="1"/>
  <c r="AE52" i="1"/>
  <c r="AF52" i="1"/>
  <c r="AG52" i="1"/>
  <c r="Y53" i="1"/>
  <c r="Z53" i="1"/>
  <c r="AA53" i="1"/>
  <c r="AB53" i="1"/>
  <c r="AC53" i="1"/>
  <c r="AD53" i="1"/>
  <c r="AE53" i="1"/>
  <c r="AF53" i="1"/>
  <c r="AG53" i="1"/>
  <c r="Y54" i="1"/>
  <c r="Z54" i="1"/>
  <c r="AA54" i="1"/>
  <c r="AB54" i="1"/>
  <c r="AC54" i="1"/>
  <c r="AD54" i="1"/>
  <c r="AE54" i="1"/>
  <c r="AF54" i="1"/>
  <c r="AG54" i="1"/>
  <c r="Y55" i="1"/>
  <c r="Z55" i="1"/>
  <c r="AA55" i="1"/>
  <c r="AB55" i="1"/>
  <c r="AC55" i="1"/>
  <c r="AD55" i="1"/>
  <c r="AE55" i="1"/>
  <c r="AF55" i="1"/>
  <c r="AG55" i="1"/>
  <c r="Y56" i="1"/>
  <c r="Z56" i="1"/>
  <c r="AA56" i="1"/>
  <c r="AB56" i="1"/>
  <c r="AC56" i="1"/>
  <c r="AD56" i="1"/>
  <c r="AE56" i="1"/>
  <c r="AF56" i="1"/>
  <c r="AG56" i="1"/>
  <c r="Y57" i="1"/>
  <c r="Z57" i="1"/>
  <c r="AA57" i="1"/>
  <c r="AB57" i="1"/>
  <c r="AC57" i="1"/>
  <c r="AD57" i="1"/>
  <c r="AE57" i="1"/>
  <c r="AF57" i="1"/>
  <c r="AG57" i="1"/>
  <c r="Y58" i="1"/>
  <c r="Z58" i="1"/>
  <c r="AA58" i="1"/>
  <c r="AB58" i="1"/>
  <c r="AC58" i="1"/>
  <c r="AD58" i="1"/>
  <c r="AE58" i="1"/>
  <c r="AF58" i="1"/>
  <c r="AG58" i="1"/>
  <c r="Y59" i="1"/>
  <c r="Z59" i="1"/>
  <c r="AA59" i="1"/>
  <c r="AB59" i="1"/>
  <c r="AC59" i="1"/>
  <c r="AD59" i="1"/>
  <c r="AE59" i="1"/>
  <c r="AF59" i="1"/>
  <c r="AG59" i="1"/>
  <c r="Y60" i="1"/>
  <c r="Z60" i="1"/>
  <c r="AA60" i="1"/>
  <c r="AB60" i="1"/>
  <c r="AC60" i="1"/>
  <c r="AD60" i="1"/>
  <c r="AE60" i="1"/>
  <c r="AF60" i="1"/>
  <c r="AG60" i="1"/>
  <c r="Y61" i="1"/>
  <c r="Z61" i="1"/>
  <c r="AA61" i="1"/>
  <c r="AB61" i="1"/>
  <c r="AC61" i="1"/>
  <c r="AD61" i="1"/>
  <c r="AE61" i="1"/>
  <c r="AF61" i="1"/>
  <c r="AG61" i="1"/>
  <c r="Y62" i="1"/>
  <c r="Z62" i="1"/>
  <c r="AA62" i="1"/>
  <c r="AB62" i="1"/>
  <c r="AC62" i="1"/>
  <c r="AD62" i="1"/>
  <c r="AE62" i="1"/>
  <c r="AF62" i="1"/>
  <c r="AG62" i="1"/>
  <c r="Y63" i="1"/>
  <c r="Z63" i="1"/>
  <c r="AA63" i="1"/>
  <c r="AB63" i="1"/>
  <c r="AC63" i="1"/>
  <c r="AD63" i="1"/>
  <c r="AE63" i="1"/>
  <c r="AF63" i="1"/>
  <c r="AG63" i="1"/>
  <c r="Y64" i="1"/>
  <c r="Z64" i="1"/>
  <c r="AA64" i="1"/>
  <c r="AB64" i="1"/>
  <c r="AC64" i="1"/>
  <c r="AD64" i="1"/>
  <c r="AE64" i="1"/>
  <c r="AF64" i="1"/>
  <c r="AG64" i="1"/>
  <c r="Y65" i="1"/>
  <c r="Z65" i="1"/>
  <c r="AA65" i="1"/>
  <c r="AB65" i="1"/>
  <c r="AC65" i="1"/>
  <c r="AD65" i="1"/>
  <c r="AE65" i="1"/>
  <c r="AF65" i="1"/>
  <c r="AG65" i="1"/>
  <c r="Y66" i="1"/>
  <c r="Z66" i="1"/>
  <c r="AA66" i="1"/>
  <c r="AB66" i="1"/>
  <c r="AC66" i="1"/>
  <c r="AD66" i="1"/>
  <c r="AE66" i="1"/>
  <c r="AF66" i="1"/>
  <c r="AG66" i="1"/>
  <c r="Y67" i="1"/>
  <c r="Z67" i="1"/>
  <c r="AA67" i="1"/>
  <c r="AB67" i="1"/>
  <c r="AC67" i="1"/>
  <c r="AD67" i="1"/>
  <c r="AE67" i="1"/>
  <c r="AF67" i="1"/>
  <c r="AG67" i="1"/>
  <c r="Y68" i="1"/>
  <c r="Z68" i="1"/>
  <c r="AA68" i="1"/>
  <c r="AB68" i="1"/>
  <c r="AC68" i="1"/>
  <c r="AD68" i="1"/>
  <c r="AE68" i="1"/>
  <c r="AF68" i="1"/>
  <c r="AG68" i="1"/>
  <c r="Y69" i="1"/>
  <c r="Z69" i="1"/>
  <c r="AA69" i="1"/>
  <c r="AB69" i="1"/>
  <c r="AC69" i="1"/>
  <c r="AD69" i="1"/>
  <c r="AE69" i="1"/>
  <c r="AF69" i="1"/>
  <c r="AG69" i="1"/>
  <c r="Y70" i="1"/>
  <c r="Z70" i="1"/>
  <c r="AA70" i="1"/>
  <c r="AB70" i="1"/>
  <c r="AC70" i="1"/>
  <c r="AD70" i="1"/>
  <c r="AE70" i="1"/>
  <c r="AF70" i="1"/>
  <c r="AG70" i="1"/>
  <c r="Y71" i="1"/>
  <c r="Z71" i="1"/>
  <c r="AA71" i="1"/>
  <c r="AB71" i="1"/>
  <c r="AC71" i="1"/>
  <c r="AD71" i="1"/>
  <c r="AE71" i="1"/>
  <c r="AF71" i="1"/>
  <c r="AG71" i="1"/>
  <c r="Y72" i="1"/>
  <c r="Z72" i="1"/>
  <c r="AA72" i="1"/>
  <c r="AB72" i="1"/>
  <c r="AC72" i="1"/>
  <c r="AD72" i="1"/>
  <c r="AE72" i="1"/>
  <c r="AF72" i="1"/>
  <c r="AG72" i="1"/>
  <c r="Y73" i="1"/>
  <c r="Z73" i="1"/>
  <c r="AA73" i="1"/>
  <c r="AB73" i="1"/>
  <c r="AC73" i="1"/>
  <c r="AD73" i="1"/>
  <c r="AE73" i="1"/>
  <c r="AF73" i="1"/>
  <c r="AG73" i="1"/>
  <c r="Y74" i="1"/>
  <c r="Z74" i="1"/>
  <c r="AA74" i="1"/>
  <c r="AB74" i="1"/>
  <c r="AC74" i="1"/>
  <c r="AD74" i="1"/>
  <c r="AE74" i="1"/>
  <c r="AF74" i="1"/>
  <c r="AG74" i="1"/>
  <c r="Y75" i="1"/>
  <c r="Z75" i="1"/>
  <c r="AA75" i="1"/>
  <c r="AB75" i="1"/>
  <c r="AC75" i="1"/>
  <c r="AD75" i="1"/>
  <c r="AE75" i="1"/>
  <c r="AF75" i="1"/>
  <c r="AG75" i="1"/>
  <c r="Y76" i="1"/>
  <c r="Z76" i="1"/>
  <c r="AA76" i="1"/>
  <c r="AB76" i="1"/>
  <c r="AC76" i="1"/>
  <c r="AD76" i="1"/>
  <c r="AE76" i="1"/>
  <c r="AF76" i="1"/>
  <c r="AG76" i="1"/>
  <c r="Y77" i="1"/>
  <c r="Z77" i="1"/>
  <c r="AA77" i="1"/>
  <c r="AB77" i="1"/>
  <c r="AC77" i="1"/>
  <c r="AD77" i="1"/>
  <c r="AE77" i="1"/>
  <c r="AF77" i="1"/>
  <c r="AG77" i="1"/>
  <c r="Y78" i="1"/>
  <c r="Z78" i="1"/>
  <c r="AA78" i="1"/>
  <c r="AB78" i="1"/>
  <c r="AC78" i="1"/>
  <c r="AD78" i="1"/>
  <c r="AE78" i="1"/>
  <c r="AF78" i="1"/>
  <c r="AG78" i="1"/>
  <c r="Y79" i="1"/>
  <c r="Z79" i="1"/>
  <c r="AA79" i="1"/>
  <c r="AB79" i="1"/>
  <c r="AC79" i="1"/>
  <c r="AD79" i="1"/>
  <c r="AE79" i="1"/>
  <c r="AF79" i="1"/>
  <c r="AG79" i="1"/>
  <c r="Y80" i="1"/>
  <c r="Z80" i="1"/>
  <c r="AA80" i="1"/>
  <c r="AB80" i="1"/>
  <c r="AC80" i="1"/>
  <c r="AD80" i="1"/>
  <c r="AE80" i="1"/>
  <c r="AF80" i="1"/>
  <c r="AG80" i="1"/>
  <c r="Y81" i="1"/>
  <c r="Z81" i="1"/>
  <c r="AA81" i="1"/>
  <c r="AB81" i="1"/>
  <c r="AC81" i="1"/>
  <c r="AD81" i="1"/>
  <c r="AE81" i="1"/>
  <c r="AF81" i="1"/>
  <c r="AG81" i="1"/>
  <c r="Y82" i="1"/>
  <c r="Z82" i="1"/>
  <c r="AA82" i="1"/>
  <c r="AB82" i="1"/>
  <c r="AC82" i="1"/>
  <c r="AD82" i="1"/>
  <c r="AE82" i="1"/>
  <c r="AF82" i="1"/>
  <c r="AG82" i="1"/>
  <c r="Y83" i="1"/>
  <c r="Z83" i="1"/>
  <c r="AA83" i="1"/>
  <c r="AB83" i="1"/>
  <c r="AC83" i="1"/>
  <c r="AD83" i="1"/>
  <c r="AE83" i="1"/>
  <c r="AF83" i="1"/>
  <c r="AG83" i="1"/>
  <c r="Y84" i="1"/>
  <c r="Z84" i="1"/>
  <c r="AA84" i="1"/>
  <c r="AB84" i="1"/>
  <c r="AC84" i="1"/>
  <c r="AD84" i="1"/>
  <c r="AE84" i="1"/>
  <c r="AF84" i="1"/>
  <c r="AG84" i="1"/>
  <c r="Y85" i="1"/>
  <c r="Z85" i="1"/>
  <c r="AA85" i="1"/>
  <c r="AB85" i="1"/>
  <c r="AC85" i="1"/>
  <c r="AD85" i="1"/>
  <c r="AE85" i="1"/>
  <c r="AF85" i="1"/>
  <c r="AG85" i="1"/>
  <c r="Y86" i="1"/>
  <c r="Z86" i="1"/>
  <c r="AA86" i="1"/>
  <c r="AB86" i="1"/>
  <c r="AC86" i="1"/>
  <c r="AD86" i="1"/>
  <c r="AE86" i="1"/>
  <c r="AF86" i="1"/>
  <c r="AG86" i="1"/>
  <c r="Y87" i="1"/>
  <c r="Z87" i="1"/>
  <c r="AA87" i="1"/>
  <c r="AB87" i="1"/>
  <c r="AC87" i="1"/>
  <c r="AD87" i="1"/>
  <c r="AE87" i="1"/>
  <c r="AF87" i="1"/>
  <c r="AG87" i="1"/>
  <c r="Y88" i="1"/>
  <c r="Z88" i="1"/>
  <c r="AA88" i="1"/>
  <c r="AB88" i="1"/>
  <c r="AC88" i="1"/>
  <c r="AD88" i="1"/>
  <c r="AE88" i="1"/>
  <c r="AF88" i="1"/>
  <c r="AG88" i="1"/>
  <c r="Y89" i="1"/>
  <c r="Z89" i="1"/>
  <c r="AA89" i="1"/>
  <c r="AB89" i="1"/>
  <c r="AC89" i="1"/>
  <c r="AD89" i="1"/>
  <c r="AE89" i="1"/>
  <c r="AF89" i="1"/>
  <c r="AG89" i="1"/>
  <c r="Y90" i="1"/>
  <c r="Z90" i="1"/>
  <c r="AA90" i="1"/>
  <c r="AB90" i="1"/>
  <c r="AC90" i="1"/>
  <c r="AD90" i="1"/>
  <c r="AE90" i="1"/>
  <c r="AF90" i="1"/>
  <c r="AG90" i="1"/>
  <c r="Y91" i="1"/>
  <c r="Z91" i="1"/>
  <c r="AA91" i="1"/>
  <c r="AB91" i="1"/>
  <c r="AC91" i="1"/>
  <c r="AD91" i="1"/>
  <c r="AE91" i="1"/>
  <c r="AF91" i="1"/>
  <c r="AG91" i="1"/>
  <c r="Y92" i="1"/>
  <c r="Z92" i="1"/>
  <c r="AA92" i="1"/>
  <c r="AB92" i="1"/>
  <c r="AC92" i="1"/>
  <c r="AD92" i="1"/>
  <c r="AE92" i="1"/>
  <c r="AF92" i="1"/>
  <c r="AG92" i="1"/>
  <c r="Y93" i="1"/>
  <c r="Z93" i="1"/>
  <c r="AA93" i="1"/>
  <c r="AB93" i="1"/>
  <c r="AC93" i="1"/>
  <c r="AD93" i="1"/>
  <c r="AE93" i="1"/>
  <c r="AF93" i="1"/>
  <c r="AG93" i="1"/>
  <c r="Y94" i="1"/>
  <c r="Z94" i="1"/>
  <c r="AA94" i="1"/>
  <c r="AB94" i="1"/>
  <c r="AC94" i="1"/>
  <c r="AD94" i="1"/>
  <c r="AE94" i="1"/>
  <c r="AF94" i="1"/>
  <c r="AG94" i="1"/>
  <c r="Y95" i="1"/>
  <c r="Z95" i="1"/>
  <c r="AA95" i="1"/>
  <c r="AB95" i="1"/>
  <c r="AC95" i="1"/>
  <c r="AD95" i="1"/>
  <c r="AE95" i="1"/>
  <c r="AF95" i="1"/>
  <c r="AG95" i="1"/>
  <c r="Y96" i="1"/>
  <c r="Z96" i="1"/>
  <c r="AA96" i="1"/>
  <c r="AB96" i="1"/>
  <c r="AC96" i="1"/>
  <c r="AD96" i="1"/>
  <c r="AE96" i="1"/>
  <c r="AF96" i="1"/>
  <c r="AG96" i="1"/>
  <c r="Y97" i="1"/>
  <c r="Z97" i="1"/>
  <c r="AA97" i="1"/>
  <c r="AB97" i="1"/>
  <c r="AC97" i="1"/>
  <c r="AD97" i="1"/>
  <c r="AE97" i="1"/>
  <c r="AF97" i="1"/>
  <c r="AG97" i="1"/>
  <c r="Y98" i="1"/>
  <c r="Z98" i="1"/>
  <c r="AA98" i="1"/>
  <c r="AB98" i="1"/>
  <c r="AC98" i="1"/>
  <c r="AD98" i="1"/>
  <c r="AE98" i="1"/>
  <c r="AF98" i="1"/>
  <c r="AG98" i="1"/>
  <c r="Y99" i="1"/>
  <c r="Z99" i="1"/>
  <c r="AA99" i="1"/>
  <c r="AB99" i="1"/>
  <c r="AC99" i="1"/>
  <c r="AD99" i="1"/>
  <c r="AE99" i="1"/>
  <c r="AF99" i="1"/>
  <c r="AG99" i="1"/>
  <c r="Y100" i="1"/>
  <c r="Z100" i="1"/>
  <c r="AA100" i="1"/>
  <c r="AB100" i="1"/>
  <c r="AC100" i="1"/>
  <c r="AD100" i="1"/>
  <c r="AE100" i="1"/>
  <c r="AF100" i="1"/>
  <c r="AG100" i="1"/>
  <c r="Y101" i="1"/>
  <c r="Z101" i="1"/>
  <c r="AA101" i="1"/>
  <c r="AB101" i="1"/>
  <c r="AC101" i="1"/>
  <c r="AD101" i="1"/>
  <c r="AE101" i="1"/>
  <c r="AF101" i="1"/>
  <c r="AG101" i="1"/>
  <c r="Y102" i="1"/>
  <c r="Z102" i="1"/>
  <c r="AA102" i="1"/>
  <c r="AB102" i="1"/>
  <c r="AC102" i="1"/>
  <c r="AD102" i="1"/>
  <c r="AE102" i="1"/>
  <c r="AF102" i="1"/>
  <c r="AG102" i="1"/>
  <c r="Y103" i="1"/>
  <c r="Z103" i="1"/>
  <c r="AA103" i="1"/>
  <c r="AB103" i="1"/>
  <c r="AC103" i="1"/>
  <c r="AD103" i="1"/>
  <c r="AE103" i="1"/>
  <c r="AF103" i="1"/>
  <c r="AG103" i="1"/>
  <c r="Y104" i="1"/>
  <c r="Z104" i="1"/>
  <c r="AA104" i="1"/>
  <c r="AB104" i="1"/>
  <c r="AC104" i="1"/>
  <c r="AD104" i="1"/>
  <c r="AE104" i="1"/>
  <c r="AF104" i="1"/>
  <c r="AG104" i="1"/>
  <c r="Y105" i="1"/>
  <c r="Z105" i="1"/>
  <c r="AA105" i="1"/>
  <c r="AB105" i="1"/>
  <c r="AC105" i="1"/>
  <c r="AD105" i="1"/>
  <c r="AE105" i="1"/>
  <c r="AF105" i="1"/>
  <c r="AG105" i="1"/>
  <c r="Y106" i="1"/>
  <c r="Z106" i="1"/>
  <c r="AA106" i="1"/>
  <c r="AB106" i="1"/>
  <c r="AC106" i="1"/>
  <c r="AD106" i="1"/>
  <c r="AE106" i="1"/>
  <c r="AF106" i="1"/>
  <c r="AG106" i="1"/>
  <c r="Y107" i="1"/>
  <c r="Z107" i="1"/>
  <c r="AA107" i="1"/>
  <c r="AB107" i="1"/>
  <c r="AC107" i="1"/>
  <c r="AD107" i="1"/>
  <c r="AE107" i="1"/>
  <c r="AF107" i="1"/>
  <c r="AG107" i="1"/>
  <c r="Y108" i="1"/>
  <c r="Z108" i="1"/>
  <c r="AA108" i="1"/>
  <c r="AB108" i="1"/>
  <c r="AC108" i="1"/>
  <c r="AD108" i="1"/>
  <c r="AE108" i="1"/>
  <c r="AF108" i="1"/>
  <c r="AG108" i="1"/>
  <c r="Y109" i="1"/>
  <c r="Z109" i="1"/>
  <c r="AA109" i="1"/>
  <c r="AB109" i="1"/>
  <c r="AC109" i="1"/>
  <c r="AD109" i="1"/>
  <c r="AE109" i="1"/>
  <c r="AF109" i="1"/>
  <c r="AG109" i="1"/>
  <c r="Y110" i="1"/>
  <c r="Z110" i="1"/>
  <c r="AA110" i="1"/>
  <c r="AB110" i="1"/>
  <c r="AC110" i="1"/>
  <c r="AD110" i="1"/>
  <c r="AE110" i="1"/>
  <c r="AF110" i="1"/>
  <c r="AG110" i="1"/>
  <c r="Y111" i="1"/>
  <c r="Z111" i="1"/>
  <c r="AA111" i="1"/>
  <c r="AB111" i="1"/>
  <c r="AC111" i="1"/>
  <c r="AD111" i="1"/>
  <c r="AE111" i="1"/>
  <c r="AF111" i="1"/>
  <c r="AG111" i="1"/>
  <c r="Y112" i="1"/>
  <c r="Z112" i="1"/>
  <c r="AA112" i="1"/>
  <c r="AB112" i="1"/>
  <c r="AC112" i="1"/>
  <c r="AD112" i="1"/>
  <c r="AE112" i="1"/>
  <c r="AF112" i="1"/>
  <c r="AG112" i="1"/>
  <c r="Y113" i="1"/>
  <c r="Z113" i="1"/>
  <c r="AA113" i="1"/>
  <c r="AB113" i="1"/>
  <c r="AC113" i="1"/>
  <c r="AD113" i="1"/>
  <c r="AE113" i="1"/>
  <c r="AF113" i="1"/>
  <c r="AG113" i="1"/>
  <c r="Y114" i="1"/>
  <c r="Z114" i="1"/>
  <c r="AA114" i="1"/>
  <c r="AB114" i="1"/>
  <c r="AC114" i="1"/>
  <c r="AD114" i="1"/>
  <c r="AE114" i="1"/>
  <c r="AF114" i="1"/>
  <c r="AG114" i="1"/>
  <c r="Y115" i="1"/>
  <c r="Z115" i="1"/>
  <c r="AA115" i="1"/>
  <c r="AB115" i="1"/>
  <c r="AC115" i="1"/>
  <c r="AD115" i="1"/>
  <c r="AE115" i="1"/>
  <c r="AF115" i="1"/>
  <c r="AG115" i="1"/>
  <c r="Y116" i="1"/>
  <c r="Z116" i="1"/>
  <c r="AA116" i="1"/>
  <c r="AB116" i="1"/>
  <c r="AC116" i="1"/>
  <c r="AD116" i="1"/>
  <c r="AE116" i="1"/>
  <c r="AF116" i="1"/>
  <c r="AG116" i="1"/>
  <c r="Y117" i="1"/>
  <c r="Z117" i="1"/>
  <c r="AA117" i="1"/>
  <c r="AB117" i="1"/>
  <c r="AC117" i="1"/>
  <c r="AD117" i="1"/>
  <c r="AE117" i="1"/>
  <c r="AF117" i="1"/>
  <c r="AG117" i="1"/>
  <c r="Y118" i="1"/>
  <c r="Z118" i="1"/>
  <c r="AA118" i="1"/>
  <c r="AB118" i="1"/>
  <c r="AC118" i="1"/>
  <c r="AD118" i="1"/>
  <c r="AE118" i="1"/>
  <c r="AF118" i="1"/>
  <c r="AG118" i="1"/>
  <c r="Y119" i="1"/>
  <c r="Z119" i="1"/>
  <c r="AA119" i="1"/>
  <c r="AB119" i="1"/>
  <c r="AC119" i="1"/>
  <c r="AD119" i="1"/>
  <c r="AE119" i="1"/>
  <c r="AF119" i="1"/>
  <c r="AG119" i="1"/>
  <c r="Y120" i="1"/>
  <c r="Z120" i="1"/>
  <c r="AA120" i="1"/>
  <c r="AB120" i="1"/>
  <c r="AC120" i="1"/>
  <c r="AD120" i="1"/>
  <c r="AE120" i="1"/>
  <c r="AF120" i="1"/>
  <c r="AG120" i="1"/>
  <c r="Y121" i="1"/>
  <c r="Z121" i="1"/>
  <c r="AA121" i="1"/>
  <c r="AB121" i="1"/>
  <c r="AC121" i="1"/>
  <c r="AD121" i="1"/>
  <c r="AE121" i="1"/>
  <c r="AF121" i="1"/>
  <c r="AG121" i="1"/>
  <c r="Y122" i="1"/>
  <c r="Z122" i="1"/>
  <c r="AA122" i="1"/>
  <c r="AB122" i="1"/>
  <c r="AC122" i="1"/>
  <c r="AD122" i="1"/>
  <c r="AE122" i="1"/>
  <c r="AF122" i="1"/>
  <c r="AG122" i="1"/>
  <c r="Y123" i="1"/>
  <c r="Z123" i="1"/>
  <c r="AA123" i="1"/>
  <c r="AB123" i="1"/>
  <c r="AC123" i="1"/>
  <c r="AD123" i="1"/>
  <c r="AE123" i="1"/>
  <c r="AF123" i="1"/>
  <c r="AG123" i="1"/>
  <c r="Y124" i="1"/>
  <c r="Z124" i="1"/>
  <c r="AA124" i="1"/>
  <c r="AB124" i="1"/>
  <c r="AC124" i="1"/>
  <c r="AD124" i="1"/>
  <c r="AE124" i="1"/>
  <c r="AF124" i="1"/>
  <c r="AG124" i="1"/>
  <c r="Y125" i="1"/>
  <c r="Z125" i="1"/>
  <c r="AA125" i="1"/>
  <c r="AB125" i="1"/>
  <c r="AC125" i="1"/>
  <c r="AD125" i="1"/>
  <c r="AE125" i="1"/>
  <c r="AF125" i="1"/>
  <c r="AG125" i="1"/>
  <c r="Y126" i="1"/>
  <c r="Z126" i="1"/>
  <c r="AA126" i="1"/>
  <c r="AB126" i="1"/>
  <c r="AC126" i="1"/>
  <c r="AD126" i="1"/>
  <c r="AE126" i="1"/>
  <c r="AF126" i="1"/>
  <c r="AG126" i="1"/>
  <c r="Y127" i="1"/>
  <c r="Z127" i="1"/>
  <c r="AA127" i="1"/>
  <c r="AB127" i="1"/>
  <c r="AC127" i="1"/>
  <c r="AD127" i="1"/>
  <c r="AE127" i="1"/>
  <c r="AF127" i="1"/>
  <c r="AG127" i="1"/>
  <c r="Y128" i="1"/>
  <c r="Z128" i="1"/>
  <c r="AA128" i="1"/>
  <c r="AB128" i="1"/>
  <c r="AC128" i="1"/>
  <c r="AD128" i="1"/>
  <c r="AE128" i="1"/>
  <c r="AF128" i="1"/>
  <c r="AG128" i="1"/>
  <c r="Y129" i="1"/>
  <c r="Z129" i="1"/>
  <c r="AA129" i="1"/>
  <c r="AB129" i="1"/>
  <c r="AC129" i="1"/>
  <c r="AD129" i="1"/>
  <c r="AE129" i="1"/>
  <c r="AF129" i="1"/>
  <c r="AG129" i="1"/>
  <c r="Y130" i="1"/>
  <c r="Z130" i="1"/>
  <c r="AA130" i="1"/>
  <c r="AB130" i="1"/>
  <c r="AC130" i="1"/>
  <c r="AD130" i="1"/>
  <c r="AE130" i="1"/>
  <c r="AF130" i="1"/>
  <c r="AG130" i="1"/>
  <c r="Y131" i="1"/>
  <c r="Z131" i="1"/>
  <c r="AA131" i="1"/>
  <c r="AB131" i="1"/>
  <c r="AC131" i="1"/>
  <c r="AD131" i="1"/>
  <c r="AE131" i="1"/>
  <c r="AF131" i="1"/>
  <c r="AG131" i="1"/>
  <c r="Y132" i="1"/>
  <c r="Z132" i="1"/>
  <c r="AA132" i="1"/>
  <c r="AB132" i="1"/>
  <c r="AC132" i="1"/>
  <c r="AD132" i="1"/>
  <c r="AE132" i="1"/>
  <c r="AF132" i="1"/>
  <c r="AG132" i="1"/>
  <c r="Y133" i="1"/>
  <c r="Z133" i="1"/>
  <c r="AA133" i="1"/>
  <c r="AB133" i="1"/>
  <c r="AC133" i="1"/>
  <c r="AD133" i="1"/>
  <c r="AE133" i="1"/>
  <c r="AF133" i="1"/>
  <c r="AG133" i="1"/>
  <c r="Y134" i="1"/>
  <c r="Z134" i="1"/>
  <c r="AA134" i="1"/>
  <c r="AB134" i="1"/>
  <c r="AC134" i="1"/>
  <c r="AD134" i="1"/>
  <c r="AE134" i="1"/>
  <c r="AF134" i="1"/>
  <c r="AG134" i="1"/>
  <c r="Y135" i="1"/>
  <c r="Z135" i="1"/>
  <c r="AA135" i="1"/>
  <c r="AB135" i="1"/>
  <c r="AC135" i="1"/>
  <c r="AD135" i="1"/>
  <c r="AE135" i="1"/>
  <c r="AF135" i="1"/>
  <c r="AG135" i="1"/>
  <c r="Y136" i="1"/>
  <c r="Z136" i="1"/>
  <c r="AA136" i="1"/>
  <c r="AB136" i="1"/>
  <c r="AC136" i="1"/>
  <c r="AD136" i="1"/>
  <c r="AE136" i="1"/>
  <c r="AF136" i="1"/>
  <c r="AG136" i="1"/>
  <c r="Y137" i="1"/>
  <c r="Z137" i="1"/>
  <c r="AA137" i="1"/>
  <c r="AB137" i="1"/>
  <c r="AC137" i="1"/>
  <c r="AD137" i="1"/>
  <c r="AE137" i="1"/>
  <c r="AF137" i="1"/>
  <c r="AG137" i="1"/>
  <c r="Y138" i="1"/>
  <c r="Z138" i="1"/>
  <c r="AA138" i="1"/>
  <c r="AB138" i="1"/>
  <c r="AC138" i="1"/>
  <c r="AD138" i="1"/>
  <c r="AE138" i="1"/>
  <c r="AF138" i="1"/>
  <c r="AG138" i="1"/>
  <c r="Y139" i="1"/>
  <c r="Z139" i="1"/>
  <c r="AA139" i="1"/>
  <c r="AB139" i="1"/>
  <c r="AC139" i="1"/>
  <c r="AD139" i="1"/>
  <c r="AE139" i="1"/>
  <c r="AF139" i="1"/>
  <c r="AG139" i="1"/>
  <c r="Y140" i="1"/>
  <c r="Z140" i="1"/>
  <c r="AA140" i="1"/>
  <c r="AB140" i="1"/>
  <c r="AC140" i="1"/>
  <c r="AD140" i="1"/>
  <c r="AE140" i="1"/>
  <c r="AF140" i="1"/>
  <c r="AG140" i="1"/>
  <c r="Y141" i="1"/>
  <c r="Z141" i="1"/>
  <c r="AA141" i="1"/>
  <c r="AB141" i="1"/>
  <c r="AC141" i="1"/>
  <c r="AD141" i="1"/>
  <c r="AE141" i="1"/>
  <c r="AF141" i="1"/>
  <c r="AG141" i="1"/>
  <c r="Y142" i="1"/>
  <c r="Z142" i="1"/>
  <c r="AA142" i="1"/>
  <c r="AB142" i="1"/>
  <c r="AC142" i="1"/>
  <c r="AD142" i="1"/>
  <c r="AE142" i="1"/>
  <c r="AF142" i="1"/>
  <c r="AG142" i="1"/>
  <c r="Y143" i="1"/>
  <c r="Z143" i="1"/>
  <c r="AA143" i="1"/>
  <c r="AB143" i="1"/>
  <c r="AC143" i="1"/>
  <c r="AD143" i="1"/>
  <c r="AE143" i="1"/>
  <c r="AF143" i="1"/>
  <c r="AG143" i="1"/>
  <c r="Y144" i="1"/>
  <c r="Z144" i="1"/>
  <c r="AA144" i="1"/>
  <c r="AB144" i="1"/>
  <c r="AC144" i="1"/>
  <c r="AD144" i="1"/>
  <c r="AE144" i="1"/>
  <c r="AF144" i="1"/>
  <c r="AG144" i="1"/>
  <c r="Y145" i="1"/>
  <c r="Z145" i="1"/>
  <c r="AA145" i="1"/>
  <c r="AB145" i="1"/>
  <c r="AC145" i="1"/>
  <c r="AD145" i="1"/>
  <c r="AE145" i="1"/>
  <c r="AF145" i="1"/>
  <c r="AG145" i="1"/>
  <c r="Y146" i="1"/>
  <c r="Z146" i="1"/>
  <c r="AA146" i="1"/>
  <c r="AB146" i="1"/>
  <c r="AC146" i="1"/>
  <c r="AD146" i="1"/>
  <c r="AE146" i="1"/>
  <c r="AF146" i="1"/>
  <c r="AG146" i="1"/>
  <c r="Y147" i="1"/>
  <c r="Z147" i="1"/>
  <c r="AA147" i="1"/>
  <c r="AB147" i="1"/>
  <c r="AC147" i="1"/>
  <c r="AD147" i="1"/>
  <c r="AE147" i="1"/>
  <c r="AF147" i="1"/>
  <c r="AG147" i="1"/>
  <c r="Y148" i="1"/>
  <c r="Z148" i="1"/>
  <c r="AA148" i="1"/>
  <c r="AB148" i="1"/>
  <c r="AC148" i="1"/>
  <c r="AD148" i="1"/>
  <c r="AE148" i="1"/>
  <c r="AF148" i="1"/>
  <c r="AG148" i="1"/>
  <c r="Y149" i="1"/>
  <c r="Z149" i="1"/>
  <c r="AA149" i="1"/>
  <c r="AB149" i="1"/>
  <c r="AC149" i="1"/>
  <c r="AD149" i="1"/>
  <c r="AE149" i="1"/>
  <c r="AF149" i="1"/>
  <c r="AG149" i="1"/>
  <c r="Y150" i="1"/>
  <c r="Z150" i="1"/>
  <c r="AA150" i="1"/>
  <c r="AB150" i="1"/>
  <c r="AC150" i="1"/>
  <c r="AD150" i="1"/>
  <c r="AE150" i="1"/>
  <c r="AF150" i="1"/>
  <c r="AG150" i="1"/>
  <c r="Y151" i="1"/>
  <c r="Z151" i="1"/>
  <c r="AA151" i="1"/>
  <c r="AB151" i="1"/>
  <c r="AC151" i="1"/>
  <c r="AD151" i="1"/>
  <c r="AE151" i="1"/>
  <c r="AF151" i="1"/>
  <c r="AG151" i="1"/>
  <c r="Y152" i="1"/>
  <c r="Z152" i="1"/>
  <c r="AA152" i="1"/>
  <c r="AB152" i="1"/>
  <c r="AC152" i="1"/>
  <c r="AD152" i="1"/>
  <c r="AE152" i="1"/>
  <c r="AF152" i="1"/>
  <c r="AG152" i="1"/>
  <c r="Y153" i="1"/>
  <c r="Z153" i="1"/>
  <c r="AA153" i="1"/>
  <c r="AB153" i="1"/>
  <c r="AC153" i="1"/>
  <c r="AD153" i="1"/>
  <c r="AE153" i="1"/>
  <c r="AF153" i="1"/>
  <c r="AG153" i="1"/>
  <c r="Y154" i="1"/>
  <c r="Z154" i="1"/>
  <c r="AA154" i="1"/>
  <c r="AB154" i="1"/>
  <c r="AC154" i="1"/>
  <c r="AD154" i="1"/>
  <c r="AE154" i="1"/>
  <c r="AF154" i="1"/>
  <c r="AG154" i="1"/>
  <c r="Y155" i="1"/>
  <c r="Z155" i="1"/>
  <c r="AA155" i="1"/>
  <c r="AB155" i="1"/>
  <c r="AC155" i="1"/>
  <c r="AD155" i="1"/>
  <c r="AE155" i="1"/>
  <c r="AF155" i="1"/>
  <c r="AG155" i="1"/>
  <c r="Y156" i="1"/>
  <c r="Z156" i="1"/>
  <c r="AA156" i="1"/>
  <c r="AB156" i="1"/>
  <c r="AC156" i="1"/>
  <c r="AD156" i="1"/>
  <c r="AE156" i="1"/>
  <c r="AF156" i="1"/>
  <c r="AG156" i="1"/>
  <c r="Y157" i="1"/>
  <c r="Z157" i="1"/>
  <c r="AA157" i="1"/>
  <c r="AB157" i="1"/>
  <c r="AC157" i="1"/>
  <c r="AD157" i="1"/>
  <c r="AE157" i="1"/>
  <c r="AF157" i="1"/>
  <c r="AG157" i="1"/>
  <c r="Y158" i="1"/>
  <c r="Z158" i="1"/>
  <c r="AA158" i="1"/>
  <c r="AB158" i="1"/>
  <c r="AC158" i="1"/>
  <c r="AD158" i="1"/>
  <c r="AE158" i="1"/>
  <c r="AF158" i="1"/>
  <c r="AG158" i="1"/>
  <c r="Y159" i="1"/>
  <c r="Z159" i="1"/>
  <c r="AA159" i="1"/>
  <c r="AB159" i="1"/>
  <c r="AC159" i="1"/>
  <c r="AD159" i="1"/>
  <c r="AE159" i="1"/>
  <c r="AF159" i="1"/>
  <c r="AG159" i="1"/>
  <c r="Y160" i="1"/>
  <c r="Z160" i="1"/>
  <c r="AA160" i="1"/>
  <c r="AB160" i="1"/>
  <c r="AC160" i="1"/>
  <c r="AD160" i="1"/>
  <c r="AE160" i="1"/>
  <c r="AF160" i="1"/>
  <c r="AG160" i="1"/>
  <c r="Y161" i="1"/>
  <c r="Z161" i="1"/>
  <c r="AA161" i="1"/>
  <c r="AB161" i="1"/>
  <c r="AC161" i="1"/>
  <c r="AD161" i="1"/>
  <c r="AE161" i="1"/>
  <c r="AF161" i="1"/>
  <c r="AG161" i="1"/>
  <c r="Y162" i="1"/>
  <c r="Z162" i="1"/>
  <c r="AA162" i="1"/>
  <c r="AB162" i="1"/>
  <c r="AC162" i="1"/>
  <c r="AD162" i="1"/>
  <c r="AE162" i="1"/>
  <c r="AF162" i="1"/>
  <c r="AG162" i="1"/>
  <c r="Y163" i="1"/>
  <c r="Z163" i="1"/>
  <c r="AA163" i="1"/>
  <c r="AB163" i="1"/>
  <c r="AC163" i="1"/>
  <c r="AD163" i="1"/>
  <c r="AE163" i="1"/>
  <c r="AF163" i="1"/>
  <c r="AG163" i="1"/>
  <c r="Y164" i="1"/>
  <c r="Z164" i="1"/>
  <c r="AA164" i="1"/>
  <c r="AB164" i="1"/>
  <c r="AC164" i="1"/>
  <c r="AD164" i="1"/>
  <c r="AE164" i="1"/>
  <c r="AF164" i="1"/>
  <c r="AG164" i="1"/>
  <c r="Y165" i="1"/>
  <c r="Z165" i="1"/>
  <c r="AA165" i="1"/>
  <c r="AB165" i="1"/>
  <c r="AC165" i="1"/>
  <c r="AD165" i="1"/>
  <c r="AE165" i="1"/>
  <c r="AF165" i="1"/>
  <c r="AG165" i="1"/>
  <c r="Y166" i="1"/>
  <c r="Z166" i="1"/>
  <c r="AA166" i="1"/>
  <c r="AB166" i="1"/>
  <c r="AC166" i="1"/>
  <c r="AD166" i="1"/>
  <c r="AE166" i="1"/>
  <c r="AF166" i="1"/>
  <c r="AG166" i="1"/>
  <c r="Y167" i="1"/>
  <c r="Z167" i="1"/>
  <c r="AA167" i="1"/>
  <c r="AB167" i="1"/>
  <c r="AC167" i="1"/>
  <c r="AD167" i="1"/>
  <c r="AE167" i="1"/>
  <c r="AF167" i="1"/>
  <c r="AG167" i="1"/>
  <c r="Y168" i="1"/>
  <c r="Z168" i="1"/>
  <c r="AA168" i="1"/>
  <c r="AB168" i="1"/>
  <c r="AC168" i="1"/>
  <c r="AD168" i="1"/>
  <c r="AE168" i="1"/>
  <c r="AF168" i="1"/>
  <c r="AG168" i="1"/>
  <c r="Y169" i="1"/>
  <c r="Z169" i="1"/>
  <c r="AA169" i="1"/>
  <c r="AB169" i="1"/>
  <c r="AC169" i="1"/>
  <c r="AD169" i="1"/>
  <c r="AE169" i="1"/>
  <c r="AF169" i="1"/>
  <c r="AG169" i="1"/>
  <c r="Y170" i="1"/>
  <c r="Z170" i="1"/>
  <c r="AA170" i="1"/>
  <c r="AB170" i="1"/>
  <c r="AC170" i="1"/>
  <c r="AD170" i="1"/>
  <c r="AE170" i="1"/>
  <c r="AF170" i="1"/>
  <c r="AG170" i="1"/>
  <c r="Y171" i="1"/>
  <c r="Z171" i="1"/>
  <c r="AA171" i="1"/>
  <c r="AB171" i="1"/>
  <c r="AC171" i="1"/>
  <c r="AD171" i="1"/>
  <c r="AE171" i="1"/>
  <c r="AF171" i="1"/>
  <c r="AG171" i="1"/>
  <c r="Y172" i="1"/>
  <c r="Z172" i="1"/>
  <c r="AA172" i="1"/>
  <c r="AB172" i="1"/>
  <c r="AC172" i="1"/>
  <c r="AD172" i="1"/>
  <c r="AE172" i="1"/>
  <c r="AF172" i="1"/>
  <c r="AG172" i="1"/>
  <c r="Y173" i="1"/>
  <c r="Z173" i="1"/>
  <c r="AA173" i="1"/>
  <c r="AB173" i="1"/>
  <c r="AC173" i="1"/>
  <c r="AD173" i="1"/>
  <c r="AE173" i="1"/>
  <c r="AF173" i="1"/>
  <c r="AG173" i="1"/>
  <c r="Y174" i="1"/>
  <c r="Z174" i="1"/>
  <c r="AA174" i="1"/>
  <c r="AB174" i="1"/>
  <c r="AC174" i="1"/>
  <c r="AD174" i="1"/>
  <c r="AE174" i="1"/>
  <c r="AF174" i="1"/>
  <c r="AG174" i="1"/>
  <c r="Y175" i="1"/>
  <c r="Z175" i="1"/>
  <c r="AA175" i="1"/>
  <c r="AB175" i="1"/>
  <c r="AC175" i="1"/>
  <c r="AD175" i="1"/>
  <c r="AE175" i="1"/>
  <c r="AF175" i="1"/>
  <c r="AG175" i="1"/>
  <c r="Y176" i="1"/>
  <c r="Z176" i="1"/>
  <c r="AA176" i="1"/>
  <c r="AB176" i="1"/>
  <c r="AC176" i="1"/>
  <c r="AD176" i="1"/>
  <c r="AE176" i="1"/>
  <c r="AF176" i="1"/>
  <c r="AG176" i="1"/>
  <c r="Y177" i="1"/>
  <c r="Z177" i="1"/>
  <c r="AA177" i="1"/>
  <c r="AB177" i="1"/>
  <c r="AC177" i="1"/>
  <c r="AD177" i="1"/>
  <c r="AE177" i="1"/>
  <c r="AF177" i="1"/>
  <c r="AG177" i="1"/>
  <c r="Y178" i="1"/>
  <c r="Z178" i="1"/>
  <c r="AA178" i="1"/>
  <c r="AB178" i="1"/>
  <c r="AC178" i="1"/>
  <c r="AD178" i="1"/>
  <c r="AE178" i="1"/>
  <c r="AF178" i="1"/>
  <c r="AG178" i="1"/>
  <c r="Y179" i="1"/>
  <c r="Z179" i="1"/>
  <c r="AA179" i="1"/>
  <c r="AB179" i="1"/>
  <c r="AC179" i="1"/>
  <c r="AD179" i="1"/>
  <c r="AE179" i="1"/>
  <c r="AF179" i="1"/>
  <c r="AG17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2" i="1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C52" i="7"/>
  <c r="D52" i="7"/>
  <c r="E52" i="7"/>
  <c r="F52" i="7"/>
  <c r="G52" i="7"/>
  <c r="H52" i="7"/>
  <c r="B53" i="7"/>
  <c r="C53" i="7"/>
  <c r="D53" i="7"/>
  <c r="E53" i="7"/>
  <c r="F53" i="7"/>
  <c r="G53" i="7"/>
  <c r="H53" i="7"/>
  <c r="B54" i="7"/>
  <c r="C54" i="7"/>
  <c r="D54" i="7"/>
  <c r="E54" i="7"/>
  <c r="F54" i="7"/>
  <c r="G54" i="7"/>
  <c r="H54" i="7"/>
  <c r="B55" i="7"/>
  <c r="C55" i="7"/>
  <c r="D55" i="7"/>
  <c r="E55" i="7"/>
  <c r="F55" i="7"/>
  <c r="G55" i="7"/>
  <c r="H55" i="7"/>
  <c r="B56" i="7"/>
  <c r="C56" i="7"/>
  <c r="D56" i="7"/>
  <c r="E56" i="7"/>
  <c r="F56" i="7"/>
  <c r="G56" i="7"/>
  <c r="H56" i="7"/>
  <c r="B57" i="7"/>
  <c r="C57" i="7"/>
  <c r="D57" i="7"/>
  <c r="E57" i="7"/>
  <c r="F57" i="7"/>
  <c r="G57" i="7"/>
  <c r="H57" i="7"/>
  <c r="B58" i="7"/>
  <c r="C58" i="7"/>
  <c r="D58" i="7"/>
  <c r="E58" i="7"/>
  <c r="F58" i="7"/>
  <c r="G58" i="7"/>
  <c r="H58" i="7"/>
  <c r="B59" i="7"/>
  <c r="C59" i="7"/>
  <c r="D59" i="7"/>
  <c r="E59" i="7"/>
  <c r="F59" i="7"/>
  <c r="G59" i="7"/>
  <c r="H59" i="7"/>
  <c r="B60" i="7"/>
  <c r="C60" i="7"/>
  <c r="D60" i="7"/>
  <c r="E60" i="7"/>
  <c r="F60" i="7"/>
  <c r="G60" i="7"/>
  <c r="H60" i="7"/>
  <c r="B61" i="7"/>
  <c r="C61" i="7"/>
  <c r="D61" i="7"/>
  <c r="E61" i="7"/>
  <c r="F61" i="7"/>
  <c r="G61" i="7"/>
  <c r="H61" i="7"/>
  <c r="B62" i="7"/>
  <c r="C62" i="7"/>
  <c r="D62" i="7"/>
  <c r="E62" i="7"/>
  <c r="F62" i="7"/>
  <c r="G62" i="7"/>
  <c r="H62" i="7"/>
  <c r="B63" i="7"/>
  <c r="C63" i="7"/>
  <c r="D63" i="7"/>
  <c r="E63" i="7"/>
  <c r="F63" i="7"/>
  <c r="G63" i="7"/>
  <c r="H63" i="7"/>
  <c r="B64" i="7"/>
  <c r="C64" i="7"/>
  <c r="D64" i="7"/>
  <c r="E64" i="7"/>
  <c r="F64" i="7"/>
  <c r="G64" i="7"/>
  <c r="H64" i="7"/>
  <c r="B65" i="7"/>
  <c r="C65" i="7"/>
  <c r="D65" i="7"/>
  <c r="E65" i="7"/>
  <c r="F65" i="7"/>
  <c r="G65" i="7"/>
  <c r="H65" i="7"/>
  <c r="B66" i="7"/>
  <c r="C66" i="7"/>
  <c r="D66" i="7"/>
  <c r="E66" i="7"/>
  <c r="F66" i="7"/>
  <c r="G66" i="7"/>
  <c r="H66" i="7"/>
  <c r="B67" i="7"/>
  <c r="C67" i="7"/>
  <c r="D67" i="7"/>
  <c r="E67" i="7"/>
  <c r="F67" i="7"/>
  <c r="G67" i="7"/>
  <c r="H67" i="7"/>
  <c r="B68" i="7"/>
  <c r="C68" i="7"/>
  <c r="D68" i="7"/>
  <c r="E68" i="7"/>
  <c r="F68" i="7"/>
  <c r="G68" i="7"/>
  <c r="H68" i="7"/>
  <c r="B69" i="7"/>
  <c r="C69" i="7"/>
  <c r="D69" i="7"/>
  <c r="E69" i="7"/>
  <c r="F69" i="7"/>
  <c r="G69" i="7"/>
  <c r="H69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D91" i="7"/>
  <c r="E91" i="7"/>
  <c r="F91" i="7"/>
  <c r="G91" i="7"/>
  <c r="H91" i="7"/>
  <c r="B92" i="7"/>
  <c r="C92" i="7"/>
  <c r="D92" i="7"/>
  <c r="E92" i="7"/>
  <c r="F92" i="7"/>
  <c r="G92" i="7"/>
  <c r="H92" i="7"/>
  <c r="B93" i="7"/>
  <c r="C93" i="7"/>
  <c r="D93" i="7"/>
  <c r="E93" i="7"/>
  <c r="F93" i="7"/>
  <c r="G93" i="7"/>
  <c r="H93" i="7"/>
  <c r="B94" i="7"/>
  <c r="C94" i="7"/>
  <c r="D94" i="7"/>
  <c r="E94" i="7"/>
  <c r="F94" i="7"/>
  <c r="G94" i="7"/>
  <c r="H94" i="7"/>
  <c r="B95" i="7"/>
  <c r="C95" i="7"/>
  <c r="D95" i="7"/>
  <c r="E95" i="7"/>
  <c r="F95" i="7"/>
  <c r="G95" i="7"/>
  <c r="H95" i="7"/>
  <c r="B96" i="7"/>
  <c r="C96" i="7"/>
  <c r="D96" i="7"/>
  <c r="E96" i="7"/>
  <c r="F96" i="7"/>
  <c r="G96" i="7"/>
  <c r="H96" i="7"/>
  <c r="B97" i="7"/>
  <c r="C97" i="7"/>
  <c r="D97" i="7"/>
  <c r="E97" i="7"/>
  <c r="F97" i="7"/>
  <c r="G97" i="7"/>
  <c r="H97" i="7"/>
  <c r="B98" i="7"/>
  <c r="C98" i="7"/>
  <c r="D98" i="7"/>
  <c r="E98" i="7"/>
  <c r="F98" i="7"/>
  <c r="G98" i="7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C101" i="7"/>
  <c r="D101" i="7"/>
  <c r="E101" i="7"/>
  <c r="F101" i="7"/>
  <c r="G101" i="7"/>
  <c r="H101" i="7"/>
  <c r="B102" i="7"/>
  <c r="C102" i="7"/>
  <c r="D102" i="7"/>
  <c r="E102" i="7"/>
  <c r="F102" i="7"/>
  <c r="G102" i="7"/>
  <c r="H102" i="7"/>
  <c r="B103" i="7"/>
  <c r="C103" i="7"/>
  <c r="D103" i="7"/>
  <c r="E103" i="7"/>
  <c r="F103" i="7"/>
  <c r="G103" i="7"/>
  <c r="H103" i="7"/>
  <c r="B104" i="7"/>
  <c r="C104" i="7"/>
  <c r="D104" i="7"/>
  <c r="E104" i="7"/>
  <c r="F104" i="7"/>
  <c r="G104" i="7"/>
  <c r="H104" i="7"/>
  <c r="B105" i="7"/>
  <c r="C105" i="7"/>
  <c r="D105" i="7"/>
  <c r="E105" i="7"/>
  <c r="F105" i="7"/>
  <c r="G105" i="7"/>
  <c r="H105" i="7"/>
  <c r="B106" i="7"/>
  <c r="C106" i="7"/>
  <c r="D106" i="7"/>
  <c r="E106" i="7"/>
  <c r="F106" i="7"/>
  <c r="G106" i="7"/>
  <c r="H106" i="7"/>
  <c r="B107" i="7"/>
  <c r="C107" i="7"/>
  <c r="D107" i="7"/>
  <c r="E107" i="7"/>
  <c r="F107" i="7"/>
  <c r="G107" i="7"/>
  <c r="H107" i="7"/>
  <c r="B108" i="7"/>
  <c r="C108" i="7"/>
  <c r="D108" i="7"/>
  <c r="E108" i="7"/>
  <c r="F108" i="7"/>
  <c r="G108" i="7"/>
  <c r="H108" i="7"/>
  <c r="B109" i="7"/>
  <c r="C109" i="7"/>
  <c r="D109" i="7"/>
  <c r="E109" i="7"/>
  <c r="F109" i="7"/>
  <c r="G109" i="7"/>
  <c r="H109" i="7"/>
  <c r="B110" i="7"/>
  <c r="C110" i="7"/>
  <c r="D110" i="7"/>
  <c r="E110" i="7"/>
  <c r="F110" i="7"/>
  <c r="G110" i="7"/>
  <c r="H110" i="7"/>
  <c r="B111" i="7"/>
  <c r="C111" i="7"/>
  <c r="D111" i="7"/>
  <c r="E111" i="7"/>
  <c r="F111" i="7"/>
  <c r="G111" i="7"/>
  <c r="H111" i="7"/>
  <c r="B112" i="7"/>
  <c r="C112" i="7"/>
  <c r="D112" i="7"/>
  <c r="E112" i="7"/>
  <c r="F112" i="7"/>
  <c r="G112" i="7"/>
  <c r="H112" i="7"/>
  <c r="B113" i="7"/>
  <c r="C113" i="7"/>
  <c r="D113" i="7"/>
  <c r="E113" i="7"/>
  <c r="F113" i="7"/>
  <c r="G113" i="7"/>
  <c r="H113" i="7"/>
  <c r="B114" i="7"/>
  <c r="C114" i="7"/>
  <c r="D114" i="7"/>
  <c r="E114" i="7"/>
  <c r="F114" i="7"/>
  <c r="G114" i="7"/>
  <c r="H114" i="7"/>
  <c r="C3" i="6"/>
  <c r="C4" i="6"/>
  <c r="C5" i="6"/>
  <c r="C6" i="6"/>
  <c r="C7" i="6"/>
  <c r="C8" i="6"/>
  <c r="C2" i="6"/>
  <c r="D26" i="13" l="1"/>
  <c r="H26" i="13"/>
  <c r="C26" i="13"/>
  <c r="C41" i="13" s="1"/>
  <c r="C42" i="13" s="1"/>
  <c r="F27" i="13"/>
  <c r="F41" i="13"/>
  <c r="F42" i="13" s="1"/>
  <c r="B41" i="13"/>
  <c r="B42" i="13" s="1"/>
  <c r="B27" i="13"/>
  <c r="G41" i="13"/>
  <c r="G42" i="13" s="1"/>
  <c r="G27" i="13"/>
  <c r="D27" i="13"/>
  <c r="D41" i="13"/>
  <c r="D42" i="13" s="1"/>
  <c r="E27" i="13"/>
  <c r="E41" i="13"/>
  <c r="E42" i="13" s="1"/>
  <c r="C27" i="13"/>
  <c r="H27" i="13"/>
  <c r="H41" i="13"/>
  <c r="H42" i="13" s="1"/>
  <c r="AA16" i="7"/>
  <c r="AC18" i="7"/>
  <c r="AD19" i="7"/>
  <c r="AD16" i="7"/>
  <c r="Z19" i="7"/>
  <c r="Y19" i="7"/>
  <c r="AE17" i="7"/>
  <c r="AC17" i="7"/>
  <c r="V18" i="7"/>
  <c r="AB16" i="7"/>
  <c r="X16" i="7"/>
  <c r="AE16" i="7"/>
  <c r="Z17" i="7"/>
  <c r="Z16" i="7"/>
  <c r="AD18" i="7"/>
  <c r="Z18" i="7"/>
  <c r="AD17" i="7"/>
  <c r="AC19" i="7"/>
  <c r="AC20" i="7" s="1"/>
  <c r="AA17" i="7"/>
  <c r="W17" i="7"/>
  <c r="AE19" i="7"/>
  <c r="Y18" i="7"/>
  <c r="Y17" i="7"/>
  <c r="W16" i="7"/>
  <c r="V19" i="7"/>
  <c r="V20" i="7" s="1"/>
  <c r="AB19" i="7"/>
  <c r="X19" i="7"/>
  <c r="V16" i="7"/>
  <c r="W19" i="7"/>
  <c r="AB18" i="7"/>
  <c r="V17" i="7"/>
  <c r="AE18" i="7"/>
  <c r="AA18" i="7"/>
  <c r="W18" i="7"/>
  <c r="AB17" i="7"/>
  <c r="X17" i="7"/>
  <c r="AC16" i="7"/>
  <c r="Y16" i="7"/>
  <c r="AA19" i="7"/>
  <c r="X18" i="7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X20" i="7" l="1"/>
  <c r="AD20" i="7"/>
  <c r="Z20" i="7"/>
  <c r="AE20" i="7"/>
  <c r="AA20" i="7"/>
  <c r="W20" i="7"/>
  <c r="AB20" i="7"/>
  <c r="Y20" i="7"/>
</calcChain>
</file>

<file path=xl/sharedStrings.xml><?xml version="1.0" encoding="utf-8"?>
<sst xmlns="http://schemas.openxmlformats.org/spreadsheetml/2006/main" count="1502" uniqueCount="202">
  <si>
    <t>Date Received</t>
  </si>
  <si>
    <t>A100-001</t>
  </si>
  <si>
    <t>A200-110</t>
  </si>
  <si>
    <t>A300-021</t>
  </si>
  <si>
    <t>B150-100</t>
  </si>
  <si>
    <t>B160-105</t>
  </si>
  <si>
    <t>B275-110</t>
  </si>
  <si>
    <t>C120-001</t>
  </si>
  <si>
    <t>C150-100</t>
  </si>
  <si>
    <t>C203-105</t>
  </si>
  <si>
    <t>C205-106</t>
  </si>
  <si>
    <t>Row Labels</t>
  </si>
  <si>
    <t>Average of A100-001</t>
  </si>
  <si>
    <t>Average of A300-021</t>
  </si>
  <si>
    <t>Average of A200-110</t>
  </si>
  <si>
    <t>Average of B150-100</t>
  </si>
  <si>
    <t>Average of C120-001</t>
  </si>
  <si>
    <t>Average of C203-105</t>
  </si>
  <si>
    <t>Average of B275-110</t>
  </si>
  <si>
    <t>Average of C150-100</t>
  </si>
  <si>
    <t>Average of B160-105</t>
  </si>
  <si>
    <t>Average of C205-106</t>
  </si>
  <si>
    <t>Mar</t>
  </si>
  <si>
    <t>Apr</t>
  </si>
  <si>
    <t>May</t>
  </si>
  <si>
    <t>Jun</t>
  </si>
  <si>
    <t>Jul</t>
  </si>
  <si>
    <t>Aug</t>
  </si>
  <si>
    <t>Grand Total</t>
  </si>
  <si>
    <t>Grand Mean</t>
  </si>
  <si>
    <t>StdDev of A100-001</t>
  </si>
  <si>
    <t>StdDev of A300-021</t>
  </si>
  <si>
    <t>StdDev of A200-110</t>
  </si>
  <si>
    <t>StdDev of B150-100</t>
  </si>
  <si>
    <t>StdDev of C120-001</t>
  </si>
  <si>
    <t>StdDev of C203-105</t>
  </si>
  <si>
    <t>StdDev of B275-110</t>
  </si>
  <si>
    <t>StdDev of C150-100</t>
  </si>
  <si>
    <t>StdDev of B160-105</t>
  </si>
  <si>
    <t>StdDev of C205-106</t>
  </si>
  <si>
    <t>Part:</t>
  </si>
  <si>
    <t>Operation 1</t>
  </si>
  <si>
    <t>Lathe 2</t>
  </si>
  <si>
    <t>Mill</t>
  </si>
  <si>
    <t>Lathe</t>
  </si>
  <si>
    <t>Drill</t>
  </si>
  <si>
    <t>Operation 2</t>
  </si>
  <si>
    <t>Wash</t>
  </si>
  <si>
    <t>Oven</t>
  </si>
  <si>
    <t>Drill 2</t>
  </si>
  <si>
    <t>Operation 3</t>
  </si>
  <si>
    <t>Time of Operation</t>
  </si>
  <si>
    <t>Average Operation Times</t>
  </si>
  <si>
    <t>Average</t>
  </si>
  <si>
    <t>STDev</t>
  </si>
  <si>
    <t>Range</t>
  </si>
  <si>
    <t>70-85</t>
  </si>
  <si>
    <t>231-277</t>
  </si>
  <si>
    <t>108-119</t>
  </si>
  <si>
    <t>233-278</t>
  </si>
  <si>
    <t>96-111</t>
  </si>
  <si>
    <t>82-95</t>
  </si>
  <si>
    <t>41-50</t>
  </si>
  <si>
    <t>30-38</t>
  </si>
  <si>
    <t>9-34</t>
  </si>
  <si>
    <t>52-99</t>
  </si>
  <si>
    <t>4-8</t>
  </si>
  <si>
    <t>7-38</t>
  </si>
  <si>
    <t>55-98</t>
  </si>
  <si>
    <t>8-36</t>
  </si>
  <si>
    <t>50-98</t>
  </si>
  <si>
    <t>14-28</t>
  </si>
  <si>
    <t>29-88</t>
  </si>
  <si>
    <t>3-7</t>
  </si>
  <si>
    <t>34-43</t>
  </si>
  <si>
    <t>44-89</t>
  </si>
  <si>
    <t>25-33</t>
  </si>
  <si>
    <t>11-16</t>
  </si>
  <si>
    <t>Column1</t>
  </si>
  <si>
    <t>Average of Drill</t>
  </si>
  <si>
    <t>Average of Drill 2</t>
  </si>
  <si>
    <t>Average of Lathe</t>
  </si>
  <si>
    <t>Average of Lathe 2</t>
  </si>
  <si>
    <t>Average of Mill</t>
  </si>
  <si>
    <t>Average of Oven</t>
  </si>
  <si>
    <t>Average of Wash</t>
  </si>
  <si>
    <t>Consolidated Daily Demand</t>
  </si>
  <si>
    <t>STDEV</t>
  </si>
  <si>
    <t>Min</t>
  </si>
  <si>
    <t>Max</t>
  </si>
  <si>
    <t>StdDev of Drill</t>
  </si>
  <si>
    <t>StdDev of Drill 2</t>
  </si>
  <si>
    <t>StdDev of Lathe</t>
  </si>
  <si>
    <t>StdDev of Lathe 2</t>
  </si>
  <si>
    <t>StdDev of Mill</t>
  </si>
  <si>
    <t>StdDev of Oven</t>
  </si>
  <si>
    <t>StdDev of Wash</t>
  </si>
  <si>
    <t>All times are in seconds</t>
  </si>
  <si>
    <t>Oven:</t>
  </si>
  <si>
    <t>The oven can heat 10 items in a batch at a time.</t>
  </si>
  <si>
    <t xml:space="preserve">It takes 5 mins to load the any 10 parts and 8 mins to unload any 10 parts. </t>
  </si>
  <si>
    <t>Wash:</t>
  </si>
  <si>
    <t>Parts are washed individually.</t>
  </si>
  <si>
    <t>Times include the wash and dry per part.</t>
  </si>
  <si>
    <t>Machine</t>
  </si>
  <si>
    <t>Defect Rate</t>
  </si>
  <si>
    <t>Original Parts</t>
  </si>
  <si>
    <t>Processed Parts</t>
  </si>
  <si>
    <t>Level</t>
  </si>
  <si>
    <t>Part</t>
  </si>
  <si>
    <t>Quantity</t>
  </si>
  <si>
    <t>Units</t>
  </si>
  <si>
    <t>Each</t>
  </si>
  <si>
    <t>Data Cleaning</t>
  </si>
  <si>
    <t>Time calculation</t>
  </si>
  <si>
    <t>(estimation of deleting &lt;100 demand actually increases avg demand by 100)</t>
  </si>
  <si>
    <t>Machine assignment</t>
  </si>
  <si>
    <t>No. of machines calculation</t>
  </si>
  <si>
    <t>Configuration</t>
  </si>
  <si>
    <t>Alternate Configurations</t>
  </si>
  <si>
    <t>Recommendations</t>
  </si>
  <si>
    <t>Columns sort</t>
  </si>
  <si>
    <t>Rows sort</t>
  </si>
  <si>
    <t>Lathe (M1)</t>
  </si>
  <si>
    <t>Lathe 2 (M2)</t>
  </si>
  <si>
    <t>Wash (M3)</t>
  </si>
  <si>
    <t>Drill (M4)</t>
  </si>
  <si>
    <t>Drill 2 (M5)</t>
  </si>
  <si>
    <t>Mill (M6)</t>
  </si>
  <si>
    <t>Oven (M7)</t>
  </si>
  <si>
    <t>A100-001 (P1)</t>
  </si>
  <si>
    <t>A200-110 (P2)</t>
  </si>
  <si>
    <t>A300-021 (P3)</t>
  </si>
  <si>
    <t>B150-100 (P4)</t>
  </si>
  <si>
    <t>B160-105 (P5)</t>
  </si>
  <si>
    <t>B275-110 (P6)</t>
  </si>
  <si>
    <t>C120-001 (P7)</t>
  </si>
  <si>
    <t>C150-100 (P8)</t>
  </si>
  <si>
    <t>C203-105 (P9)</t>
  </si>
  <si>
    <t>C205-106 (P10)</t>
  </si>
  <si>
    <t>P1</t>
  </si>
  <si>
    <t>P3</t>
  </si>
  <si>
    <t>P5</t>
  </si>
  <si>
    <t>P8</t>
  </si>
  <si>
    <t>P2</t>
  </si>
  <si>
    <t>P4</t>
  </si>
  <si>
    <t>P6</t>
  </si>
  <si>
    <t>P7</t>
  </si>
  <si>
    <t>P9</t>
  </si>
  <si>
    <t>P10</t>
  </si>
  <si>
    <t>M2</t>
  </si>
  <si>
    <t>M7</t>
  </si>
  <si>
    <t>M5</t>
  </si>
  <si>
    <t>M1</t>
  </si>
  <si>
    <t>M4</t>
  </si>
  <si>
    <t>M6</t>
  </si>
  <si>
    <t>M3</t>
  </si>
  <si>
    <t>Order Rows &amp; Columns</t>
  </si>
  <si>
    <t>DCA</t>
  </si>
  <si>
    <t>ROC</t>
  </si>
  <si>
    <t>Decimal Weight</t>
  </si>
  <si>
    <t>Decimal Equivalent</t>
  </si>
  <si>
    <t>Coulmns sort</t>
  </si>
  <si>
    <t>Operation Time</t>
  </si>
  <si>
    <t>STD</t>
  </si>
  <si>
    <t>Machine requirements</t>
  </si>
  <si>
    <t>SQ</t>
  </si>
  <si>
    <t>EHR</t>
  </si>
  <si>
    <t>Machines Req</t>
  </si>
  <si>
    <t>Success Rate</t>
  </si>
  <si>
    <t>E</t>
  </si>
  <si>
    <t>R</t>
  </si>
  <si>
    <t>Integer machines</t>
  </si>
  <si>
    <t>Total Parts</t>
  </si>
  <si>
    <t>Success rate</t>
  </si>
  <si>
    <t>Parts req after def</t>
  </si>
  <si>
    <t>Each day</t>
  </si>
  <si>
    <t>F=</t>
  </si>
  <si>
    <t>Maximum Operation Time from given data for each part</t>
  </si>
  <si>
    <t>Maximum demand numbers for each part for given data</t>
  </si>
  <si>
    <t>Demand numbers after incorporating defect rate for each part</t>
  </si>
  <si>
    <t>Total operation time required for each machine to fulfil demand numbers</t>
  </si>
  <si>
    <t>Configuration 1</t>
  </si>
  <si>
    <t>````</t>
  </si>
  <si>
    <t>Configuration 2</t>
  </si>
  <si>
    <t>Lathe 2 (M1)</t>
  </si>
  <si>
    <t>Oven (M2)</t>
  </si>
  <si>
    <t>Lathe (M3)</t>
  </si>
  <si>
    <t>Mill (M4)</t>
  </si>
  <si>
    <t>Wash (M5)</t>
  </si>
  <si>
    <t>Drill (M6)</t>
  </si>
  <si>
    <t>Drill 2 (M7)</t>
  </si>
  <si>
    <t>C203-105 (P1)</t>
  </si>
  <si>
    <t>C205-106 (P2)</t>
  </si>
  <si>
    <t>C150-100 (P3)</t>
  </si>
  <si>
    <t>B275-110 (P4)</t>
  </si>
  <si>
    <t>B150-100 (P5)</t>
  </si>
  <si>
    <t>C120-001 (P6)</t>
  </si>
  <si>
    <t>A100-001 (P7)</t>
  </si>
  <si>
    <t>A300-021 (P8)</t>
  </si>
  <si>
    <t>B160-105 (P9)</t>
  </si>
  <si>
    <t>A200-110 (P10)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</si>
</sst>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0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43" fontId="0" fillId="0" borderId="0" xfId="2" applyFont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43" fontId="0" fillId="0" borderId="0" xfId="2" applyFont="1" applyBorder="1" applyAlignment="1">
      <alignment horizontal="left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43" fontId="0" fillId="0" borderId="0" xfId="0" applyNumberFormat="1"/>
    <xf numFmtId="0" fontId="0" fillId="0" borderId="6" xfId="0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43" fontId="0" fillId="0" borderId="3" xfId="2" applyFont="1" applyBorder="1" applyAlignment="1">
      <alignment horizontal="left"/>
    </xf>
    <xf numFmtId="43" fontId="0" fillId="0" borderId="4" xfId="0" applyNumberFormat="1" applyBorder="1"/>
    <xf numFmtId="43" fontId="0" fillId="0" borderId="4" xfId="2" applyFont="1" applyBorder="1" applyAlignment="1">
      <alignment horizontal="left"/>
    </xf>
    <xf numFmtId="43" fontId="0" fillId="0" borderId="5" xfId="0" applyNumberFormat="1" applyBorder="1"/>
    <xf numFmtId="43" fontId="0" fillId="0" borderId="7" xfId="0" applyNumberFormat="1" applyBorder="1"/>
    <xf numFmtId="43" fontId="0" fillId="0" borderId="6" xfId="0" applyNumberFormat="1" applyBorder="1"/>
    <xf numFmtId="43" fontId="0" fillId="0" borderId="8" xfId="0" applyNumberFormat="1" applyBorder="1"/>
    <xf numFmtId="43" fontId="0" fillId="0" borderId="9" xfId="0" applyNumberFormat="1" applyBorder="1"/>
    <xf numFmtId="43" fontId="0" fillId="2" borderId="4" xfId="0" applyNumberFormat="1" applyFill="1" applyBorder="1"/>
    <xf numFmtId="43" fontId="0" fillId="2" borderId="0" xfId="0" applyNumberFormat="1" applyFill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3" xfId="0" applyBorder="1"/>
    <xf numFmtId="16" fontId="0" fillId="0" borderId="0" xfId="0" quotePrefix="1" applyNumberFormat="1"/>
    <xf numFmtId="0" fontId="0" fillId="0" borderId="0" xfId="0" quotePrefix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left"/>
    </xf>
    <xf numFmtId="0" fontId="0" fillId="0" borderId="21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2" borderId="24" xfId="0" applyFill="1" applyBorder="1"/>
    <xf numFmtId="16" fontId="0" fillId="0" borderId="24" xfId="0" quotePrefix="1" applyNumberFormat="1" applyBorder="1"/>
    <xf numFmtId="0" fontId="0" fillId="0" borderId="24" xfId="0" quotePrefix="1" applyBorder="1"/>
    <xf numFmtId="0" fontId="0" fillId="0" borderId="25" xfId="0" applyBorder="1" applyAlignment="1">
      <alignment horizontal="left"/>
    </xf>
    <xf numFmtId="0" fontId="0" fillId="0" borderId="26" xfId="0" applyBorder="1"/>
    <xf numFmtId="43" fontId="0" fillId="0" borderId="26" xfId="0" applyNumberFormat="1" applyBorder="1"/>
    <xf numFmtId="0" fontId="0" fillId="0" borderId="27" xfId="0" applyBorder="1"/>
    <xf numFmtId="43" fontId="0" fillId="0" borderId="27" xfId="0" applyNumberFormat="1" applyBorder="1"/>
    <xf numFmtId="16" fontId="0" fillId="0" borderId="28" xfId="0" quotePrefix="1" applyNumberFormat="1" applyBorder="1"/>
    <xf numFmtId="0" fontId="0" fillId="2" borderId="27" xfId="0" applyFill="1" applyBorder="1"/>
    <xf numFmtId="0" fontId="0" fillId="2" borderId="26" xfId="0" applyFill="1" applyBorder="1"/>
    <xf numFmtId="0" fontId="0" fillId="2" borderId="28" xfId="0" applyFill="1" applyBorder="1"/>
    <xf numFmtId="0" fontId="0" fillId="2" borderId="29" xfId="0" applyFill="1" applyBorder="1"/>
    <xf numFmtId="165" fontId="0" fillId="0" borderId="0" xfId="2" applyNumberFormat="1" applyFont="1" applyBorder="1"/>
    <xf numFmtId="165" fontId="0" fillId="0" borderId="0" xfId="0" applyNumberFormat="1"/>
    <xf numFmtId="14" fontId="0" fillId="0" borderId="6" xfId="0" applyNumberFormat="1" applyBorder="1"/>
    <xf numFmtId="0" fontId="0" fillId="3" borderId="0" xfId="0" applyFill="1"/>
    <xf numFmtId="0" fontId="0" fillId="3" borderId="7" xfId="0" applyFill="1" applyBorder="1"/>
    <xf numFmtId="14" fontId="0" fillId="0" borderId="8" xfId="0" applyNumberFormat="1" applyBorder="1"/>
    <xf numFmtId="0" fontId="0" fillId="3" borderId="9" xfId="0" applyFill="1" applyBorder="1"/>
    <xf numFmtId="0" fontId="0" fillId="3" borderId="10" xfId="0" applyFill="1" applyBorder="1"/>
    <xf numFmtId="0" fontId="2" fillId="0" borderId="0" xfId="0" applyFont="1" applyAlignment="1">
      <alignment horizontal="left"/>
    </xf>
    <xf numFmtId="0" fontId="0" fillId="0" borderId="30" xfId="0" applyBorder="1"/>
    <xf numFmtId="0" fontId="0" fillId="0" borderId="31" xfId="0" applyBorder="1"/>
    <xf numFmtId="0" fontId="0" fillId="0" borderId="22" xfId="0" applyBorder="1"/>
    <xf numFmtId="0" fontId="2" fillId="0" borderId="24" xfId="0" applyFont="1" applyBorder="1" applyAlignment="1">
      <alignment horizontal="left"/>
    </xf>
    <xf numFmtId="0" fontId="2" fillId="0" borderId="22" xfId="0" applyFont="1" applyBorder="1"/>
    <xf numFmtId="165" fontId="0" fillId="0" borderId="24" xfId="2" applyNumberFormat="1" applyFont="1" applyBorder="1"/>
    <xf numFmtId="0" fontId="2" fillId="0" borderId="25" xfId="0" applyFont="1" applyBorder="1"/>
    <xf numFmtId="165" fontId="0" fillId="0" borderId="27" xfId="2" applyNumberFormat="1" applyFont="1" applyBorder="1"/>
    <xf numFmtId="165" fontId="0" fillId="0" borderId="29" xfId="2" applyNumberFormat="1" applyFont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5" fontId="0" fillId="0" borderId="0" xfId="2" applyNumberFormat="1" applyFont="1"/>
    <xf numFmtId="165" fontId="0" fillId="0" borderId="4" xfId="2" applyNumberFormat="1" applyFont="1" applyBorder="1"/>
    <xf numFmtId="165" fontId="0" fillId="0" borderId="5" xfId="2" applyNumberFormat="1" applyFont="1" applyBorder="1"/>
    <xf numFmtId="165" fontId="0" fillId="0" borderId="7" xfId="2" applyNumberFormat="1" applyFont="1" applyBorder="1"/>
    <xf numFmtId="165" fontId="0" fillId="0" borderId="9" xfId="2" applyNumberFormat="1" applyFont="1" applyBorder="1"/>
    <xf numFmtId="165" fontId="0" fillId="0" borderId="10" xfId="2" applyNumberFormat="1" applyFont="1" applyBorder="1"/>
    <xf numFmtId="0" fontId="0" fillId="0" borderId="33" xfId="0" applyBorder="1"/>
    <xf numFmtId="0" fontId="0" fillId="0" borderId="13" xfId="0" applyBorder="1"/>
    <xf numFmtId="0" fontId="0" fillId="0" borderId="14" xfId="0" applyBorder="1"/>
    <xf numFmtId="0" fontId="2" fillId="0" borderId="33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/>
    <xf numFmtId="165" fontId="2" fillId="0" borderId="0" xfId="2" applyNumberFormat="1" applyFont="1" applyBorder="1"/>
    <xf numFmtId="165" fontId="2" fillId="0" borderId="7" xfId="2" applyNumberFormat="1" applyFont="1" applyBorder="1"/>
    <xf numFmtId="165" fontId="0" fillId="0" borderId="3" xfId="2" applyNumberFormat="1" applyFont="1" applyBorder="1"/>
    <xf numFmtId="165" fontId="0" fillId="0" borderId="6" xfId="2" applyNumberFormat="1" applyFont="1" applyBorder="1"/>
    <xf numFmtId="165" fontId="0" fillId="0" borderId="8" xfId="2" applyNumberFormat="1" applyFont="1" applyBorder="1"/>
    <xf numFmtId="0" fontId="0" fillId="0" borderId="1" xfId="0" applyBorder="1"/>
    <xf numFmtId="0" fontId="0" fillId="0" borderId="8" xfId="0" applyBorder="1"/>
    <xf numFmtId="0" fontId="2" fillId="0" borderId="9" xfId="0" applyFont="1" applyBorder="1"/>
    <xf numFmtId="166" fontId="0" fillId="0" borderId="0" xfId="2" applyNumberFormat="1" applyFont="1"/>
    <xf numFmtId="0" fontId="2" fillId="0" borderId="3" xfId="0" applyFont="1" applyBorder="1"/>
    <xf numFmtId="165" fontId="0" fillId="0" borderId="4" xfId="0" applyNumberFormat="1" applyBorder="1"/>
    <xf numFmtId="165" fontId="0" fillId="0" borderId="5" xfId="0" applyNumberFormat="1" applyBorder="1"/>
    <xf numFmtId="0" fontId="2" fillId="0" borderId="8" xfId="0" applyFont="1" applyBorder="1"/>
    <xf numFmtId="165" fontId="0" fillId="3" borderId="32" xfId="2" applyNumberFormat="1" applyFont="1" applyFill="1" applyBorder="1" applyAlignment="1">
      <alignment horizontal="center" vertical="center"/>
    </xf>
    <xf numFmtId="165" fontId="0" fillId="0" borderId="34" xfId="2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5" fontId="0" fillId="0" borderId="32" xfId="2" applyNumberFormat="1" applyFont="1" applyBorder="1" applyAlignment="1">
      <alignment horizontal="center" vertical="center"/>
    </xf>
    <xf numFmtId="165" fontId="0" fillId="6" borderId="34" xfId="2" applyNumberFormat="1" applyFont="1" applyFill="1" applyBorder="1" applyAlignment="1">
      <alignment horizontal="center" vertical="center"/>
    </xf>
    <xf numFmtId="165" fontId="0" fillId="6" borderId="1" xfId="2" applyNumberFormat="1" applyFont="1" applyFill="1" applyBorder="1" applyAlignment="1">
      <alignment horizontal="center" vertical="center"/>
    </xf>
    <xf numFmtId="165" fontId="0" fillId="0" borderId="32" xfId="2" applyNumberFormat="1" applyFont="1" applyFill="1" applyBorder="1" applyAlignment="1">
      <alignment horizontal="center" vertical="center"/>
    </xf>
    <xf numFmtId="165" fontId="0" fillId="6" borderId="32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33" xfId="0" applyFont="1" applyBorder="1"/>
    <xf numFmtId="165" fontId="2" fillId="0" borderId="2" xfId="0" applyNumberFormat="1" applyFont="1" applyBorder="1"/>
    <xf numFmtId="165" fontId="2" fillId="0" borderId="11" xfId="0" applyNumberFormat="1" applyFont="1" applyBorder="1"/>
    <xf numFmtId="165" fontId="2" fillId="0" borderId="12" xfId="0" applyNumberFormat="1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36" xfId="0" applyNumberFormat="1" applyFont="1" applyBorder="1" applyAlignment="1">
      <alignment horizontal="center" vertical="center"/>
    </xf>
    <xf numFmtId="14" fontId="2" fillId="0" borderId="32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0" borderId="39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14" fontId="0" fillId="0" borderId="4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35" formatCode="_(* #,##0.00_);_(* \(#,##0.00\);_(* &quot;-&quot;??_);_(@_)"/>
    </dxf>
    <dxf>
      <numFmt numFmtId="19" formatCode="m/d/yyyy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</dxf>
    <dxf>
      <numFmt numFmtId="165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9DEC2AA-4BC5-4FAB-8117-F9FEDDD9D3B6}" type="doc">
      <dgm:prSet loTypeId="urn:microsoft.com/office/officeart/2009/layout/CirclePictureHierarchy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F63423ED-E64A-461E-B4E4-557D4D6EDA39}">
      <dgm:prSet phldrT="[Text]"/>
      <dgm:spPr/>
      <dgm:t>
        <a:bodyPr/>
        <a:lstStyle/>
        <a:p>
          <a:r>
            <a:rPr lang="en-US"/>
            <a:t>A100-001</a:t>
          </a:r>
        </a:p>
      </dgm:t>
    </dgm:pt>
    <dgm:pt modelId="{76ED9DF2-973D-4A98-992C-D0F31C81D028}" type="parTrans" cxnId="{1D261BFC-791D-47DB-9C9B-FC09B711BFD3}">
      <dgm:prSet/>
      <dgm:spPr/>
      <dgm:t>
        <a:bodyPr/>
        <a:lstStyle/>
        <a:p>
          <a:endParaRPr lang="en-US"/>
        </a:p>
      </dgm:t>
    </dgm:pt>
    <dgm:pt modelId="{7803A8F5-ECF6-4664-B52F-ACAE25DC2D64}" type="sibTrans" cxnId="{1D261BFC-791D-47DB-9C9B-FC09B711BFD3}">
      <dgm:prSet/>
      <dgm:spPr/>
      <dgm:t>
        <a:bodyPr/>
        <a:lstStyle/>
        <a:p>
          <a:endParaRPr lang="en-US"/>
        </a:p>
      </dgm:t>
    </dgm:pt>
    <dgm:pt modelId="{9B94819D-E04C-4573-885A-1F7780397803}">
      <dgm:prSet phldrT="[Text]"/>
      <dgm:spPr/>
      <dgm:t>
        <a:bodyPr/>
        <a:lstStyle/>
        <a:p>
          <a:r>
            <a:rPr lang="en-US"/>
            <a:t>A200-110 x2</a:t>
          </a:r>
        </a:p>
      </dgm:t>
    </dgm:pt>
    <dgm:pt modelId="{65CA5489-923C-482C-AC0E-C1E16DF889FE}" type="parTrans" cxnId="{83A9BFC6-6B43-49F7-95D1-02B3412DD34D}">
      <dgm:prSet/>
      <dgm:spPr/>
      <dgm:t>
        <a:bodyPr/>
        <a:lstStyle/>
        <a:p>
          <a:endParaRPr lang="en-US"/>
        </a:p>
      </dgm:t>
    </dgm:pt>
    <dgm:pt modelId="{C0CC4494-C303-4263-B25F-39842E466D11}" type="sibTrans" cxnId="{83A9BFC6-6B43-49F7-95D1-02B3412DD34D}">
      <dgm:prSet/>
      <dgm:spPr/>
      <dgm:t>
        <a:bodyPr/>
        <a:lstStyle/>
        <a:p>
          <a:endParaRPr lang="en-US"/>
        </a:p>
      </dgm:t>
    </dgm:pt>
    <dgm:pt modelId="{682CFCE1-3600-4CEA-BE1C-DA38225FE92E}">
      <dgm:prSet phldrT="[Text]"/>
      <dgm:spPr/>
      <dgm:t>
        <a:bodyPr/>
        <a:lstStyle/>
        <a:p>
          <a:r>
            <a:rPr lang="en-US"/>
            <a:t>C150-100</a:t>
          </a:r>
        </a:p>
      </dgm:t>
    </dgm:pt>
    <dgm:pt modelId="{9F5E2FB4-136B-4697-8C32-46B6385A120C}" type="parTrans" cxnId="{1000A6C6-629A-478A-8514-1DA3AEA3BEE7}">
      <dgm:prSet/>
      <dgm:spPr/>
      <dgm:t>
        <a:bodyPr/>
        <a:lstStyle/>
        <a:p>
          <a:endParaRPr lang="en-US"/>
        </a:p>
      </dgm:t>
    </dgm:pt>
    <dgm:pt modelId="{0C94483A-EE27-4ADB-9266-A0E0457E02E7}" type="sibTrans" cxnId="{1000A6C6-629A-478A-8514-1DA3AEA3BEE7}">
      <dgm:prSet/>
      <dgm:spPr/>
      <dgm:t>
        <a:bodyPr/>
        <a:lstStyle/>
        <a:p>
          <a:endParaRPr lang="en-US"/>
        </a:p>
      </dgm:t>
    </dgm:pt>
    <dgm:pt modelId="{4B81B35B-37AF-4112-9415-E1E920D45FC2}">
      <dgm:prSet phldrT="[Text]"/>
      <dgm:spPr/>
      <dgm:t>
        <a:bodyPr/>
        <a:lstStyle/>
        <a:p>
          <a:r>
            <a:rPr lang="en-US"/>
            <a:t>C205-106 x2</a:t>
          </a:r>
        </a:p>
      </dgm:t>
    </dgm:pt>
    <dgm:pt modelId="{C8CCBEC1-0975-44C0-BB7E-5D4EEDC46639}" type="parTrans" cxnId="{6BD11D1D-3294-4DE5-8B1C-366CDE3EC71E}">
      <dgm:prSet/>
      <dgm:spPr/>
      <dgm:t>
        <a:bodyPr/>
        <a:lstStyle/>
        <a:p>
          <a:endParaRPr lang="en-US"/>
        </a:p>
      </dgm:t>
    </dgm:pt>
    <dgm:pt modelId="{F4D13EAB-CE91-464A-951C-977A81DFEC4D}" type="sibTrans" cxnId="{6BD11D1D-3294-4DE5-8B1C-366CDE3EC71E}">
      <dgm:prSet/>
      <dgm:spPr/>
      <dgm:t>
        <a:bodyPr/>
        <a:lstStyle/>
        <a:p>
          <a:endParaRPr lang="en-US"/>
        </a:p>
      </dgm:t>
    </dgm:pt>
    <dgm:pt modelId="{9540A4B7-E001-4262-A955-E61FC6E83B8D}">
      <dgm:prSet/>
      <dgm:spPr/>
      <dgm:t>
        <a:bodyPr/>
        <a:lstStyle/>
        <a:p>
          <a:r>
            <a:rPr lang="en-US"/>
            <a:t>C203-105 x3</a:t>
          </a:r>
        </a:p>
      </dgm:t>
    </dgm:pt>
    <dgm:pt modelId="{B8095532-8695-4510-B977-DF82C31129E2}" type="parTrans" cxnId="{46385701-4596-47DC-B86B-CF80299F9719}">
      <dgm:prSet/>
      <dgm:spPr/>
      <dgm:t>
        <a:bodyPr/>
        <a:lstStyle/>
        <a:p>
          <a:endParaRPr lang="en-US"/>
        </a:p>
      </dgm:t>
    </dgm:pt>
    <dgm:pt modelId="{F00DBE89-EFCE-40F3-BC0B-5EF8291691C9}" type="sibTrans" cxnId="{46385701-4596-47DC-B86B-CF80299F9719}">
      <dgm:prSet/>
      <dgm:spPr/>
      <dgm:t>
        <a:bodyPr/>
        <a:lstStyle/>
        <a:p>
          <a:endParaRPr lang="en-US"/>
        </a:p>
      </dgm:t>
    </dgm:pt>
    <dgm:pt modelId="{3A219650-309E-4DA6-BC6C-202DC7120579}" type="pres">
      <dgm:prSet presAssocID="{09DEC2AA-4BC5-4FAB-8117-F9FEDDD9D3B6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0A103780-0719-449C-A0C9-94F0CA469226}" type="pres">
      <dgm:prSet presAssocID="{F63423ED-E64A-461E-B4E4-557D4D6EDA39}" presName="hierRoot1" presStyleCnt="0"/>
      <dgm:spPr/>
    </dgm:pt>
    <dgm:pt modelId="{F697F96D-6AAA-4C8B-8E04-491DFA301473}" type="pres">
      <dgm:prSet presAssocID="{F63423ED-E64A-461E-B4E4-557D4D6EDA39}" presName="composite" presStyleCnt="0"/>
      <dgm:spPr/>
    </dgm:pt>
    <dgm:pt modelId="{AADD0FC8-31D1-4E26-924D-10FF9C3D1E89}" type="pres">
      <dgm:prSet presAssocID="{F63423ED-E64A-461E-B4E4-557D4D6EDA39}" presName="image" presStyleLbl="node0" presStyleIdx="0" presStyleCnt="1"/>
      <dgm:spPr/>
    </dgm:pt>
    <dgm:pt modelId="{3C9F076D-8794-4E82-B9E9-46C6581FC3F6}" type="pres">
      <dgm:prSet presAssocID="{F63423ED-E64A-461E-B4E4-557D4D6EDA39}" presName="text" presStyleLbl="revTx" presStyleIdx="0" presStyleCnt="5" custScaleX="112283">
        <dgm:presLayoutVars>
          <dgm:chPref val="3"/>
        </dgm:presLayoutVars>
      </dgm:prSet>
      <dgm:spPr/>
    </dgm:pt>
    <dgm:pt modelId="{4E2BE89C-6E6F-4A62-AF8E-07E13132A0AC}" type="pres">
      <dgm:prSet presAssocID="{F63423ED-E64A-461E-B4E4-557D4D6EDA39}" presName="hierChild2" presStyleCnt="0"/>
      <dgm:spPr/>
    </dgm:pt>
    <dgm:pt modelId="{B1490339-A6FF-4136-B816-967E89EF3517}" type="pres">
      <dgm:prSet presAssocID="{65CA5489-923C-482C-AC0E-C1E16DF889FE}" presName="Name10" presStyleLbl="parChTrans1D2" presStyleIdx="0" presStyleCnt="2"/>
      <dgm:spPr/>
    </dgm:pt>
    <dgm:pt modelId="{576D1EAC-F7DA-4749-9169-046757337435}" type="pres">
      <dgm:prSet presAssocID="{9B94819D-E04C-4573-885A-1F7780397803}" presName="hierRoot2" presStyleCnt="0"/>
      <dgm:spPr/>
    </dgm:pt>
    <dgm:pt modelId="{0D9FF626-95C9-4B07-892F-46FDAEC08865}" type="pres">
      <dgm:prSet presAssocID="{9B94819D-E04C-4573-885A-1F7780397803}" presName="composite2" presStyleCnt="0"/>
      <dgm:spPr/>
    </dgm:pt>
    <dgm:pt modelId="{13197359-6983-4656-BBE8-85A9917D5BEC}" type="pres">
      <dgm:prSet presAssocID="{9B94819D-E04C-4573-885A-1F7780397803}" presName="image2" presStyleLbl="node2" presStyleIdx="0" presStyleCnt="2"/>
      <dgm:spPr/>
    </dgm:pt>
    <dgm:pt modelId="{E2ECD1CB-4DE0-4682-B4F3-5A44DAD7EBE2}" type="pres">
      <dgm:prSet presAssocID="{9B94819D-E04C-4573-885A-1F7780397803}" presName="text2" presStyleLbl="revTx" presStyleIdx="1" presStyleCnt="5" custScaleX="119259">
        <dgm:presLayoutVars>
          <dgm:chPref val="3"/>
        </dgm:presLayoutVars>
      </dgm:prSet>
      <dgm:spPr/>
    </dgm:pt>
    <dgm:pt modelId="{57C6C76A-F4E1-472A-B826-269706FFFAA2}" type="pres">
      <dgm:prSet presAssocID="{9B94819D-E04C-4573-885A-1F7780397803}" presName="hierChild3" presStyleCnt="0"/>
      <dgm:spPr/>
    </dgm:pt>
    <dgm:pt modelId="{CEC58EED-7370-4674-9781-C63572B2F431}" type="pres">
      <dgm:prSet presAssocID="{9F5E2FB4-136B-4697-8C32-46B6385A120C}" presName="Name10" presStyleLbl="parChTrans1D2" presStyleIdx="1" presStyleCnt="2"/>
      <dgm:spPr/>
    </dgm:pt>
    <dgm:pt modelId="{3ECA4C8A-103E-4A6D-A03E-B82F7D82D69B}" type="pres">
      <dgm:prSet presAssocID="{682CFCE1-3600-4CEA-BE1C-DA38225FE92E}" presName="hierRoot2" presStyleCnt="0"/>
      <dgm:spPr/>
    </dgm:pt>
    <dgm:pt modelId="{F9921EA0-C75D-4955-A8EA-F120325A2438}" type="pres">
      <dgm:prSet presAssocID="{682CFCE1-3600-4CEA-BE1C-DA38225FE92E}" presName="composite2" presStyleCnt="0"/>
      <dgm:spPr/>
    </dgm:pt>
    <dgm:pt modelId="{F5818378-3734-4BF5-A9C8-03B56AF88764}" type="pres">
      <dgm:prSet presAssocID="{682CFCE1-3600-4CEA-BE1C-DA38225FE92E}" presName="image2" presStyleLbl="node2" presStyleIdx="1" presStyleCnt="2"/>
      <dgm:spPr/>
    </dgm:pt>
    <dgm:pt modelId="{C343148E-E719-4904-8F2C-3E831C7ADCAA}" type="pres">
      <dgm:prSet presAssocID="{682CFCE1-3600-4CEA-BE1C-DA38225FE92E}" presName="text2" presStyleLbl="revTx" presStyleIdx="2" presStyleCnt="5" custScaleX="118420">
        <dgm:presLayoutVars>
          <dgm:chPref val="3"/>
        </dgm:presLayoutVars>
      </dgm:prSet>
      <dgm:spPr/>
    </dgm:pt>
    <dgm:pt modelId="{A445D4C0-2ECA-45F8-B75A-60D7FC63AE7B}" type="pres">
      <dgm:prSet presAssocID="{682CFCE1-3600-4CEA-BE1C-DA38225FE92E}" presName="hierChild3" presStyleCnt="0"/>
      <dgm:spPr/>
    </dgm:pt>
    <dgm:pt modelId="{77F99281-05F5-4AAE-9B28-C7FCE0419FB5}" type="pres">
      <dgm:prSet presAssocID="{C8CCBEC1-0975-44C0-BB7E-5D4EEDC46639}" presName="Name17" presStyleLbl="parChTrans1D3" presStyleIdx="0" presStyleCnt="2"/>
      <dgm:spPr/>
    </dgm:pt>
    <dgm:pt modelId="{7CE380E4-03E8-4AD5-8BEF-9D390B4F228E}" type="pres">
      <dgm:prSet presAssocID="{4B81B35B-37AF-4112-9415-E1E920D45FC2}" presName="hierRoot3" presStyleCnt="0"/>
      <dgm:spPr/>
    </dgm:pt>
    <dgm:pt modelId="{693281DD-E7E1-4ED6-922C-20288152521B}" type="pres">
      <dgm:prSet presAssocID="{4B81B35B-37AF-4112-9415-E1E920D45FC2}" presName="composite3" presStyleCnt="0"/>
      <dgm:spPr/>
    </dgm:pt>
    <dgm:pt modelId="{C7A10DC2-C099-4350-A8E3-7B56FD32CEB0}" type="pres">
      <dgm:prSet presAssocID="{4B81B35B-37AF-4112-9415-E1E920D45FC2}" presName="image3" presStyleLbl="node3" presStyleIdx="0" presStyleCnt="2"/>
      <dgm:spPr/>
    </dgm:pt>
    <dgm:pt modelId="{8A74DA6F-B405-436B-BF4C-B5975A6F71EE}" type="pres">
      <dgm:prSet presAssocID="{4B81B35B-37AF-4112-9415-E1E920D45FC2}" presName="text3" presStyleLbl="revTx" presStyleIdx="3" presStyleCnt="5" custScaleX="128401">
        <dgm:presLayoutVars>
          <dgm:chPref val="3"/>
        </dgm:presLayoutVars>
      </dgm:prSet>
      <dgm:spPr/>
    </dgm:pt>
    <dgm:pt modelId="{8EB62912-0B14-4FB6-81E1-74E6816BA8DA}" type="pres">
      <dgm:prSet presAssocID="{4B81B35B-37AF-4112-9415-E1E920D45FC2}" presName="hierChild4" presStyleCnt="0"/>
      <dgm:spPr/>
    </dgm:pt>
    <dgm:pt modelId="{3BE2FE82-07AA-40D3-892A-FCFE9F5B0D15}" type="pres">
      <dgm:prSet presAssocID="{B8095532-8695-4510-B977-DF82C31129E2}" presName="Name17" presStyleLbl="parChTrans1D3" presStyleIdx="1" presStyleCnt="2"/>
      <dgm:spPr/>
    </dgm:pt>
    <dgm:pt modelId="{AC479E1F-06FD-43BD-9145-92EADBC27476}" type="pres">
      <dgm:prSet presAssocID="{9540A4B7-E001-4262-A955-E61FC6E83B8D}" presName="hierRoot3" presStyleCnt="0"/>
      <dgm:spPr/>
    </dgm:pt>
    <dgm:pt modelId="{DB2E1CA9-9A3E-42DA-A7EB-DA3599A6CC46}" type="pres">
      <dgm:prSet presAssocID="{9540A4B7-E001-4262-A955-E61FC6E83B8D}" presName="composite3" presStyleCnt="0"/>
      <dgm:spPr/>
    </dgm:pt>
    <dgm:pt modelId="{5FD1B1DD-03C7-423D-BFEC-CC82515E9B27}" type="pres">
      <dgm:prSet presAssocID="{9540A4B7-E001-4262-A955-E61FC6E83B8D}" presName="image3" presStyleLbl="node3" presStyleIdx="1" presStyleCnt="2"/>
      <dgm:spPr/>
    </dgm:pt>
    <dgm:pt modelId="{1ADD1778-2829-4ABE-9677-385983D40AD7}" type="pres">
      <dgm:prSet presAssocID="{9540A4B7-E001-4262-A955-E61FC6E83B8D}" presName="text3" presStyleLbl="revTx" presStyleIdx="4" presStyleCnt="5" custScaleX="117787">
        <dgm:presLayoutVars>
          <dgm:chPref val="3"/>
        </dgm:presLayoutVars>
      </dgm:prSet>
      <dgm:spPr/>
    </dgm:pt>
    <dgm:pt modelId="{BE16D641-9348-4A9D-AFBB-4021F53A6C14}" type="pres">
      <dgm:prSet presAssocID="{9540A4B7-E001-4262-A955-E61FC6E83B8D}" presName="hierChild4" presStyleCnt="0"/>
      <dgm:spPr/>
    </dgm:pt>
  </dgm:ptLst>
  <dgm:cxnLst>
    <dgm:cxn modelId="{46385701-4596-47DC-B86B-CF80299F9719}" srcId="{682CFCE1-3600-4CEA-BE1C-DA38225FE92E}" destId="{9540A4B7-E001-4262-A955-E61FC6E83B8D}" srcOrd="1" destOrd="0" parTransId="{B8095532-8695-4510-B977-DF82C31129E2}" sibTransId="{F00DBE89-EFCE-40F3-BC0B-5EF8291691C9}"/>
    <dgm:cxn modelId="{6BD11D1D-3294-4DE5-8B1C-366CDE3EC71E}" srcId="{682CFCE1-3600-4CEA-BE1C-DA38225FE92E}" destId="{4B81B35B-37AF-4112-9415-E1E920D45FC2}" srcOrd="0" destOrd="0" parTransId="{C8CCBEC1-0975-44C0-BB7E-5D4EEDC46639}" sibTransId="{F4D13EAB-CE91-464A-951C-977A81DFEC4D}"/>
    <dgm:cxn modelId="{6EF17429-71FF-422B-952C-959BC7099C34}" type="presOf" srcId="{9540A4B7-E001-4262-A955-E61FC6E83B8D}" destId="{1ADD1778-2829-4ABE-9677-385983D40AD7}" srcOrd="0" destOrd="0" presId="urn:microsoft.com/office/officeart/2009/layout/CirclePictureHierarchy"/>
    <dgm:cxn modelId="{8283CB40-4742-41EA-B1D2-9DA1234F20F6}" type="presOf" srcId="{B8095532-8695-4510-B977-DF82C31129E2}" destId="{3BE2FE82-07AA-40D3-892A-FCFE9F5B0D15}" srcOrd="0" destOrd="0" presId="urn:microsoft.com/office/officeart/2009/layout/CirclePictureHierarchy"/>
    <dgm:cxn modelId="{4DADD562-8F18-4BE6-B184-7C84D952369C}" type="presOf" srcId="{9B94819D-E04C-4573-885A-1F7780397803}" destId="{E2ECD1CB-4DE0-4682-B4F3-5A44DAD7EBE2}" srcOrd="0" destOrd="0" presId="urn:microsoft.com/office/officeart/2009/layout/CirclePictureHierarchy"/>
    <dgm:cxn modelId="{D7EAF99C-EDB2-4A05-BFC5-756D0A0C98C8}" type="presOf" srcId="{65CA5489-923C-482C-AC0E-C1E16DF889FE}" destId="{B1490339-A6FF-4136-B816-967E89EF3517}" srcOrd="0" destOrd="0" presId="urn:microsoft.com/office/officeart/2009/layout/CirclePictureHierarchy"/>
    <dgm:cxn modelId="{2C4B28B9-602E-4F57-A761-C43FB0DE460B}" type="presOf" srcId="{09DEC2AA-4BC5-4FAB-8117-F9FEDDD9D3B6}" destId="{3A219650-309E-4DA6-BC6C-202DC7120579}" srcOrd="0" destOrd="0" presId="urn:microsoft.com/office/officeart/2009/layout/CirclePictureHierarchy"/>
    <dgm:cxn modelId="{224D0ABB-B2A3-4CFC-B715-AC1B44830AF5}" type="presOf" srcId="{F63423ED-E64A-461E-B4E4-557D4D6EDA39}" destId="{3C9F076D-8794-4E82-B9E9-46C6581FC3F6}" srcOrd="0" destOrd="0" presId="urn:microsoft.com/office/officeart/2009/layout/CirclePictureHierarchy"/>
    <dgm:cxn modelId="{18F22EC2-BAC8-4146-8255-C8DD523E888E}" type="presOf" srcId="{682CFCE1-3600-4CEA-BE1C-DA38225FE92E}" destId="{C343148E-E719-4904-8F2C-3E831C7ADCAA}" srcOrd="0" destOrd="0" presId="urn:microsoft.com/office/officeart/2009/layout/CirclePictureHierarchy"/>
    <dgm:cxn modelId="{DB91E7C3-966E-4C1D-A2B1-9C91A5AE7EA9}" type="presOf" srcId="{C8CCBEC1-0975-44C0-BB7E-5D4EEDC46639}" destId="{77F99281-05F5-4AAE-9B28-C7FCE0419FB5}" srcOrd="0" destOrd="0" presId="urn:microsoft.com/office/officeart/2009/layout/CirclePictureHierarchy"/>
    <dgm:cxn modelId="{1000A6C6-629A-478A-8514-1DA3AEA3BEE7}" srcId="{F63423ED-E64A-461E-B4E4-557D4D6EDA39}" destId="{682CFCE1-3600-4CEA-BE1C-DA38225FE92E}" srcOrd="1" destOrd="0" parTransId="{9F5E2FB4-136B-4697-8C32-46B6385A120C}" sibTransId="{0C94483A-EE27-4ADB-9266-A0E0457E02E7}"/>
    <dgm:cxn modelId="{83A9BFC6-6B43-49F7-95D1-02B3412DD34D}" srcId="{F63423ED-E64A-461E-B4E4-557D4D6EDA39}" destId="{9B94819D-E04C-4573-885A-1F7780397803}" srcOrd="0" destOrd="0" parTransId="{65CA5489-923C-482C-AC0E-C1E16DF889FE}" sibTransId="{C0CC4494-C303-4263-B25F-39842E466D11}"/>
    <dgm:cxn modelId="{34C2A4D6-DF7B-4533-A8FD-3F5F561A41B9}" type="presOf" srcId="{4B81B35B-37AF-4112-9415-E1E920D45FC2}" destId="{8A74DA6F-B405-436B-BF4C-B5975A6F71EE}" srcOrd="0" destOrd="0" presId="urn:microsoft.com/office/officeart/2009/layout/CirclePictureHierarchy"/>
    <dgm:cxn modelId="{B4B4C6ED-3E83-43E6-AADC-57C55833AE4E}" type="presOf" srcId="{9F5E2FB4-136B-4697-8C32-46B6385A120C}" destId="{CEC58EED-7370-4674-9781-C63572B2F431}" srcOrd="0" destOrd="0" presId="urn:microsoft.com/office/officeart/2009/layout/CirclePictureHierarchy"/>
    <dgm:cxn modelId="{1D261BFC-791D-47DB-9C9B-FC09B711BFD3}" srcId="{09DEC2AA-4BC5-4FAB-8117-F9FEDDD9D3B6}" destId="{F63423ED-E64A-461E-B4E4-557D4D6EDA39}" srcOrd="0" destOrd="0" parTransId="{76ED9DF2-973D-4A98-992C-D0F31C81D028}" sibTransId="{7803A8F5-ECF6-4664-B52F-ACAE25DC2D64}"/>
    <dgm:cxn modelId="{E38CDF04-38D3-453E-9674-9E3DC70A6463}" type="presParOf" srcId="{3A219650-309E-4DA6-BC6C-202DC7120579}" destId="{0A103780-0719-449C-A0C9-94F0CA469226}" srcOrd="0" destOrd="0" presId="urn:microsoft.com/office/officeart/2009/layout/CirclePictureHierarchy"/>
    <dgm:cxn modelId="{D24BBEB9-33B0-4695-9ADA-68B1E1743D37}" type="presParOf" srcId="{0A103780-0719-449C-A0C9-94F0CA469226}" destId="{F697F96D-6AAA-4C8B-8E04-491DFA301473}" srcOrd="0" destOrd="0" presId="urn:microsoft.com/office/officeart/2009/layout/CirclePictureHierarchy"/>
    <dgm:cxn modelId="{7525D09A-51E1-4EDC-99C2-C1475B92E1FC}" type="presParOf" srcId="{F697F96D-6AAA-4C8B-8E04-491DFA301473}" destId="{AADD0FC8-31D1-4E26-924D-10FF9C3D1E89}" srcOrd="0" destOrd="0" presId="urn:microsoft.com/office/officeart/2009/layout/CirclePictureHierarchy"/>
    <dgm:cxn modelId="{E7678FF2-EDA6-413A-A84D-4FD7D8275705}" type="presParOf" srcId="{F697F96D-6AAA-4C8B-8E04-491DFA301473}" destId="{3C9F076D-8794-4E82-B9E9-46C6581FC3F6}" srcOrd="1" destOrd="0" presId="urn:microsoft.com/office/officeart/2009/layout/CirclePictureHierarchy"/>
    <dgm:cxn modelId="{F7824BB4-97C3-474E-A962-74E0503C3FAD}" type="presParOf" srcId="{0A103780-0719-449C-A0C9-94F0CA469226}" destId="{4E2BE89C-6E6F-4A62-AF8E-07E13132A0AC}" srcOrd="1" destOrd="0" presId="urn:microsoft.com/office/officeart/2009/layout/CirclePictureHierarchy"/>
    <dgm:cxn modelId="{29D4C4F2-4D3D-40DC-9CFC-E893C83B89D4}" type="presParOf" srcId="{4E2BE89C-6E6F-4A62-AF8E-07E13132A0AC}" destId="{B1490339-A6FF-4136-B816-967E89EF3517}" srcOrd="0" destOrd="0" presId="urn:microsoft.com/office/officeart/2009/layout/CirclePictureHierarchy"/>
    <dgm:cxn modelId="{71898A68-101E-4241-AB33-DD06C4D419C6}" type="presParOf" srcId="{4E2BE89C-6E6F-4A62-AF8E-07E13132A0AC}" destId="{576D1EAC-F7DA-4749-9169-046757337435}" srcOrd="1" destOrd="0" presId="urn:microsoft.com/office/officeart/2009/layout/CirclePictureHierarchy"/>
    <dgm:cxn modelId="{CA259DC1-882F-42E5-823C-1CE313E8C1C4}" type="presParOf" srcId="{576D1EAC-F7DA-4749-9169-046757337435}" destId="{0D9FF626-95C9-4B07-892F-46FDAEC08865}" srcOrd="0" destOrd="0" presId="urn:microsoft.com/office/officeart/2009/layout/CirclePictureHierarchy"/>
    <dgm:cxn modelId="{F567A177-4499-482E-BE9C-97CB7DBA28B7}" type="presParOf" srcId="{0D9FF626-95C9-4B07-892F-46FDAEC08865}" destId="{13197359-6983-4656-BBE8-85A9917D5BEC}" srcOrd="0" destOrd="0" presId="urn:microsoft.com/office/officeart/2009/layout/CirclePictureHierarchy"/>
    <dgm:cxn modelId="{85E01721-135B-4D8B-9670-BEB8C1AB30B9}" type="presParOf" srcId="{0D9FF626-95C9-4B07-892F-46FDAEC08865}" destId="{E2ECD1CB-4DE0-4682-B4F3-5A44DAD7EBE2}" srcOrd="1" destOrd="0" presId="urn:microsoft.com/office/officeart/2009/layout/CirclePictureHierarchy"/>
    <dgm:cxn modelId="{3A7CD647-F379-40F9-A7DE-F200033CEDC5}" type="presParOf" srcId="{576D1EAC-F7DA-4749-9169-046757337435}" destId="{57C6C76A-F4E1-472A-B826-269706FFFAA2}" srcOrd="1" destOrd="0" presId="urn:microsoft.com/office/officeart/2009/layout/CirclePictureHierarchy"/>
    <dgm:cxn modelId="{81A0403A-27F8-4FC1-B4EB-C24C813C7ECF}" type="presParOf" srcId="{4E2BE89C-6E6F-4A62-AF8E-07E13132A0AC}" destId="{CEC58EED-7370-4674-9781-C63572B2F431}" srcOrd="2" destOrd="0" presId="urn:microsoft.com/office/officeart/2009/layout/CirclePictureHierarchy"/>
    <dgm:cxn modelId="{1BE476DB-427B-40B3-8211-84CB8D3614F2}" type="presParOf" srcId="{4E2BE89C-6E6F-4A62-AF8E-07E13132A0AC}" destId="{3ECA4C8A-103E-4A6D-A03E-B82F7D82D69B}" srcOrd="3" destOrd="0" presId="urn:microsoft.com/office/officeart/2009/layout/CirclePictureHierarchy"/>
    <dgm:cxn modelId="{60954069-55DF-4453-AAEF-B4115FC4B739}" type="presParOf" srcId="{3ECA4C8A-103E-4A6D-A03E-B82F7D82D69B}" destId="{F9921EA0-C75D-4955-A8EA-F120325A2438}" srcOrd="0" destOrd="0" presId="urn:microsoft.com/office/officeart/2009/layout/CirclePictureHierarchy"/>
    <dgm:cxn modelId="{5CE4029D-441B-4246-87DF-2990A4B783C4}" type="presParOf" srcId="{F9921EA0-C75D-4955-A8EA-F120325A2438}" destId="{F5818378-3734-4BF5-A9C8-03B56AF88764}" srcOrd="0" destOrd="0" presId="urn:microsoft.com/office/officeart/2009/layout/CirclePictureHierarchy"/>
    <dgm:cxn modelId="{CCD26AFD-A6D7-465A-A6A3-E0304229EE62}" type="presParOf" srcId="{F9921EA0-C75D-4955-A8EA-F120325A2438}" destId="{C343148E-E719-4904-8F2C-3E831C7ADCAA}" srcOrd="1" destOrd="0" presId="urn:microsoft.com/office/officeart/2009/layout/CirclePictureHierarchy"/>
    <dgm:cxn modelId="{9CC071A0-0DC5-41F0-8E44-2D76286D07BC}" type="presParOf" srcId="{3ECA4C8A-103E-4A6D-A03E-B82F7D82D69B}" destId="{A445D4C0-2ECA-45F8-B75A-60D7FC63AE7B}" srcOrd="1" destOrd="0" presId="urn:microsoft.com/office/officeart/2009/layout/CirclePictureHierarchy"/>
    <dgm:cxn modelId="{845A7D5B-D93B-42A8-8941-0DD0826D7BD2}" type="presParOf" srcId="{A445D4C0-2ECA-45F8-B75A-60D7FC63AE7B}" destId="{77F99281-05F5-4AAE-9B28-C7FCE0419FB5}" srcOrd="0" destOrd="0" presId="urn:microsoft.com/office/officeart/2009/layout/CirclePictureHierarchy"/>
    <dgm:cxn modelId="{E6C69059-994E-4428-A0D3-90C289AC518A}" type="presParOf" srcId="{A445D4C0-2ECA-45F8-B75A-60D7FC63AE7B}" destId="{7CE380E4-03E8-4AD5-8BEF-9D390B4F228E}" srcOrd="1" destOrd="0" presId="urn:microsoft.com/office/officeart/2009/layout/CirclePictureHierarchy"/>
    <dgm:cxn modelId="{7134765E-1142-4A26-B006-666988FE06D4}" type="presParOf" srcId="{7CE380E4-03E8-4AD5-8BEF-9D390B4F228E}" destId="{693281DD-E7E1-4ED6-922C-20288152521B}" srcOrd="0" destOrd="0" presId="urn:microsoft.com/office/officeart/2009/layout/CirclePictureHierarchy"/>
    <dgm:cxn modelId="{59D43652-5794-4433-8318-F810307E480A}" type="presParOf" srcId="{693281DD-E7E1-4ED6-922C-20288152521B}" destId="{C7A10DC2-C099-4350-A8E3-7B56FD32CEB0}" srcOrd="0" destOrd="0" presId="urn:microsoft.com/office/officeart/2009/layout/CirclePictureHierarchy"/>
    <dgm:cxn modelId="{49BEC652-B0D9-4CBE-B003-16D6B6DDE1D7}" type="presParOf" srcId="{693281DD-E7E1-4ED6-922C-20288152521B}" destId="{8A74DA6F-B405-436B-BF4C-B5975A6F71EE}" srcOrd="1" destOrd="0" presId="urn:microsoft.com/office/officeart/2009/layout/CirclePictureHierarchy"/>
    <dgm:cxn modelId="{DE2FAC5D-A2B3-469B-BD03-A8C1AE063930}" type="presParOf" srcId="{7CE380E4-03E8-4AD5-8BEF-9D390B4F228E}" destId="{8EB62912-0B14-4FB6-81E1-74E6816BA8DA}" srcOrd="1" destOrd="0" presId="urn:microsoft.com/office/officeart/2009/layout/CirclePictureHierarchy"/>
    <dgm:cxn modelId="{6C30A1E8-C58D-4105-93E3-E0A1DCB4F6D7}" type="presParOf" srcId="{A445D4C0-2ECA-45F8-B75A-60D7FC63AE7B}" destId="{3BE2FE82-07AA-40D3-892A-FCFE9F5B0D15}" srcOrd="2" destOrd="0" presId="urn:microsoft.com/office/officeart/2009/layout/CirclePictureHierarchy"/>
    <dgm:cxn modelId="{4E0E554D-B48F-49E7-9E19-DBD43BEBA15C}" type="presParOf" srcId="{A445D4C0-2ECA-45F8-B75A-60D7FC63AE7B}" destId="{AC479E1F-06FD-43BD-9145-92EADBC27476}" srcOrd="3" destOrd="0" presId="urn:microsoft.com/office/officeart/2009/layout/CirclePictureHierarchy"/>
    <dgm:cxn modelId="{DDFF7D1E-C2BD-407E-BD1D-E2D863F0AE08}" type="presParOf" srcId="{AC479E1F-06FD-43BD-9145-92EADBC27476}" destId="{DB2E1CA9-9A3E-42DA-A7EB-DA3599A6CC46}" srcOrd="0" destOrd="0" presId="urn:microsoft.com/office/officeart/2009/layout/CirclePictureHierarchy"/>
    <dgm:cxn modelId="{D7D39613-15B5-4B22-B4E1-B1C98BE11FB6}" type="presParOf" srcId="{DB2E1CA9-9A3E-42DA-A7EB-DA3599A6CC46}" destId="{5FD1B1DD-03C7-423D-BFEC-CC82515E9B27}" srcOrd="0" destOrd="0" presId="urn:microsoft.com/office/officeart/2009/layout/CirclePictureHierarchy"/>
    <dgm:cxn modelId="{768C9C4E-938E-4B69-9A4B-F564BEB267C4}" type="presParOf" srcId="{DB2E1CA9-9A3E-42DA-A7EB-DA3599A6CC46}" destId="{1ADD1778-2829-4ABE-9677-385983D40AD7}" srcOrd="1" destOrd="0" presId="urn:microsoft.com/office/officeart/2009/layout/CirclePictureHierarchy"/>
    <dgm:cxn modelId="{942BF58C-7B28-4277-91D8-C8AC61E64D7A}" type="presParOf" srcId="{AC479E1F-06FD-43BD-9145-92EADBC27476}" destId="{BE16D641-9348-4A9D-AFBB-4021F53A6C14}" srcOrd="1" destOrd="0" presId="urn:microsoft.com/office/officeart/2009/layout/CirclePicture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BE2FE82-07AA-40D3-892A-FCFE9F5B0D15}">
      <dsp:nvSpPr>
        <dsp:cNvPr id="0" name=""/>
        <dsp:cNvSpPr/>
      </dsp:nvSpPr>
      <dsp:spPr>
        <a:xfrm>
          <a:off x="2213369" y="1698348"/>
          <a:ext cx="967291" cy="20533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483"/>
              </a:lnTo>
              <a:lnTo>
                <a:pt x="967291" y="103483"/>
              </a:lnTo>
              <a:lnTo>
                <a:pt x="967291" y="20533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F99281-05F5-4AAE-9B28-C7FCE0419FB5}">
      <dsp:nvSpPr>
        <dsp:cNvPr id="0" name=""/>
        <dsp:cNvSpPr/>
      </dsp:nvSpPr>
      <dsp:spPr>
        <a:xfrm>
          <a:off x="1249173" y="1698348"/>
          <a:ext cx="964196" cy="205338"/>
        </a:xfrm>
        <a:custGeom>
          <a:avLst/>
          <a:gdLst/>
          <a:ahLst/>
          <a:cxnLst/>
          <a:rect l="0" t="0" r="0" b="0"/>
          <a:pathLst>
            <a:path>
              <a:moveTo>
                <a:pt x="964196" y="0"/>
              </a:moveTo>
              <a:lnTo>
                <a:pt x="964196" y="103483"/>
              </a:lnTo>
              <a:lnTo>
                <a:pt x="0" y="103483"/>
              </a:lnTo>
              <a:lnTo>
                <a:pt x="0" y="20533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C58EED-7370-4674-9781-C63572B2F431}">
      <dsp:nvSpPr>
        <dsp:cNvPr id="0" name=""/>
        <dsp:cNvSpPr/>
      </dsp:nvSpPr>
      <dsp:spPr>
        <a:xfrm>
          <a:off x="1284975" y="841143"/>
          <a:ext cx="928394" cy="20533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483"/>
              </a:lnTo>
              <a:lnTo>
                <a:pt x="928394" y="103483"/>
              </a:lnTo>
              <a:lnTo>
                <a:pt x="928394" y="20533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490339-A6FF-4136-B816-967E89EF3517}">
      <dsp:nvSpPr>
        <dsp:cNvPr id="0" name=""/>
        <dsp:cNvSpPr/>
      </dsp:nvSpPr>
      <dsp:spPr>
        <a:xfrm>
          <a:off x="326577" y="841143"/>
          <a:ext cx="958397" cy="205338"/>
        </a:xfrm>
        <a:custGeom>
          <a:avLst/>
          <a:gdLst/>
          <a:ahLst/>
          <a:cxnLst/>
          <a:rect l="0" t="0" r="0" b="0"/>
          <a:pathLst>
            <a:path>
              <a:moveTo>
                <a:pt x="958397" y="0"/>
              </a:moveTo>
              <a:lnTo>
                <a:pt x="958397" y="103483"/>
              </a:lnTo>
              <a:lnTo>
                <a:pt x="0" y="103483"/>
              </a:lnTo>
              <a:lnTo>
                <a:pt x="0" y="20533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ADD0FC8-31D1-4E26-924D-10FF9C3D1E89}">
      <dsp:nvSpPr>
        <dsp:cNvPr id="0" name=""/>
        <dsp:cNvSpPr/>
      </dsp:nvSpPr>
      <dsp:spPr>
        <a:xfrm>
          <a:off x="959042" y="189275"/>
          <a:ext cx="651867" cy="65186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C9F076D-8794-4E82-B9E9-46C6581FC3F6}">
      <dsp:nvSpPr>
        <dsp:cNvPr id="0" name=""/>
        <dsp:cNvSpPr/>
      </dsp:nvSpPr>
      <dsp:spPr>
        <a:xfrm>
          <a:off x="1550857" y="187646"/>
          <a:ext cx="1097904" cy="65186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A100-001</a:t>
          </a:r>
        </a:p>
      </dsp:txBody>
      <dsp:txXfrm>
        <a:off x="1550857" y="187646"/>
        <a:ext cx="1097904" cy="651867"/>
      </dsp:txXfrm>
    </dsp:sp>
    <dsp:sp modelId="{13197359-6983-4656-BBE8-85A9917D5BEC}">
      <dsp:nvSpPr>
        <dsp:cNvPr id="0" name=""/>
        <dsp:cNvSpPr/>
      </dsp:nvSpPr>
      <dsp:spPr>
        <a:xfrm>
          <a:off x="644" y="1046481"/>
          <a:ext cx="651867" cy="65186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2ECD1CB-4DE0-4682-B4F3-5A44DAD7EBE2}">
      <dsp:nvSpPr>
        <dsp:cNvPr id="0" name=""/>
        <dsp:cNvSpPr/>
      </dsp:nvSpPr>
      <dsp:spPr>
        <a:xfrm>
          <a:off x="558353" y="1044851"/>
          <a:ext cx="1166115" cy="65186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A200-110 x2</a:t>
          </a:r>
        </a:p>
      </dsp:txBody>
      <dsp:txXfrm>
        <a:off x="558353" y="1044851"/>
        <a:ext cx="1166115" cy="651867"/>
      </dsp:txXfrm>
    </dsp:sp>
    <dsp:sp modelId="{F5818378-3734-4BF5-A9C8-03B56AF88764}">
      <dsp:nvSpPr>
        <dsp:cNvPr id="0" name=""/>
        <dsp:cNvSpPr/>
      </dsp:nvSpPr>
      <dsp:spPr>
        <a:xfrm>
          <a:off x="1887436" y="1046481"/>
          <a:ext cx="651867" cy="65186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343148E-E719-4904-8F2C-3E831C7ADCAA}">
      <dsp:nvSpPr>
        <dsp:cNvPr id="0" name=""/>
        <dsp:cNvSpPr/>
      </dsp:nvSpPr>
      <dsp:spPr>
        <a:xfrm>
          <a:off x="2449247" y="1044851"/>
          <a:ext cx="1157911" cy="65186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C150-100</a:t>
          </a:r>
        </a:p>
      </dsp:txBody>
      <dsp:txXfrm>
        <a:off x="2449247" y="1044851"/>
        <a:ext cx="1157911" cy="651867"/>
      </dsp:txXfrm>
    </dsp:sp>
    <dsp:sp modelId="{C7A10DC2-C099-4350-A8E3-7B56FD32CEB0}">
      <dsp:nvSpPr>
        <dsp:cNvPr id="0" name=""/>
        <dsp:cNvSpPr/>
      </dsp:nvSpPr>
      <dsp:spPr>
        <a:xfrm>
          <a:off x="923239" y="1903686"/>
          <a:ext cx="651867" cy="65186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A74DA6F-B405-436B-BF4C-B5975A6F71EE}">
      <dsp:nvSpPr>
        <dsp:cNvPr id="0" name=""/>
        <dsp:cNvSpPr/>
      </dsp:nvSpPr>
      <dsp:spPr>
        <a:xfrm>
          <a:off x="1436254" y="1902056"/>
          <a:ext cx="1255505" cy="65186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C205-106 x2</a:t>
          </a:r>
        </a:p>
      </dsp:txBody>
      <dsp:txXfrm>
        <a:off x="1436254" y="1902056"/>
        <a:ext cx="1255505" cy="651867"/>
      </dsp:txXfrm>
    </dsp:sp>
    <dsp:sp modelId="{5FD1B1DD-03C7-423D-BFEC-CC82515E9B27}">
      <dsp:nvSpPr>
        <dsp:cNvPr id="0" name=""/>
        <dsp:cNvSpPr/>
      </dsp:nvSpPr>
      <dsp:spPr>
        <a:xfrm>
          <a:off x="2854727" y="1903686"/>
          <a:ext cx="651867" cy="65186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ADD1778-2829-4ABE-9677-385983D40AD7}">
      <dsp:nvSpPr>
        <dsp:cNvPr id="0" name=""/>
        <dsp:cNvSpPr/>
      </dsp:nvSpPr>
      <dsp:spPr>
        <a:xfrm>
          <a:off x="3419633" y="1902056"/>
          <a:ext cx="1151722" cy="65186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C203-105 x3</a:t>
          </a:r>
        </a:p>
      </dsp:txBody>
      <dsp:txXfrm>
        <a:off x="3419633" y="1902056"/>
        <a:ext cx="1151722" cy="65186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layout/CirclePictureHierarchy">
  <dgm:title val=""/>
  <dgm:desc val=""/>
  <dgm:catLst>
    <dgm:cat type="hierarchy" pri="1750"/>
    <dgm:cat type="picture" pri="23000"/>
    <dgm:cat type="pictureconvert" pri="2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5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h" for="ch" forName="image" refType="h" fact="0.8"/>
              <dgm:constr type="w" for="ch" forName="image" refType="h" refFor="ch" refForName="image"/>
              <dgm:constr type="t" for="ch" forName="image" refType="h" fact="0.1"/>
              <dgm:constr type="l" for="ch" forName="image"/>
              <dgm:constr type="w" for="ch" forName="text" refType="w" fact="0.6"/>
              <dgm:constr type="h" for="ch" forName="text" refType="h" fact="0.8"/>
              <dgm:constr type="t" for="ch" forName="text" refType="w" fact="0.04"/>
              <dgm:constr type="l" for="ch" forName="text" refType="w" fact="0.4"/>
            </dgm:constrLst>
            <dgm:ruleLst/>
            <dgm:layoutNode name="image" styleLbl="node0">
              <dgm:alg type="sp"/>
              <dgm:shape xmlns:r="http://schemas.openxmlformats.org/officeDocument/2006/relationships" type="ellipse" r:blip="" blipPhldr="1">
                <dgm:adjLst/>
              </dgm:shape>
              <dgm:presOf/>
              <dgm:constrLst/>
              <dgm:ruleLst/>
            </dgm:layoutNode>
            <dgm:layoutNode name="text" styleLbl="revTx">
              <dgm:varLst>
                <dgm:chPref val="3"/>
              </dgm:varLst>
              <dgm:alg type="tx">
                <dgm:param type="parTxLTRAlign" val="l"/>
                <dgm:param type="parTxRTLAlign" val="r"/>
              </dgm:alg>
              <dgm:shape xmlns:r="http://schemas.openxmlformats.org/officeDocument/2006/relationships" type="rect" r:blip="">
                <dgm:adjLst/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image"/>
                    <dgm:param type="dstNode" val="image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h" for="ch" forName="image2" refType="h" fact="0.8"/>
                      <dgm:constr type="w" for="ch" forName="image2" refType="h" refFor="ch" refForName="image2"/>
                      <dgm:constr type="t" for="ch" forName="image2" refType="h" fact="0.1"/>
                      <dgm:constr type="l" for="ch" forName="image2"/>
                      <dgm:constr type="w" for="ch" forName="text2" refType="w" fact="0.6"/>
                      <dgm:constr type="h" for="ch" forName="text2" refType="h" fact="0.8"/>
                      <dgm:constr type="t" for="ch" forName="text2" refType="w" fact="0.04"/>
                      <dgm:constr type="l" for="ch" forName="text2" refType="w" fact="0.4"/>
                    </dgm:constrLst>
                    <dgm:ruleLst/>
                    <dgm:layoutNode name="image2">
                      <dgm:alg type="sp"/>
                      <dgm:shape xmlns:r="http://schemas.openxmlformats.org/officeDocument/2006/relationships" type="ellipse" r:blip="" blipPhldr="1">
                        <dgm:adjLst/>
                      </dgm:shape>
                      <dgm:presOf/>
                      <dgm:constrLst/>
                      <dgm:ruleLst/>
                    </dgm:layoutNode>
                    <dgm:layoutNode name="text2" styleLbl="revTx">
                      <dgm:varLst>
                        <dgm:chPref val="3"/>
                      </dgm:varLst>
                      <dgm:alg type="tx">
                        <dgm:param type="parTxLTRAlign" val="l"/>
                        <dgm:param type="parTxRTLAlign" val="r"/>
                      </dgm:alg>
                      <dgm:shape xmlns:r="http://schemas.openxmlformats.org/officeDocument/2006/relationships" type="rect" r:blip="">
                        <dgm:adjLst/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image2"/>
                            <dgm:param type="dstNode" val="image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h" for="ch" forName="image3" refType="h" fact="0.8"/>
                              <dgm:constr type="w" for="ch" forName="image3" refType="h" refFor="ch" refForName="image3"/>
                              <dgm:constr type="t" for="ch" forName="image3" refType="h" fact="0.1"/>
                              <dgm:constr type="l" for="ch" forName="image3"/>
                              <dgm:constr type="w" for="ch" forName="text3" refType="w" fact="0.6"/>
                              <dgm:constr type="h" for="ch" forName="text3" refType="h" fact="0.8"/>
                              <dgm:constr type="t" for="ch" forName="text3" refType="w" fact="0.04"/>
                              <dgm:constr type="l" for="ch" forName="text3" refType="w" fact="0.4"/>
                            </dgm:constrLst>
                            <dgm:ruleLst/>
                            <dgm:layoutNode name="image3">
                              <dgm:alg type="sp"/>
                              <dgm:shape xmlns:r="http://schemas.openxmlformats.org/officeDocument/2006/relationships" type="ellipse" r:blip="" blipPhldr="1">
                                <dgm:adjLst/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revTx">
                              <dgm:varLst>
                                <dgm:chPref val="3"/>
                              </dgm:varLst>
                              <dgm:alg type="tx">
                                <dgm:param type="parTxLTRAlign" val="l"/>
                                <dgm:param type="parTxRTLAlign" val="r"/>
                              </dgm:alg>
                              <dgm:shape xmlns:r="http://schemas.openxmlformats.org/officeDocument/2006/relationships" type="rect" r:blip="">
                                <dgm:adjLst/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image3"/>
                                        <dgm:param type="dstNode" val="image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image4"/>
                                        <dgm:param type="dstNode" val="image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h" for="ch" forName="image4" refType="h" fact="0.8"/>
                                      <dgm:constr type="w" for="ch" forName="image4" refType="h" refFor="ch" refForName="image4"/>
                                      <dgm:constr type="t" for="ch" forName="image4" refType="h" fact="0.1"/>
                                      <dgm:constr type="l" for="ch" forName="image4"/>
                                      <dgm:constr type="w" for="ch" forName="text4" refType="w" fact="0.6"/>
                                      <dgm:constr type="h" for="ch" forName="text4" refType="h" fact="0.8"/>
                                      <dgm:constr type="t" for="ch" forName="text4" refType="w" fact="0.04"/>
                                      <dgm:constr type="l" for="ch" forName="text4" refType="w" fact="0.4"/>
                                    </dgm:constrLst>
                                    <dgm:ruleLst/>
                                    <dgm:layoutNode name="image4">
                                      <dgm:alg type="sp"/>
                                      <dgm:shape xmlns:r="http://schemas.openxmlformats.org/officeDocument/2006/relationships" type="ellipse" r:blip="" blipPhldr="1">
                                        <dgm:adjLst/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revTx">
                                      <dgm:varLst>
                                        <dgm:chPref val="3"/>
                                      </dgm:varLst>
                                      <dgm:alg type="tx">
                                        <dgm:param type="parTxLTRAlign" val="l"/>
                                        <dgm:param type="parTxRTLAlign" val="r"/>
                                      </dgm:alg>
                                      <dgm:shape xmlns:r="http://schemas.openxmlformats.org/officeDocument/2006/relationships" type="rect" r:blip="">
                                        <dgm:adjLst/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19050</xdr:rowOff>
    </xdr:from>
    <xdr:to>
      <xdr:col>14</xdr:col>
      <xdr:colOff>28575</xdr:colOff>
      <xdr:row>14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1978719" refreshedDate="45240.65377164352" createdVersion="6" refreshedVersion="6" minRefreshableVersion="3" recordCount="100" xr:uid="{00000000-000A-0000-FFFF-FFFF0D000000}">
  <cacheSource type="worksheet">
    <worksheetSource name="Table2"/>
  </cacheSource>
  <cacheFields count="8">
    <cacheField name="Column1" numFmtId="0">
      <sharedItems count="10">
        <s v="A100-001"/>
        <s v="A200-110"/>
        <s v="A300-021"/>
        <s v="B150-100"/>
        <s v="B160-105"/>
        <s v="B275-110"/>
        <s v="C120-001"/>
        <s v="C150-100"/>
        <s v="C203-105"/>
        <s v="C205-106"/>
      </sharedItems>
    </cacheField>
    <cacheField name="Drill" numFmtId="0">
      <sharedItems containsMixedTypes="1" containsNumber="1" containsInteger="1" minValue="7" maxValue="38" count="27">
        <e v="#N/A"/>
        <n v="16"/>
        <n v="32"/>
        <n v="34"/>
        <n v="9"/>
        <n v="21"/>
        <n v="31"/>
        <n v="28"/>
        <n v="11"/>
        <n v="17"/>
        <n v="30"/>
        <n v="22"/>
        <n v="10"/>
        <n v="25"/>
        <n v="37"/>
        <n v="38"/>
        <n v="18"/>
        <n v="7"/>
        <n v="36"/>
        <n v="8"/>
        <n v="35"/>
        <n v="24"/>
        <n v="15"/>
        <n v="26"/>
        <n v="29"/>
        <n v="33"/>
        <n v="27"/>
      </sharedItems>
    </cacheField>
    <cacheField name="Drill 2" numFmtId="0">
      <sharedItems containsMixedTypes="1" containsNumber="1" containsInteger="1" minValue="11" maxValue="85" count="23">
        <n v="75"/>
        <n v="81"/>
        <n v="71"/>
        <n v="83"/>
        <n v="70"/>
        <n v="78"/>
        <n v="76"/>
        <n v="85"/>
        <n v="74"/>
        <e v="#N/A"/>
        <n v="18"/>
        <n v="24"/>
        <n v="19"/>
        <n v="20"/>
        <n v="28"/>
        <n v="14"/>
        <n v="23"/>
        <n v="15"/>
        <n v="22"/>
        <n v="12"/>
        <n v="16"/>
        <n v="13"/>
        <n v="11"/>
      </sharedItems>
    </cacheField>
    <cacheField name="Lathe" numFmtId="0">
      <sharedItems containsMixedTypes="1" containsNumber="1" containsInteger="1" minValue="34" maxValue="99" count="30">
        <e v="#N/A"/>
        <n v="99"/>
        <n v="61"/>
        <n v="52"/>
        <n v="77"/>
        <n v="63"/>
        <n v="80"/>
        <n v="83"/>
        <n v="66"/>
        <n v="98"/>
        <n v="62"/>
        <n v="55"/>
        <n v="84"/>
        <n v="86"/>
        <n v="92"/>
        <n v="68"/>
        <n v="82"/>
        <n v="96"/>
        <n v="91"/>
        <n v="56"/>
        <n v="50"/>
        <n v="60"/>
        <n v="94"/>
        <n v="34"/>
        <n v="37"/>
        <n v="43"/>
        <n v="36"/>
        <n v="35"/>
        <n v="38"/>
        <n v="40"/>
      </sharedItems>
    </cacheField>
    <cacheField name="Lathe 2" numFmtId="0">
      <sharedItems containsMixedTypes="1" containsNumber="1" containsInteger="1" minValue="231" maxValue="278" count="20">
        <n v="234"/>
        <n v="277"/>
        <n v="276"/>
        <n v="231"/>
        <n v="268"/>
        <n v="259"/>
        <n v="241"/>
        <n v="251"/>
        <n v="255"/>
        <n v="261"/>
        <n v="278"/>
        <n v="235"/>
        <n v="249"/>
        <n v="272"/>
        <n v="267"/>
        <n v="233"/>
        <n v="271"/>
        <n v="273"/>
        <n v="253"/>
        <e v="#N/A"/>
      </sharedItems>
    </cacheField>
    <cacheField name="Mill" numFmtId="0">
      <sharedItems containsMixedTypes="1" containsNumber="1" containsInteger="1" minValue="29" maxValue="95" count="35">
        <e v="#N/A"/>
        <n v="91"/>
        <n v="86"/>
        <n v="95"/>
        <n v="85"/>
        <n v="82"/>
        <n v="92"/>
        <n v="90"/>
        <n v="87"/>
        <n v="88"/>
        <n v="33"/>
        <n v="31"/>
        <n v="30"/>
        <n v="37"/>
        <n v="32"/>
        <n v="38"/>
        <n v="36"/>
        <n v="35"/>
        <n v="75"/>
        <n v="29"/>
        <n v="77"/>
        <n v="66"/>
        <n v="74"/>
        <n v="42"/>
        <n v="58"/>
        <n v="69"/>
        <n v="46"/>
        <n v="73"/>
        <n v="70"/>
        <n v="89"/>
        <n v="65"/>
        <n v="51"/>
        <n v="45"/>
        <n v="44"/>
        <n v="80"/>
      </sharedItems>
    </cacheField>
    <cacheField name="Oven" numFmtId="0">
      <sharedItems containsMixedTypes="1" containsNumber="1" containsInteger="1" minValue="85" maxValue="320" count="3">
        <e v="#N/A"/>
        <n v="320"/>
        <n v="85"/>
      </sharedItems>
    </cacheField>
    <cacheField name="Wash" numFmtId="0">
      <sharedItems containsMixedTypes="1" containsNumber="1" containsInteger="1" minValue="3" maxValue="119" count="30">
        <n v="110"/>
        <n v="115"/>
        <n v="112"/>
        <n v="119"/>
        <n v="116"/>
        <n v="108"/>
        <n v="118"/>
        <n v="113"/>
        <n v="107"/>
        <n v="101"/>
        <n v="98"/>
        <n v="105"/>
        <n v="97"/>
        <n v="106"/>
        <n v="96"/>
        <n v="111"/>
        <n v="41"/>
        <n v="45"/>
        <n v="48"/>
        <n v="50"/>
        <n v="42"/>
        <n v="44"/>
        <n v="49"/>
        <e v="#N/A"/>
        <n v="5"/>
        <n v="8"/>
        <n v="6"/>
        <n v="7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1978719" refreshedDate="45240.723084490739" createdVersion="6" refreshedVersion="6" minRefreshableVersion="3" recordCount="178" xr:uid="{00000000-000A-0000-FFFF-FFFF19000000}">
  <cacheSource type="worksheet">
    <worksheetSource name="Table4"/>
  </cacheSource>
  <cacheFields count="12">
    <cacheField name="Date Received" numFmtId="14">
      <sharedItems containsSemiMixedTypes="0" containsNonDate="0" containsDate="1" containsString="0" minDate="2018-03-01T00:00:00" maxDate="2018-08-26T00:00:00" count="178"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</sharedItems>
      <fieldGroup par="11" base="0">
        <rangePr groupBy="days" startDate="2018-03-01T00:00:00" endDate="2018-08-26T00:00:00"/>
        <groupItems count="368">
          <s v="&lt;3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18"/>
        </groupItems>
      </fieldGroup>
    </cacheField>
    <cacheField name="A100-001" numFmtId="0">
      <sharedItems containsSemiMixedTypes="0" containsString="0" containsNumber="1" containsInteger="1" minValue="5" maxValue="596"/>
    </cacheField>
    <cacheField name="A200-110" numFmtId="0">
      <sharedItems containsMixedTypes="1" containsNumber="1" containsInteger="1" minValue="3" maxValue="600" count="154">
        <n v="347"/>
        <n v="83"/>
        <n v="306"/>
        <n v="522"/>
        <n v="125"/>
        <n v="531"/>
        <n v="379"/>
        <n v="497"/>
        <n v="540"/>
        <n v="65"/>
        <n v="259"/>
        <n v="235"/>
        <n v="555"/>
        <n v="587"/>
        <n v="78"/>
        <n v="504"/>
        <n v="350"/>
        <n v="101"/>
        <n v="590"/>
        <n v="51"/>
        <n v="341"/>
        <n v="151"/>
        <n v="321"/>
        <n v="389"/>
        <n v="137"/>
        <n v="159"/>
        <n v="48"/>
        <n v="218"/>
        <n v="37"/>
        <n v="507"/>
        <n v="544"/>
        <n v="82"/>
        <n v="447"/>
        <n v="186"/>
        <n v="211"/>
        <n v="403"/>
        <n v="366"/>
        <n v="253"/>
        <n v="422"/>
        <n v="113"/>
        <n v="92"/>
        <n v="572"/>
        <n v="583"/>
        <n v="254"/>
        <n v="3"/>
        <n v="75"/>
        <n v="401"/>
        <n v="471"/>
        <n v="546"/>
        <n v="413"/>
        <n v="355"/>
        <n v="221"/>
        <n v="595"/>
        <n v="545"/>
        <n v="130"/>
        <n v="25"/>
        <n v="195"/>
        <n v="119"/>
        <n v="7"/>
        <n v="496"/>
        <n v="527"/>
        <n v="251"/>
        <n v="464"/>
        <n v="462"/>
        <n v="344"/>
        <n v="285"/>
        <n v="185"/>
        <n v="313"/>
        <e v="#N/A"/>
        <n v="294"/>
        <n v="327"/>
        <n v="153"/>
        <n v="191"/>
        <n v="230"/>
        <n v="127"/>
        <n v="264"/>
        <n v="107"/>
        <n v="372"/>
        <n v="307"/>
        <n v="579"/>
        <n v="212"/>
        <n v="201"/>
        <n v="105"/>
        <n v="562"/>
        <n v="100"/>
        <n v="405"/>
        <n v="245"/>
        <n v="297"/>
        <n v="81"/>
        <n v="589"/>
        <n v="45"/>
        <n v="250"/>
        <n v="569"/>
        <n v="315"/>
        <n v="420"/>
        <n v="476"/>
        <n v="427"/>
        <n v="317"/>
        <n v="268"/>
        <n v="549"/>
        <n v="351"/>
        <n v="399"/>
        <n v="33"/>
        <n v="353"/>
        <n v="502"/>
        <n v="461"/>
        <n v="139"/>
        <n v="42"/>
        <n v="538"/>
        <n v="369"/>
        <n v="8"/>
        <n v="571"/>
        <n v="53"/>
        <n v="509"/>
        <n v="530"/>
        <n v="364"/>
        <n v="578"/>
        <n v="376"/>
        <n v="210"/>
        <n v="498"/>
        <n v="31"/>
        <n v="600"/>
        <n v="203"/>
        <n v="181"/>
        <n v="280"/>
        <n v="526"/>
        <n v="597"/>
        <n v="118"/>
        <n v="270"/>
        <n v="456"/>
        <n v="110"/>
        <n v="559"/>
        <n v="560"/>
        <n v="115"/>
        <n v="18"/>
        <n v="429"/>
        <n v="76"/>
        <n v="377"/>
        <n v="428"/>
        <n v="439"/>
        <n v="155"/>
        <n v="362"/>
        <n v="111"/>
        <n v="258"/>
        <n v="200"/>
        <n v="263"/>
        <n v="237"/>
        <n v="455"/>
        <n v="22"/>
        <n v="220"/>
        <n v="548"/>
        <n v="349"/>
        <n v="334"/>
        <n v="343"/>
      </sharedItems>
    </cacheField>
    <cacheField name="A300-021" numFmtId="0">
      <sharedItems containsSemiMixedTypes="0" containsString="0" containsNumber="1" containsInteger="1" minValue="2" maxValue="598"/>
    </cacheField>
    <cacheField name="B150-100" numFmtId="0">
      <sharedItems containsMixedTypes="1" containsNumber="1" containsInteger="1" minValue="8" maxValue="600" count="148">
        <n v="146"/>
        <n v="270"/>
        <n v="357"/>
        <n v="371"/>
        <n v="510"/>
        <n v="473"/>
        <n v="228"/>
        <n v="392"/>
        <n v="201"/>
        <n v="249"/>
        <n v="562"/>
        <n v="565"/>
        <n v="547"/>
        <n v="200"/>
        <n v="391"/>
        <n v="29"/>
        <n v="40"/>
        <n v="137"/>
        <n v="14"/>
        <n v="252"/>
        <n v="302"/>
        <n v="572"/>
        <e v="#N/A"/>
        <n v="71"/>
        <n v="561"/>
        <n v="533"/>
        <n v="389"/>
        <n v="385"/>
        <n v="263"/>
        <n v="447"/>
        <n v="178"/>
        <n v="286"/>
        <n v="222"/>
        <n v="212"/>
        <n v="407"/>
        <n v="265"/>
        <n v="186"/>
        <n v="500"/>
        <n v="27"/>
        <n v="436"/>
        <n v="144"/>
        <n v="172"/>
        <n v="463"/>
        <n v="122"/>
        <n v="205"/>
        <n v="398"/>
        <n v="83"/>
        <n v="427"/>
        <n v="453"/>
        <n v="428"/>
        <n v="16"/>
        <n v="133"/>
        <n v="365"/>
        <n v="258"/>
        <n v="358"/>
        <n v="341"/>
        <n v="402"/>
        <n v="395"/>
        <n v="575"/>
        <n v="368"/>
        <n v="220"/>
        <n v="543"/>
        <n v="524"/>
        <n v="148"/>
        <n v="410"/>
        <n v="535"/>
        <n v="448"/>
        <n v="285"/>
        <n v="429"/>
        <n v="34"/>
        <n v="227"/>
        <n v="245"/>
        <n v="557"/>
        <n v="408"/>
        <n v="47"/>
        <n v="24"/>
        <n v="73"/>
        <n v="537"/>
        <n v="378"/>
        <n v="45"/>
        <n v="110"/>
        <n v="176"/>
        <n v="566"/>
        <n v="33"/>
        <n v="158"/>
        <n v="376"/>
        <n v="528"/>
        <n v="236"/>
        <n v="326"/>
        <n v="519"/>
        <n v="536"/>
        <n v="600"/>
        <n v="8"/>
        <n v="50"/>
        <n v="274"/>
        <n v="467"/>
        <n v="254"/>
        <n v="539"/>
        <n v="490"/>
        <n v="124"/>
        <n v="143"/>
        <n v="563"/>
        <n v="225"/>
        <n v="558"/>
        <n v="507"/>
        <n v="261"/>
        <n v="349"/>
        <n v="433"/>
        <n v="413"/>
        <n v="98"/>
        <n v="165"/>
        <n v="479"/>
        <n v="477"/>
        <n v="149"/>
        <n v="568"/>
        <n v="520"/>
        <n v="318"/>
        <n v="581"/>
        <n v="49"/>
        <n v="403"/>
        <n v="180"/>
        <n v="446"/>
        <n v="333"/>
        <n v="570"/>
        <n v="106"/>
        <n v="538"/>
        <n v="117"/>
        <n v="511"/>
        <n v="439"/>
        <n v="179"/>
        <n v="279"/>
        <n v="396"/>
        <n v="174"/>
        <n v="79"/>
        <n v="169"/>
        <n v="194"/>
        <n v="411"/>
        <n v="305"/>
        <n v="355"/>
        <n v="419"/>
        <n v="52"/>
        <n v="381"/>
        <n v="494"/>
        <n v="38"/>
        <n v="597"/>
        <n v="87"/>
        <n v="86"/>
        <n v="377"/>
      </sharedItems>
    </cacheField>
    <cacheField name="B160-105" numFmtId="0">
      <sharedItems containsMixedTypes="1" containsNumber="1" containsInteger="1" minValue="5" maxValue="597" count="148">
        <n v="91"/>
        <n v="289"/>
        <n v="58"/>
        <n v="136"/>
        <n v="138"/>
        <n v="554"/>
        <n v="125"/>
        <n v="197"/>
        <n v="60"/>
        <n v="463"/>
        <n v="563"/>
        <n v="550"/>
        <n v="145"/>
        <n v="179"/>
        <n v="347"/>
        <n v="148"/>
        <n v="27"/>
        <n v="307"/>
        <n v="30"/>
        <n v="71"/>
        <n v="170"/>
        <n v="172"/>
        <n v="316"/>
        <n v="560"/>
        <n v="439"/>
        <n v="157"/>
        <n v="336"/>
        <n v="158"/>
        <n v="398"/>
        <n v="428"/>
        <n v="168"/>
        <n v="160"/>
        <n v="405"/>
        <n v="303"/>
        <n v="280"/>
        <n v="524"/>
        <n v="68"/>
        <n v="239"/>
        <n v="54"/>
        <n v="290"/>
        <n v="458"/>
        <n v="5"/>
        <n v="407"/>
        <n v="127"/>
        <n v="414"/>
        <n v="18"/>
        <n v="78"/>
        <n v="161"/>
        <n v="204"/>
        <n v="119"/>
        <n v="386"/>
        <n v="183"/>
        <n v="539"/>
        <n v="516"/>
        <n v="321"/>
        <n v="217"/>
        <n v="211"/>
        <n v="249"/>
        <n v="15"/>
        <n v="286"/>
        <n v="342"/>
        <n v="577"/>
        <n v="590"/>
        <n v="279"/>
        <n v="578"/>
        <n v="174"/>
        <n v="177"/>
        <n v="66"/>
        <n v="255"/>
        <n v="42"/>
        <n v="377"/>
        <n v="48"/>
        <n v="527"/>
        <n v="278"/>
        <n v="285"/>
        <n v="207"/>
        <n v="597"/>
        <n v="574"/>
        <n v="52"/>
        <n v="218"/>
        <n v="271"/>
        <n v="504"/>
        <n v="81"/>
        <n v="348"/>
        <n v="412"/>
        <n v="258"/>
        <n v="308"/>
        <n v="171"/>
        <n v="121"/>
        <n v="223"/>
        <n v="173"/>
        <n v="273"/>
        <n v="69"/>
        <e v="#N/A"/>
        <n v="564"/>
        <n v="135"/>
        <n v="59"/>
        <n v="222"/>
        <n v="396"/>
        <n v="162"/>
        <n v="50"/>
        <n v="491"/>
        <n v="515"/>
        <n v="410"/>
        <n v="182"/>
        <n v="411"/>
        <n v="245"/>
        <n v="142"/>
        <n v="579"/>
        <n v="371"/>
        <n v="340"/>
        <n v="452"/>
        <n v="484"/>
        <n v="341"/>
        <n v="519"/>
        <n v="104"/>
        <n v="34"/>
        <n v="487"/>
        <n v="90"/>
        <n v="467"/>
        <n v="536"/>
        <n v="520"/>
        <n v="219"/>
        <n v="242"/>
        <n v="559"/>
        <n v="151"/>
        <n v="502"/>
        <n v="176"/>
        <n v="261"/>
        <n v="216"/>
        <n v="89"/>
        <n v="387"/>
        <n v="562"/>
        <n v="425"/>
        <n v="395"/>
        <n v="276"/>
        <n v="570"/>
        <n v="129"/>
        <n v="288"/>
        <n v="22"/>
        <n v="431"/>
        <n v="126"/>
        <n v="29"/>
        <n v="302"/>
        <n v="568"/>
        <n v="483"/>
        <n v="93"/>
        <n v="546"/>
      </sharedItems>
    </cacheField>
    <cacheField name="B275-110" numFmtId="0">
      <sharedItems containsMixedTypes="1" containsNumber="1" containsInteger="1" minValue="7" maxValue="597" count="158">
        <n v="572"/>
        <n v="36"/>
        <n v="412"/>
        <n v="169"/>
        <n v="589"/>
        <n v="546"/>
        <n v="79"/>
        <n v="551"/>
        <n v="297"/>
        <n v="419"/>
        <n v="346"/>
        <n v="281"/>
        <n v="167"/>
        <n v="54"/>
        <n v="221"/>
        <n v="557"/>
        <n v="548"/>
        <n v="429"/>
        <n v="77"/>
        <n v="194"/>
        <n v="231"/>
        <e v="#N/A"/>
        <n v="50"/>
        <n v="126"/>
        <n v="568"/>
        <n v="498"/>
        <n v="515"/>
        <n v="139"/>
        <n v="160"/>
        <n v="442"/>
        <n v="336"/>
        <n v="23"/>
        <n v="142"/>
        <n v="443"/>
        <n v="328"/>
        <n v="418"/>
        <n v="582"/>
        <n v="91"/>
        <n v="300"/>
        <n v="115"/>
        <n v="353"/>
        <n v="428"/>
        <n v="495"/>
        <n v="576"/>
        <n v="32"/>
        <n v="75"/>
        <n v="566"/>
        <n v="452"/>
        <n v="291"/>
        <n v="533"/>
        <n v="219"/>
        <n v="10"/>
        <n v="459"/>
        <n v="405"/>
        <n v="59"/>
        <n v="592"/>
        <n v="462"/>
        <n v="249"/>
        <n v="501"/>
        <n v="82"/>
        <n v="404"/>
        <n v="373"/>
        <n v="87"/>
        <n v="563"/>
        <n v="45"/>
        <n v="21"/>
        <n v="271"/>
        <n v="594"/>
        <n v="247"/>
        <n v="129"/>
        <n v="324"/>
        <n v="469"/>
        <n v="177"/>
        <n v="323"/>
        <n v="466"/>
        <n v="137"/>
        <n v="317"/>
        <n v="266"/>
        <n v="458"/>
        <n v="19"/>
        <n v="290"/>
        <n v="577"/>
        <n v="264"/>
        <n v="237"/>
        <n v="240"/>
        <n v="109"/>
        <n v="155"/>
        <n v="567"/>
        <n v="535"/>
        <n v="199"/>
        <n v="293"/>
        <n v="512"/>
        <n v="182"/>
        <n v="390"/>
        <n v="263"/>
        <n v="218"/>
        <n v="593"/>
        <n v="597"/>
        <n v="144"/>
        <n v="56"/>
        <n v="316"/>
        <n v="348"/>
        <n v="542"/>
        <n v="188"/>
        <n v="93"/>
        <n v="133"/>
        <n v="432"/>
        <n v="473"/>
        <n v="11"/>
        <n v="119"/>
        <n v="7"/>
        <n v="44"/>
        <n v="398"/>
        <n v="457"/>
        <n v="234"/>
        <n v="556"/>
        <n v="347"/>
        <n v="250"/>
        <n v="392"/>
        <n v="17"/>
        <n v="163"/>
        <n v="314"/>
        <n v="588"/>
        <n v="531"/>
        <n v="564"/>
        <n v="14"/>
        <n v="89"/>
        <n v="450"/>
        <n v="590"/>
        <n v="171"/>
        <n v="58"/>
        <n v="268"/>
        <n v="377"/>
        <n v="24"/>
        <n v="395"/>
        <n v="411"/>
        <n v="338"/>
        <n v="380"/>
        <n v="569"/>
        <n v="222"/>
        <n v="140"/>
        <n v="381"/>
        <n v="191"/>
        <n v="262"/>
        <n v="372"/>
        <n v="509"/>
        <n v="583"/>
        <n v="289"/>
        <n v="554"/>
        <n v="172"/>
        <n v="483"/>
        <n v="578"/>
        <n v="81"/>
        <n v="565"/>
        <n v="350"/>
        <n v="248"/>
        <n v="527"/>
        <n v="212"/>
      </sharedItems>
    </cacheField>
    <cacheField name="C120-001" numFmtId="0">
      <sharedItems containsSemiMixedTypes="0" containsString="0" containsNumber="1" containsInteger="1" minValue="2" maxValue="583"/>
    </cacheField>
    <cacheField name="C150-100" numFmtId="0">
      <sharedItems containsMixedTypes="1" containsNumber="1" containsInteger="1" minValue="4" maxValue="600" count="151">
        <n v="18"/>
        <n v="473"/>
        <n v="149"/>
        <n v="160"/>
        <n v="259"/>
        <n v="332"/>
        <n v="143"/>
        <n v="381"/>
        <n v="458"/>
        <n v="236"/>
        <n v="511"/>
        <n v="579"/>
        <n v="5"/>
        <n v="180"/>
        <n v="182"/>
        <n v="380"/>
        <n v="582"/>
        <n v="308"/>
        <n v="47"/>
        <n v="306"/>
        <n v="506"/>
        <n v="546"/>
        <n v="76"/>
        <n v="502"/>
        <n v="481"/>
        <n v="462"/>
        <n v="75"/>
        <n v="566"/>
        <n v="272"/>
        <n v="492"/>
        <n v="482"/>
        <n v="95"/>
        <n v="107"/>
        <n v="222"/>
        <n v="564"/>
        <n v="68"/>
        <n v="570"/>
        <n v="277"/>
        <n v="115"/>
        <n v="27"/>
        <n v="126"/>
        <n v="205"/>
        <n v="150"/>
        <n v="257"/>
        <n v="66"/>
        <n v="471"/>
        <n v="38"/>
        <n v="173"/>
        <n v="348"/>
        <n v="365"/>
        <n v="199"/>
        <n v="420"/>
        <n v="61"/>
        <n v="265"/>
        <n v="139"/>
        <n v="195"/>
        <n v="214"/>
        <n v="43"/>
        <n v="141"/>
        <n v="340"/>
        <n v="87"/>
        <n v="4"/>
        <n v="203"/>
        <n v="552"/>
        <n v="50"/>
        <n v="444"/>
        <n v="362"/>
        <n v="456"/>
        <n v="430"/>
        <n v="171"/>
        <n v="356"/>
        <n v="390"/>
        <n v="387"/>
        <n v="132"/>
        <n v="402"/>
        <n v="358"/>
        <n v="527"/>
        <n v="168"/>
        <n v="137"/>
        <n v="497"/>
        <n v="305"/>
        <n v="568"/>
        <n v="304"/>
        <n v="251"/>
        <n v="28"/>
        <n v="500"/>
        <n v="221"/>
        <n v="298"/>
        <n v="9"/>
        <n v="383"/>
        <n v="576"/>
        <n v="74"/>
        <n v="299"/>
        <n v="474"/>
        <n v="224"/>
        <n v="275"/>
        <n v="174"/>
        <n v="466"/>
        <n v="316"/>
        <n v="77"/>
        <n v="463"/>
        <n v="397"/>
        <n v="202"/>
        <n v="317"/>
        <n v="250"/>
        <n v="233"/>
        <n v="353"/>
        <n v="425"/>
        <n v="583"/>
        <n v="324"/>
        <n v="350"/>
        <n v="40"/>
        <n v="120"/>
        <n v="101"/>
        <n v="121"/>
        <n v="122"/>
        <n v="157"/>
        <n v="490"/>
        <n v="175"/>
        <n v="441"/>
        <n v="600"/>
        <n v="498"/>
        <n v="454"/>
        <n v="398"/>
        <n v="178"/>
        <n v="242"/>
        <n v="515"/>
        <n v="385"/>
        <n v="30"/>
        <n v="170"/>
        <n v="516"/>
        <n v="599"/>
        <n v="558"/>
        <n v="254"/>
        <n v="292"/>
        <n v="594"/>
        <n v="219"/>
        <n v="118"/>
        <n v="445"/>
        <n v="526"/>
        <n v="522"/>
        <n v="510"/>
        <e v="#N/A"/>
        <n v="547"/>
        <n v="267"/>
        <n v="389"/>
        <n v="72"/>
        <n v="285"/>
        <n v="200"/>
        <n v="60"/>
        <n v="475"/>
      </sharedItems>
    </cacheField>
    <cacheField name="C203-105" numFmtId="0">
      <sharedItems containsMixedTypes="1" containsNumber="1" containsInteger="1" minValue="8" maxValue="595" count="153">
        <n v="32"/>
        <n v="483"/>
        <n v="398"/>
        <n v="273"/>
        <n v="141"/>
        <n v="232"/>
        <n v="452"/>
        <n v="121"/>
        <n v="464"/>
        <n v="223"/>
        <n v="265"/>
        <n v="453"/>
        <n v="526"/>
        <n v="550"/>
        <n v="112"/>
        <n v="583"/>
        <n v="324"/>
        <n v="362"/>
        <n v="286"/>
        <n v="105"/>
        <n v="262"/>
        <n v="351"/>
        <n v="95"/>
        <n v="222"/>
        <n v="390"/>
        <n v="312"/>
        <n v="199"/>
        <n v="431"/>
        <n v="345"/>
        <n v="369"/>
        <n v="501"/>
        <n v="385"/>
        <n v="374"/>
        <n v="144"/>
        <n v="436"/>
        <n v="307"/>
        <n v="472"/>
        <n v="45"/>
        <n v="335"/>
        <n v="195"/>
        <n v="499"/>
        <n v="386"/>
        <n v="316"/>
        <n v="487"/>
        <n v="76"/>
        <n v="510"/>
        <n v="463"/>
        <n v="505"/>
        <n v="378"/>
        <n v="544"/>
        <n v="79"/>
        <n v="498"/>
        <n v="423"/>
        <n v="226"/>
        <n v="322"/>
        <n v="136"/>
        <n v="219"/>
        <n v="408"/>
        <n v="562"/>
        <n v="74"/>
        <n v="242"/>
        <n v="588"/>
        <n v="146"/>
        <n v="175"/>
        <n v="370"/>
        <n v="548"/>
        <n v="458"/>
        <n v="536"/>
        <n v="39"/>
        <n v="191"/>
        <n v="577"/>
        <n v="507"/>
        <n v="216"/>
        <n v="506"/>
        <n v="521"/>
        <n v="58"/>
        <n v="502"/>
        <n v="317"/>
        <n v="474"/>
        <n v="411"/>
        <n v="340"/>
        <n v="524"/>
        <n v="347"/>
        <n v="91"/>
        <n v="290"/>
        <n v="327"/>
        <n v="315"/>
        <n v="556"/>
        <n v="150"/>
        <n v="53"/>
        <n v="170"/>
        <n v="332"/>
        <n v="249"/>
        <n v="174"/>
        <n v="51"/>
        <n v="30"/>
        <n v="360"/>
        <n v="482"/>
        <n v="96"/>
        <n v="331"/>
        <n v="161"/>
        <n v="485"/>
        <n v="162"/>
        <n v="326"/>
        <n v="389"/>
        <n v="311"/>
        <n v="329"/>
        <n v="363"/>
        <n v="46"/>
        <n v="364"/>
        <n v="197"/>
        <n v="99"/>
        <n v="8"/>
        <n v="530"/>
        <n v="459"/>
        <n v="491"/>
        <n v="518"/>
        <n v="302"/>
        <n v="595"/>
        <n v="590"/>
        <n v="514"/>
        <n v="481"/>
        <n v="28"/>
        <n v="484"/>
        <n v="486"/>
        <n v="72"/>
        <n v="239"/>
        <n v="291"/>
        <n v="271"/>
        <n v="513"/>
        <n v="61"/>
        <n v="11"/>
        <n v="264"/>
        <n v="365"/>
        <n v="552"/>
        <n v="54"/>
        <n v="272"/>
        <n v="429"/>
        <n v="102"/>
        <n v="511"/>
        <e v="#N/A"/>
        <n v="258"/>
        <n v="213"/>
        <n v="565"/>
        <n v="100"/>
        <n v="211"/>
        <n v="298"/>
        <n v="55"/>
        <n v="461"/>
        <n v="476"/>
        <n v="278"/>
        <n v="525"/>
        <n v="387"/>
      </sharedItems>
    </cacheField>
    <cacheField name="C205-106" numFmtId="0">
      <sharedItems containsSemiMixedTypes="0" containsString="0" containsNumber="1" containsInteger="1" minValue="16" maxValue="599"/>
    </cacheField>
    <cacheField name="Months" numFmtId="0" databaseField="0">
      <fieldGroup base="0">
        <rangePr groupBy="months" startDate="2018-03-01T00:00:00" endDate="2018-08-26T00:00:00"/>
        <groupItems count="14">
          <s v="&lt;3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uzan" refreshedDate="45240.919715162039" createdVersion="8" refreshedVersion="8" minRefreshableVersion="3" recordCount="178" xr:uid="{69ECB1F5-E2D6-4C24-83DB-3EBED093001A}">
  <cacheSource type="worksheet">
    <worksheetSource name="Table5"/>
  </cacheSource>
  <cacheFields count="13">
    <cacheField name="Date Received" numFmtId="14">
      <sharedItems containsSemiMixedTypes="0" containsNonDate="0" containsDate="1" containsString="0" minDate="2018-03-01T00:00:00" maxDate="2018-08-26T00:00:00" count="178"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</sharedItems>
      <fieldGroup par="12"/>
    </cacheField>
    <cacheField name="A100-001" numFmtId="0">
      <sharedItems containsString="0" containsBlank="1" containsNumber="1" containsInteger="1" minValue="106" maxValue="596"/>
    </cacheField>
    <cacheField name="A200-110" numFmtId="0">
      <sharedItems containsString="0" containsBlank="1" containsNumber="1" containsInteger="1" minValue="101" maxValue="600"/>
    </cacheField>
    <cacheField name="A300-021" numFmtId="0">
      <sharedItems containsString="0" containsBlank="1" containsNumber="1" containsInteger="1" minValue="106" maxValue="598"/>
    </cacheField>
    <cacheField name="B150-100" numFmtId="0">
      <sharedItems containsString="0" containsBlank="1" containsNumber="1" containsInteger="1" minValue="106" maxValue="600"/>
    </cacheField>
    <cacheField name="B160-105" numFmtId="0">
      <sharedItems containsString="0" containsBlank="1" containsNumber="1" containsInteger="1" minValue="104" maxValue="597"/>
    </cacheField>
    <cacheField name="B275-110" numFmtId="0">
      <sharedItems containsString="0" containsBlank="1" containsNumber="1" containsInteger="1" minValue="109" maxValue="597"/>
    </cacheField>
    <cacheField name="C120-001" numFmtId="0">
      <sharedItems containsString="0" containsBlank="1" containsNumber="1" containsInteger="1" minValue="101" maxValue="583"/>
    </cacheField>
    <cacheField name="C150-100" numFmtId="0">
      <sharedItems containsString="0" containsBlank="1" containsNumber="1" containsInteger="1" minValue="101" maxValue="600"/>
    </cacheField>
    <cacheField name="C203-105" numFmtId="0">
      <sharedItems containsString="0" containsBlank="1" containsNumber="1" containsInteger="1" minValue="102" maxValue="595"/>
    </cacheField>
    <cacheField name="C205-106" numFmtId="0">
      <sharedItems containsString="0" containsBlank="1" containsNumber="1" containsInteger="1" minValue="103" maxValue="599"/>
    </cacheField>
    <cacheField name="Days (Date Received)" numFmtId="0" databaseField="0">
      <fieldGroup base="0">
        <rangePr groupBy="days" startDate="2018-03-01T00:00:00" endDate="2018-08-26T00:00:00"/>
        <groupItems count="368">
          <s v="&lt;3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18"/>
        </groupItems>
      </fieldGroup>
    </cacheField>
    <cacheField name="Months (Date Received)" numFmtId="0" databaseField="0">
      <fieldGroup base="0">
        <rangePr groupBy="months" startDate="2018-03-01T00:00:00" endDate="2018-08-26T00:00:00"/>
        <groupItems count="14">
          <s v="&lt;3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</r>
  <r>
    <x v="0"/>
    <x v="0"/>
    <x v="1"/>
    <x v="0"/>
    <x v="1"/>
    <x v="0"/>
    <x v="0"/>
    <x v="1"/>
  </r>
  <r>
    <x v="0"/>
    <x v="0"/>
    <x v="1"/>
    <x v="0"/>
    <x v="2"/>
    <x v="0"/>
    <x v="0"/>
    <x v="2"/>
  </r>
  <r>
    <x v="0"/>
    <x v="0"/>
    <x v="2"/>
    <x v="0"/>
    <x v="3"/>
    <x v="0"/>
    <x v="0"/>
    <x v="3"/>
  </r>
  <r>
    <x v="0"/>
    <x v="0"/>
    <x v="3"/>
    <x v="0"/>
    <x v="4"/>
    <x v="0"/>
    <x v="0"/>
    <x v="2"/>
  </r>
  <r>
    <x v="0"/>
    <x v="0"/>
    <x v="4"/>
    <x v="0"/>
    <x v="5"/>
    <x v="0"/>
    <x v="0"/>
    <x v="4"/>
  </r>
  <r>
    <x v="0"/>
    <x v="0"/>
    <x v="5"/>
    <x v="0"/>
    <x v="6"/>
    <x v="0"/>
    <x v="0"/>
    <x v="5"/>
  </r>
  <r>
    <x v="0"/>
    <x v="0"/>
    <x v="6"/>
    <x v="0"/>
    <x v="7"/>
    <x v="0"/>
    <x v="0"/>
    <x v="1"/>
  </r>
  <r>
    <x v="0"/>
    <x v="0"/>
    <x v="7"/>
    <x v="0"/>
    <x v="8"/>
    <x v="0"/>
    <x v="0"/>
    <x v="6"/>
  </r>
  <r>
    <x v="0"/>
    <x v="0"/>
    <x v="8"/>
    <x v="0"/>
    <x v="9"/>
    <x v="0"/>
    <x v="0"/>
    <x v="7"/>
  </r>
  <r>
    <x v="1"/>
    <x v="0"/>
    <x v="9"/>
    <x v="0"/>
    <x v="10"/>
    <x v="0"/>
    <x v="0"/>
    <x v="8"/>
  </r>
  <r>
    <x v="1"/>
    <x v="0"/>
    <x v="9"/>
    <x v="0"/>
    <x v="11"/>
    <x v="0"/>
    <x v="0"/>
    <x v="9"/>
  </r>
  <r>
    <x v="1"/>
    <x v="0"/>
    <x v="9"/>
    <x v="0"/>
    <x v="12"/>
    <x v="0"/>
    <x v="0"/>
    <x v="10"/>
  </r>
  <r>
    <x v="1"/>
    <x v="0"/>
    <x v="9"/>
    <x v="0"/>
    <x v="13"/>
    <x v="0"/>
    <x v="0"/>
    <x v="11"/>
  </r>
  <r>
    <x v="1"/>
    <x v="0"/>
    <x v="9"/>
    <x v="0"/>
    <x v="14"/>
    <x v="0"/>
    <x v="0"/>
    <x v="0"/>
  </r>
  <r>
    <x v="1"/>
    <x v="0"/>
    <x v="9"/>
    <x v="0"/>
    <x v="13"/>
    <x v="0"/>
    <x v="0"/>
    <x v="5"/>
  </r>
  <r>
    <x v="1"/>
    <x v="0"/>
    <x v="9"/>
    <x v="0"/>
    <x v="15"/>
    <x v="0"/>
    <x v="0"/>
    <x v="12"/>
  </r>
  <r>
    <x v="1"/>
    <x v="0"/>
    <x v="9"/>
    <x v="0"/>
    <x v="16"/>
    <x v="0"/>
    <x v="0"/>
    <x v="13"/>
  </r>
  <r>
    <x v="1"/>
    <x v="0"/>
    <x v="9"/>
    <x v="0"/>
    <x v="17"/>
    <x v="0"/>
    <x v="0"/>
    <x v="14"/>
  </r>
  <r>
    <x v="1"/>
    <x v="0"/>
    <x v="9"/>
    <x v="0"/>
    <x v="18"/>
    <x v="0"/>
    <x v="0"/>
    <x v="15"/>
  </r>
  <r>
    <x v="2"/>
    <x v="0"/>
    <x v="9"/>
    <x v="0"/>
    <x v="19"/>
    <x v="1"/>
    <x v="1"/>
    <x v="16"/>
  </r>
  <r>
    <x v="2"/>
    <x v="0"/>
    <x v="9"/>
    <x v="0"/>
    <x v="19"/>
    <x v="2"/>
    <x v="1"/>
    <x v="17"/>
  </r>
  <r>
    <x v="2"/>
    <x v="0"/>
    <x v="9"/>
    <x v="0"/>
    <x v="19"/>
    <x v="3"/>
    <x v="1"/>
    <x v="18"/>
  </r>
  <r>
    <x v="2"/>
    <x v="0"/>
    <x v="9"/>
    <x v="0"/>
    <x v="19"/>
    <x v="4"/>
    <x v="1"/>
    <x v="19"/>
  </r>
  <r>
    <x v="2"/>
    <x v="0"/>
    <x v="9"/>
    <x v="0"/>
    <x v="19"/>
    <x v="5"/>
    <x v="1"/>
    <x v="20"/>
  </r>
  <r>
    <x v="2"/>
    <x v="0"/>
    <x v="9"/>
    <x v="0"/>
    <x v="19"/>
    <x v="6"/>
    <x v="1"/>
    <x v="21"/>
  </r>
  <r>
    <x v="2"/>
    <x v="0"/>
    <x v="9"/>
    <x v="0"/>
    <x v="19"/>
    <x v="7"/>
    <x v="1"/>
    <x v="16"/>
  </r>
  <r>
    <x v="2"/>
    <x v="0"/>
    <x v="9"/>
    <x v="0"/>
    <x v="19"/>
    <x v="8"/>
    <x v="1"/>
    <x v="19"/>
  </r>
  <r>
    <x v="2"/>
    <x v="0"/>
    <x v="9"/>
    <x v="0"/>
    <x v="19"/>
    <x v="9"/>
    <x v="1"/>
    <x v="22"/>
  </r>
  <r>
    <x v="2"/>
    <x v="0"/>
    <x v="9"/>
    <x v="0"/>
    <x v="19"/>
    <x v="9"/>
    <x v="1"/>
    <x v="20"/>
  </r>
  <r>
    <x v="3"/>
    <x v="0"/>
    <x v="9"/>
    <x v="0"/>
    <x v="19"/>
    <x v="10"/>
    <x v="2"/>
    <x v="23"/>
  </r>
  <r>
    <x v="3"/>
    <x v="0"/>
    <x v="9"/>
    <x v="0"/>
    <x v="19"/>
    <x v="11"/>
    <x v="2"/>
    <x v="23"/>
  </r>
  <r>
    <x v="3"/>
    <x v="0"/>
    <x v="9"/>
    <x v="0"/>
    <x v="19"/>
    <x v="12"/>
    <x v="2"/>
    <x v="23"/>
  </r>
  <r>
    <x v="3"/>
    <x v="0"/>
    <x v="9"/>
    <x v="0"/>
    <x v="19"/>
    <x v="13"/>
    <x v="2"/>
    <x v="23"/>
  </r>
  <r>
    <x v="3"/>
    <x v="0"/>
    <x v="9"/>
    <x v="0"/>
    <x v="19"/>
    <x v="14"/>
    <x v="2"/>
    <x v="23"/>
  </r>
  <r>
    <x v="3"/>
    <x v="0"/>
    <x v="9"/>
    <x v="0"/>
    <x v="19"/>
    <x v="15"/>
    <x v="2"/>
    <x v="23"/>
  </r>
  <r>
    <x v="3"/>
    <x v="0"/>
    <x v="9"/>
    <x v="0"/>
    <x v="19"/>
    <x v="12"/>
    <x v="2"/>
    <x v="23"/>
  </r>
  <r>
    <x v="3"/>
    <x v="0"/>
    <x v="9"/>
    <x v="0"/>
    <x v="19"/>
    <x v="16"/>
    <x v="2"/>
    <x v="23"/>
  </r>
  <r>
    <x v="3"/>
    <x v="0"/>
    <x v="9"/>
    <x v="0"/>
    <x v="19"/>
    <x v="17"/>
    <x v="2"/>
    <x v="23"/>
  </r>
  <r>
    <x v="3"/>
    <x v="0"/>
    <x v="9"/>
    <x v="0"/>
    <x v="19"/>
    <x v="11"/>
    <x v="2"/>
    <x v="23"/>
  </r>
  <r>
    <x v="4"/>
    <x v="1"/>
    <x v="9"/>
    <x v="1"/>
    <x v="19"/>
    <x v="0"/>
    <x v="0"/>
    <x v="24"/>
  </r>
  <r>
    <x v="4"/>
    <x v="2"/>
    <x v="9"/>
    <x v="2"/>
    <x v="19"/>
    <x v="0"/>
    <x v="0"/>
    <x v="25"/>
  </r>
  <r>
    <x v="4"/>
    <x v="3"/>
    <x v="9"/>
    <x v="3"/>
    <x v="19"/>
    <x v="0"/>
    <x v="0"/>
    <x v="26"/>
  </r>
  <r>
    <x v="4"/>
    <x v="4"/>
    <x v="9"/>
    <x v="4"/>
    <x v="19"/>
    <x v="0"/>
    <x v="0"/>
    <x v="24"/>
  </r>
  <r>
    <x v="4"/>
    <x v="5"/>
    <x v="9"/>
    <x v="5"/>
    <x v="19"/>
    <x v="0"/>
    <x v="0"/>
    <x v="27"/>
  </r>
  <r>
    <x v="4"/>
    <x v="6"/>
    <x v="9"/>
    <x v="6"/>
    <x v="19"/>
    <x v="0"/>
    <x v="0"/>
    <x v="26"/>
  </r>
  <r>
    <x v="4"/>
    <x v="7"/>
    <x v="9"/>
    <x v="7"/>
    <x v="19"/>
    <x v="0"/>
    <x v="0"/>
    <x v="24"/>
  </r>
  <r>
    <x v="4"/>
    <x v="8"/>
    <x v="9"/>
    <x v="6"/>
    <x v="19"/>
    <x v="0"/>
    <x v="0"/>
    <x v="26"/>
  </r>
  <r>
    <x v="4"/>
    <x v="9"/>
    <x v="9"/>
    <x v="8"/>
    <x v="19"/>
    <x v="0"/>
    <x v="0"/>
    <x v="28"/>
  </r>
  <r>
    <x v="4"/>
    <x v="10"/>
    <x v="9"/>
    <x v="9"/>
    <x v="19"/>
    <x v="0"/>
    <x v="0"/>
    <x v="28"/>
  </r>
  <r>
    <x v="5"/>
    <x v="11"/>
    <x v="9"/>
    <x v="10"/>
    <x v="19"/>
    <x v="0"/>
    <x v="0"/>
    <x v="23"/>
  </r>
  <r>
    <x v="5"/>
    <x v="12"/>
    <x v="9"/>
    <x v="11"/>
    <x v="19"/>
    <x v="0"/>
    <x v="0"/>
    <x v="23"/>
  </r>
  <r>
    <x v="5"/>
    <x v="13"/>
    <x v="9"/>
    <x v="12"/>
    <x v="19"/>
    <x v="0"/>
    <x v="0"/>
    <x v="23"/>
  </r>
  <r>
    <x v="5"/>
    <x v="11"/>
    <x v="9"/>
    <x v="13"/>
    <x v="19"/>
    <x v="0"/>
    <x v="0"/>
    <x v="23"/>
  </r>
  <r>
    <x v="5"/>
    <x v="6"/>
    <x v="9"/>
    <x v="14"/>
    <x v="19"/>
    <x v="0"/>
    <x v="0"/>
    <x v="23"/>
  </r>
  <r>
    <x v="5"/>
    <x v="14"/>
    <x v="9"/>
    <x v="4"/>
    <x v="19"/>
    <x v="0"/>
    <x v="0"/>
    <x v="23"/>
  </r>
  <r>
    <x v="5"/>
    <x v="15"/>
    <x v="9"/>
    <x v="15"/>
    <x v="19"/>
    <x v="0"/>
    <x v="0"/>
    <x v="23"/>
  </r>
  <r>
    <x v="5"/>
    <x v="16"/>
    <x v="9"/>
    <x v="11"/>
    <x v="19"/>
    <x v="0"/>
    <x v="0"/>
    <x v="23"/>
  </r>
  <r>
    <x v="5"/>
    <x v="12"/>
    <x v="9"/>
    <x v="9"/>
    <x v="19"/>
    <x v="0"/>
    <x v="0"/>
    <x v="23"/>
  </r>
  <r>
    <x v="5"/>
    <x v="17"/>
    <x v="9"/>
    <x v="12"/>
    <x v="19"/>
    <x v="0"/>
    <x v="0"/>
    <x v="23"/>
  </r>
  <r>
    <x v="6"/>
    <x v="18"/>
    <x v="9"/>
    <x v="16"/>
    <x v="19"/>
    <x v="0"/>
    <x v="0"/>
    <x v="23"/>
  </r>
  <r>
    <x v="6"/>
    <x v="8"/>
    <x v="9"/>
    <x v="17"/>
    <x v="19"/>
    <x v="0"/>
    <x v="0"/>
    <x v="23"/>
  </r>
  <r>
    <x v="6"/>
    <x v="19"/>
    <x v="9"/>
    <x v="18"/>
    <x v="19"/>
    <x v="0"/>
    <x v="0"/>
    <x v="23"/>
  </r>
  <r>
    <x v="6"/>
    <x v="9"/>
    <x v="9"/>
    <x v="19"/>
    <x v="19"/>
    <x v="0"/>
    <x v="0"/>
    <x v="23"/>
  </r>
  <r>
    <x v="6"/>
    <x v="20"/>
    <x v="9"/>
    <x v="17"/>
    <x v="19"/>
    <x v="0"/>
    <x v="0"/>
    <x v="23"/>
  </r>
  <r>
    <x v="6"/>
    <x v="21"/>
    <x v="9"/>
    <x v="20"/>
    <x v="19"/>
    <x v="0"/>
    <x v="0"/>
    <x v="23"/>
  </r>
  <r>
    <x v="6"/>
    <x v="9"/>
    <x v="9"/>
    <x v="9"/>
    <x v="19"/>
    <x v="0"/>
    <x v="0"/>
    <x v="23"/>
  </r>
  <r>
    <x v="6"/>
    <x v="2"/>
    <x v="9"/>
    <x v="6"/>
    <x v="19"/>
    <x v="0"/>
    <x v="0"/>
    <x v="23"/>
  </r>
  <r>
    <x v="6"/>
    <x v="8"/>
    <x v="9"/>
    <x v="21"/>
    <x v="19"/>
    <x v="0"/>
    <x v="0"/>
    <x v="23"/>
  </r>
  <r>
    <x v="6"/>
    <x v="22"/>
    <x v="9"/>
    <x v="22"/>
    <x v="19"/>
    <x v="0"/>
    <x v="0"/>
    <x v="23"/>
  </r>
  <r>
    <x v="7"/>
    <x v="0"/>
    <x v="10"/>
    <x v="0"/>
    <x v="19"/>
    <x v="17"/>
    <x v="0"/>
    <x v="29"/>
  </r>
  <r>
    <x v="7"/>
    <x v="0"/>
    <x v="11"/>
    <x v="0"/>
    <x v="19"/>
    <x v="9"/>
    <x v="0"/>
    <x v="24"/>
  </r>
  <r>
    <x v="7"/>
    <x v="0"/>
    <x v="12"/>
    <x v="0"/>
    <x v="19"/>
    <x v="14"/>
    <x v="0"/>
    <x v="28"/>
  </r>
  <r>
    <x v="7"/>
    <x v="0"/>
    <x v="13"/>
    <x v="0"/>
    <x v="19"/>
    <x v="18"/>
    <x v="0"/>
    <x v="27"/>
  </r>
  <r>
    <x v="7"/>
    <x v="0"/>
    <x v="14"/>
    <x v="0"/>
    <x v="19"/>
    <x v="19"/>
    <x v="0"/>
    <x v="29"/>
  </r>
  <r>
    <x v="7"/>
    <x v="0"/>
    <x v="15"/>
    <x v="0"/>
    <x v="19"/>
    <x v="20"/>
    <x v="0"/>
    <x v="26"/>
  </r>
  <r>
    <x v="7"/>
    <x v="0"/>
    <x v="16"/>
    <x v="0"/>
    <x v="19"/>
    <x v="21"/>
    <x v="0"/>
    <x v="28"/>
  </r>
  <r>
    <x v="7"/>
    <x v="0"/>
    <x v="17"/>
    <x v="0"/>
    <x v="19"/>
    <x v="22"/>
    <x v="0"/>
    <x v="29"/>
  </r>
  <r>
    <x v="7"/>
    <x v="0"/>
    <x v="18"/>
    <x v="0"/>
    <x v="19"/>
    <x v="23"/>
    <x v="0"/>
    <x v="28"/>
  </r>
  <r>
    <x v="7"/>
    <x v="0"/>
    <x v="13"/>
    <x v="0"/>
    <x v="19"/>
    <x v="24"/>
    <x v="0"/>
    <x v="28"/>
  </r>
  <r>
    <x v="8"/>
    <x v="0"/>
    <x v="9"/>
    <x v="23"/>
    <x v="19"/>
    <x v="25"/>
    <x v="0"/>
    <x v="23"/>
  </r>
  <r>
    <x v="8"/>
    <x v="0"/>
    <x v="9"/>
    <x v="24"/>
    <x v="19"/>
    <x v="26"/>
    <x v="0"/>
    <x v="23"/>
  </r>
  <r>
    <x v="8"/>
    <x v="0"/>
    <x v="9"/>
    <x v="25"/>
    <x v="19"/>
    <x v="27"/>
    <x v="0"/>
    <x v="23"/>
  </r>
  <r>
    <x v="8"/>
    <x v="0"/>
    <x v="9"/>
    <x v="26"/>
    <x v="19"/>
    <x v="28"/>
    <x v="0"/>
    <x v="23"/>
  </r>
  <r>
    <x v="8"/>
    <x v="0"/>
    <x v="9"/>
    <x v="25"/>
    <x v="19"/>
    <x v="29"/>
    <x v="0"/>
    <x v="23"/>
  </r>
  <r>
    <x v="8"/>
    <x v="0"/>
    <x v="9"/>
    <x v="27"/>
    <x v="19"/>
    <x v="30"/>
    <x v="0"/>
    <x v="23"/>
  </r>
  <r>
    <x v="8"/>
    <x v="0"/>
    <x v="9"/>
    <x v="28"/>
    <x v="19"/>
    <x v="31"/>
    <x v="0"/>
    <x v="23"/>
  </r>
  <r>
    <x v="8"/>
    <x v="0"/>
    <x v="9"/>
    <x v="29"/>
    <x v="19"/>
    <x v="32"/>
    <x v="0"/>
    <x v="23"/>
  </r>
  <r>
    <x v="8"/>
    <x v="0"/>
    <x v="9"/>
    <x v="28"/>
    <x v="19"/>
    <x v="33"/>
    <x v="0"/>
    <x v="23"/>
  </r>
  <r>
    <x v="8"/>
    <x v="0"/>
    <x v="9"/>
    <x v="23"/>
    <x v="19"/>
    <x v="34"/>
    <x v="0"/>
    <x v="23"/>
  </r>
  <r>
    <x v="9"/>
    <x v="23"/>
    <x v="19"/>
    <x v="0"/>
    <x v="19"/>
    <x v="0"/>
    <x v="0"/>
    <x v="23"/>
  </r>
  <r>
    <x v="9"/>
    <x v="7"/>
    <x v="15"/>
    <x v="0"/>
    <x v="19"/>
    <x v="0"/>
    <x v="0"/>
    <x v="23"/>
  </r>
  <r>
    <x v="9"/>
    <x v="2"/>
    <x v="20"/>
    <x v="0"/>
    <x v="19"/>
    <x v="0"/>
    <x v="0"/>
    <x v="23"/>
  </r>
  <r>
    <x v="9"/>
    <x v="23"/>
    <x v="21"/>
    <x v="0"/>
    <x v="19"/>
    <x v="0"/>
    <x v="0"/>
    <x v="23"/>
  </r>
  <r>
    <x v="9"/>
    <x v="24"/>
    <x v="15"/>
    <x v="0"/>
    <x v="19"/>
    <x v="0"/>
    <x v="0"/>
    <x v="23"/>
  </r>
  <r>
    <x v="9"/>
    <x v="25"/>
    <x v="22"/>
    <x v="0"/>
    <x v="19"/>
    <x v="0"/>
    <x v="0"/>
    <x v="23"/>
  </r>
  <r>
    <x v="9"/>
    <x v="10"/>
    <x v="17"/>
    <x v="0"/>
    <x v="19"/>
    <x v="0"/>
    <x v="0"/>
    <x v="23"/>
  </r>
  <r>
    <x v="9"/>
    <x v="13"/>
    <x v="20"/>
    <x v="0"/>
    <x v="19"/>
    <x v="0"/>
    <x v="0"/>
    <x v="23"/>
  </r>
  <r>
    <x v="9"/>
    <x v="26"/>
    <x v="21"/>
    <x v="0"/>
    <x v="19"/>
    <x v="0"/>
    <x v="0"/>
    <x v="23"/>
  </r>
  <r>
    <x v="9"/>
    <x v="6"/>
    <x v="15"/>
    <x v="0"/>
    <x v="19"/>
    <x v="0"/>
    <x v="0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8">
  <r>
    <x v="0"/>
    <n v="468"/>
    <x v="0"/>
    <n v="548"/>
    <x v="0"/>
    <x v="0"/>
    <x v="0"/>
    <n v="167"/>
    <x v="0"/>
    <x v="0"/>
    <n v="31"/>
  </r>
  <r>
    <x v="1"/>
    <n v="374"/>
    <x v="1"/>
    <n v="346"/>
    <x v="1"/>
    <x v="1"/>
    <x v="1"/>
    <n v="193"/>
    <x v="1"/>
    <x v="1"/>
    <n v="303"/>
  </r>
  <r>
    <x v="2"/>
    <n v="334"/>
    <x v="2"/>
    <n v="108"/>
    <x v="2"/>
    <x v="2"/>
    <x v="2"/>
    <n v="303"/>
    <x v="2"/>
    <x v="2"/>
    <n v="293"/>
  </r>
  <r>
    <x v="3"/>
    <n v="37"/>
    <x v="3"/>
    <n v="116"/>
    <x v="3"/>
    <x v="3"/>
    <x v="3"/>
    <n v="15"/>
    <x v="3"/>
    <x v="3"/>
    <n v="302"/>
  </r>
  <r>
    <x v="4"/>
    <n v="226"/>
    <x v="4"/>
    <n v="249"/>
    <x v="4"/>
    <x v="4"/>
    <x v="4"/>
    <n v="261"/>
    <x v="2"/>
    <x v="4"/>
    <n v="340"/>
  </r>
  <r>
    <x v="5"/>
    <n v="234"/>
    <x v="5"/>
    <n v="364"/>
    <x v="5"/>
    <x v="5"/>
    <x v="5"/>
    <n v="510"/>
    <x v="4"/>
    <x v="5"/>
    <n v="405"/>
  </r>
  <r>
    <x v="6"/>
    <n v="447"/>
    <x v="6"/>
    <n v="560"/>
    <x v="6"/>
    <x v="6"/>
    <x v="6"/>
    <n v="32"/>
    <x v="5"/>
    <x v="6"/>
    <n v="333"/>
  </r>
  <r>
    <x v="7"/>
    <n v="197"/>
    <x v="7"/>
    <n v="473"/>
    <x v="7"/>
    <x v="7"/>
    <x v="7"/>
    <n v="348"/>
    <x v="6"/>
    <x v="7"/>
    <n v="265"/>
  </r>
  <r>
    <x v="8"/>
    <n v="131"/>
    <x v="8"/>
    <n v="116"/>
    <x v="8"/>
    <x v="8"/>
    <x v="8"/>
    <n v="41"/>
    <x v="7"/>
    <x v="8"/>
    <n v="509"/>
  </r>
  <r>
    <x v="9"/>
    <n v="382"/>
    <x v="9"/>
    <n v="129"/>
    <x v="9"/>
    <x v="9"/>
    <x v="9"/>
    <n v="355"/>
    <x v="8"/>
    <x v="9"/>
    <n v="393"/>
  </r>
  <r>
    <x v="10"/>
    <n v="57"/>
    <x v="10"/>
    <n v="510"/>
    <x v="10"/>
    <x v="10"/>
    <x v="10"/>
    <n v="261"/>
    <x v="9"/>
    <x v="10"/>
    <n v="509"/>
  </r>
  <r>
    <x v="11"/>
    <n v="539"/>
    <x v="11"/>
    <n v="468"/>
    <x v="11"/>
    <x v="11"/>
    <x v="11"/>
    <n v="461"/>
    <x v="10"/>
    <x v="11"/>
    <n v="192"/>
  </r>
  <r>
    <x v="12"/>
    <n v="445"/>
    <x v="12"/>
    <n v="167"/>
    <x v="12"/>
    <x v="12"/>
    <x v="12"/>
    <n v="274"/>
    <x v="11"/>
    <x v="12"/>
    <n v="111"/>
  </r>
  <r>
    <x v="13"/>
    <n v="587"/>
    <x v="13"/>
    <n v="200"/>
    <x v="13"/>
    <x v="13"/>
    <x v="13"/>
    <n v="220"/>
    <x v="12"/>
    <x v="13"/>
    <n v="120"/>
  </r>
  <r>
    <x v="14"/>
    <n v="440"/>
    <x v="14"/>
    <n v="364"/>
    <x v="14"/>
    <x v="14"/>
    <x v="14"/>
    <n v="222"/>
    <x v="13"/>
    <x v="14"/>
    <n v="191"/>
  </r>
  <r>
    <x v="15"/>
    <n v="347"/>
    <x v="15"/>
    <n v="108"/>
    <x v="4"/>
    <x v="15"/>
    <x v="15"/>
    <n v="133"/>
    <x v="14"/>
    <x v="15"/>
    <n v="501"/>
  </r>
  <r>
    <x v="16"/>
    <n v="258"/>
    <x v="16"/>
    <n v="256"/>
    <x v="15"/>
    <x v="16"/>
    <x v="16"/>
    <n v="143"/>
    <x v="15"/>
    <x v="16"/>
    <n v="110"/>
  </r>
  <r>
    <x v="17"/>
    <n v="553"/>
    <x v="17"/>
    <n v="483"/>
    <x v="16"/>
    <x v="17"/>
    <x v="17"/>
    <n v="499"/>
    <x v="5"/>
    <x v="17"/>
    <n v="247"/>
  </r>
  <r>
    <x v="18"/>
    <n v="396"/>
    <x v="18"/>
    <n v="507"/>
    <x v="17"/>
    <x v="18"/>
    <x v="18"/>
    <n v="508"/>
    <x v="16"/>
    <x v="18"/>
    <n v="495"/>
  </r>
  <r>
    <x v="19"/>
    <n v="106"/>
    <x v="19"/>
    <n v="456"/>
    <x v="18"/>
    <x v="19"/>
    <x v="19"/>
    <n v="308"/>
    <x v="17"/>
    <x v="19"/>
    <n v="320"/>
  </r>
  <r>
    <x v="20"/>
    <n v="416"/>
    <x v="20"/>
    <n v="359"/>
    <x v="19"/>
    <x v="20"/>
    <x v="20"/>
    <n v="463"/>
    <x v="18"/>
    <x v="20"/>
    <n v="575"/>
  </r>
  <r>
    <x v="21"/>
    <n v="409"/>
    <x v="21"/>
    <n v="309"/>
    <x v="19"/>
    <x v="21"/>
    <x v="21"/>
    <n v="213"/>
    <x v="19"/>
    <x v="21"/>
    <n v="205"/>
  </r>
  <r>
    <x v="22"/>
    <n v="526"/>
    <x v="22"/>
    <n v="516"/>
    <x v="20"/>
    <x v="22"/>
    <x v="22"/>
    <n v="45"/>
    <x v="20"/>
    <x v="22"/>
    <n v="90"/>
  </r>
  <r>
    <x v="23"/>
    <n v="202"/>
    <x v="23"/>
    <n v="543"/>
    <x v="21"/>
    <x v="23"/>
    <x v="23"/>
    <n v="508"/>
    <x v="21"/>
    <x v="23"/>
    <n v="584"/>
  </r>
  <r>
    <x v="24"/>
    <n v="219"/>
    <x v="24"/>
    <n v="72"/>
    <x v="22"/>
    <x v="24"/>
    <x v="24"/>
    <n v="357"/>
    <x v="22"/>
    <x v="24"/>
    <n v="124"/>
  </r>
  <r>
    <x v="25"/>
    <n v="562"/>
    <x v="25"/>
    <n v="68"/>
    <x v="23"/>
    <x v="25"/>
    <x v="25"/>
    <n v="194"/>
    <x v="23"/>
    <x v="25"/>
    <n v="30"/>
  </r>
  <r>
    <x v="26"/>
    <n v="89"/>
    <x v="26"/>
    <n v="217"/>
    <x v="24"/>
    <x v="26"/>
    <x v="26"/>
    <n v="40"/>
    <x v="24"/>
    <x v="26"/>
    <n v="420"/>
  </r>
  <r>
    <x v="27"/>
    <n v="475"/>
    <x v="20"/>
    <n v="455"/>
    <x v="25"/>
    <x v="27"/>
    <x v="27"/>
    <n v="331"/>
    <x v="25"/>
    <x v="27"/>
    <n v="306"/>
  </r>
  <r>
    <x v="28"/>
    <n v="274"/>
    <x v="27"/>
    <n v="578"/>
    <x v="26"/>
    <x v="0"/>
    <x v="28"/>
    <n v="281"/>
    <x v="26"/>
    <x v="28"/>
    <n v="295"/>
  </r>
  <r>
    <x v="29"/>
    <n v="447"/>
    <x v="28"/>
    <n v="340"/>
    <x v="27"/>
    <x v="28"/>
    <x v="29"/>
    <n v="92"/>
    <x v="27"/>
    <x v="29"/>
    <n v="435"/>
  </r>
  <r>
    <x v="30"/>
    <n v="410"/>
    <x v="29"/>
    <n v="332"/>
    <x v="9"/>
    <x v="29"/>
    <x v="30"/>
    <n v="313"/>
    <x v="28"/>
    <x v="30"/>
    <n v="330"/>
  </r>
  <r>
    <x v="31"/>
    <n v="380"/>
    <x v="30"/>
    <n v="574"/>
    <x v="28"/>
    <x v="30"/>
    <x v="31"/>
    <n v="428"/>
    <x v="29"/>
    <x v="31"/>
    <n v="408"/>
  </r>
  <r>
    <x v="32"/>
    <n v="70"/>
    <x v="31"/>
    <n v="433"/>
    <x v="29"/>
    <x v="31"/>
    <x v="32"/>
    <n v="418"/>
    <x v="30"/>
    <x v="32"/>
    <n v="241"/>
  </r>
  <r>
    <x v="33"/>
    <n v="282"/>
    <x v="32"/>
    <n v="357"/>
    <x v="21"/>
    <x v="32"/>
    <x v="33"/>
    <n v="580"/>
    <x v="31"/>
    <x v="33"/>
    <n v="319"/>
  </r>
  <r>
    <x v="34"/>
    <n v="284"/>
    <x v="33"/>
    <n v="69"/>
    <x v="30"/>
    <x v="33"/>
    <x v="34"/>
    <n v="435"/>
    <x v="32"/>
    <x v="34"/>
    <n v="502"/>
  </r>
  <r>
    <x v="35"/>
    <n v="198"/>
    <x v="34"/>
    <n v="543"/>
    <x v="31"/>
    <x v="34"/>
    <x v="35"/>
    <n v="175"/>
    <x v="33"/>
    <x v="35"/>
    <n v="192"/>
  </r>
  <r>
    <x v="36"/>
    <n v="18"/>
    <x v="35"/>
    <n v="328"/>
    <x v="32"/>
    <x v="29"/>
    <x v="36"/>
    <n v="241"/>
    <x v="34"/>
    <x v="36"/>
    <n v="277"/>
  </r>
  <r>
    <x v="37"/>
    <n v="478"/>
    <x v="36"/>
    <n v="536"/>
    <x v="2"/>
    <x v="35"/>
    <x v="37"/>
    <n v="127"/>
    <x v="35"/>
    <x v="37"/>
    <n v="432"/>
  </r>
  <r>
    <x v="38"/>
    <n v="61"/>
    <x v="37"/>
    <n v="96"/>
    <x v="33"/>
    <x v="36"/>
    <x v="38"/>
    <n v="43"/>
    <x v="21"/>
    <x v="38"/>
    <n v="473"/>
  </r>
  <r>
    <x v="39"/>
    <n v="559"/>
    <x v="38"/>
    <n v="269"/>
    <x v="34"/>
    <x v="37"/>
    <x v="39"/>
    <n v="413"/>
    <x v="36"/>
    <x v="39"/>
    <n v="20"/>
  </r>
  <r>
    <x v="40"/>
    <n v="307"/>
    <x v="37"/>
    <n v="125"/>
    <x v="35"/>
    <x v="38"/>
    <x v="40"/>
    <n v="301"/>
    <x v="37"/>
    <x v="40"/>
    <n v="129"/>
  </r>
  <r>
    <x v="41"/>
    <n v="517"/>
    <x v="39"/>
    <n v="447"/>
    <x v="36"/>
    <x v="39"/>
    <x v="41"/>
    <n v="252"/>
    <x v="38"/>
    <x v="41"/>
    <n v="330"/>
  </r>
  <r>
    <x v="42"/>
    <n v="140"/>
    <x v="40"/>
    <n v="577"/>
    <x v="37"/>
    <x v="40"/>
    <x v="42"/>
    <n v="359"/>
    <x v="39"/>
    <x v="42"/>
    <n v="421"/>
  </r>
  <r>
    <x v="43"/>
    <n v="409"/>
    <x v="41"/>
    <n v="418"/>
    <x v="38"/>
    <x v="41"/>
    <x v="20"/>
    <n v="272"/>
    <x v="40"/>
    <x v="43"/>
    <n v="342"/>
  </r>
  <r>
    <x v="44"/>
    <n v="442"/>
    <x v="42"/>
    <n v="3"/>
    <x v="39"/>
    <x v="42"/>
    <x v="43"/>
    <n v="63"/>
    <x v="28"/>
    <x v="44"/>
    <n v="123"/>
  </r>
  <r>
    <x v="45"/>
    <n v="596"/>
    <x v="43"/>
    <n v="400"/>
    <x v="40"/>
    <x v="43"/>
    <x v="44"/>
    <n v="477"/>
    <x v="41"/>
    <x v="32"/>
    <n v="554"/>
  </r>
  <r>
    <x v="46"/>
    <n v="208"/>
    <x v="44"/>
    <n v="513"/>
    <x v="41"/>
    <x v="44"/>
    <x v="45"/>
    <n v="340"/>
    <x v="42"/>
    <x v="45"/>
    <n v="174"/>
  </r>
  <r>
    <x v="47"/>
    <n v="269"/>
    <x v="45"/>
    <n v="239"/>
    <x v="42"/>
    <x v="41"/>
    <x v="46"/>
    <n v="233"/>
    <x v="17"/>
    <x v="46"/>
    <n v="129"/>
  </r>
  <r>
    <x v="48"/>
    <n v="17"/>
    <x v="46"/>
    <n v="68"/>
    <x v="43"/>
    <x v="45"/>
    <x v="47"/>
    <n v="460"/>
    <x v="43"/>
    <x v="47"/>
    <n v="16"/>
  </r>
  <r>
    <x v="49"/>
    <n v="469"/>
    <x v="47"/>
    <n v="237"/>
    <x v="44"/>
    <x v="46"/>
    <x v="48"/>
    <n v="397"/>
    <x v="44"/>
    <x v="48"/>
    <n v="525"/>
  </r>
  <r>
    <x v="50"/>
    <n v="51"/>
    <x v="48"/>
    <n v="422"/>
    <x v="45"/>
    <x v="47"/>
    <x v="21"/>
    <n v="289"/>
    <x v="45"/>
    <x v="49"/>
    <n v="120"/>
  </r>
  <r>
    <x v="51"/>
    <n v="122"/>
    <x v="49"/>
    <n v="197"/>
    <x v="46"/>
    <x v="37"/>
    <x v="49"/>
    <n v="316"/>
    <x v="46"/>
    <x v="50"/>
    <n v="482"/>
  </r>
  <r>
    <x v="52"/>
    <n v="393"/>
    <x v="50"/>
    <n v="170"/>
    <x v="47"/>
    <x v="48"/>
    <x v="50"/>
    <n v="215"/>
    <x v="47"/>
    <x v="51"/>
    <n v="572"/>
  </r>
  <r>
    <x v="53"/>
    <n v="211"/>
    <x v="51"/>
    <n v="268"/>
    <x v="48"/>
    <x v="49"/>
    <x v="51"/>
    <n v="326"/>
    <x v="27"/>
    <x v="52"/>
    <n v="599"/>
  </r>
  <r>
    <x v="54"/>
    <n v="137"/>
    <x v="52"/>
    <n v="156"/>
    <x v="49"/>
    <x v="50"/>
    <x v="52"/>
    <n v="461"/>
    <x v="48"/>
    <x v="53"/>
    <n v="73"/>
  </r>
  <r>
    <x v="55"/>
    <n v="399"/>
    <x v="53"/>
    <n v="568"/>
    <x v="50"/>
    <x v="51"/>
    <x v="53"/>
    <n v="105"/>
    <x v="49"/>
    <x v="54"/>
    <n v="97"/>
  </r>
  <r>
    <x v="56"/>
    <n v="139"/>
    <x v="54"/>
    <n v="568"/>
    <x v="51"/>
    <x v="52"/>
    <x v="54"/>
    <n v="14"/>
    <x v="50"/>
    <x v="55"/>
    <n v="207"/>
  </r>
  <r>
    <x v="57"/>
    <n v="438"/>
    <x v="55"/>
    <n v="401"/>
    <x v="52"/>
    <x v="53"/>
    <x v="55"/>
    <n v="326"/>
    <x v="51"/>
    <x v="56"/>
    <n v="153"/>
  </r>
  <r>
    <x v="58"/>
    <n v="475"/>
    <x v="56"/>
    <n v="294"/>
    <x v="53"/>
    <x v="54"/>
    <x v="56"/>
    <n v="412"/>
    <x v="52"/>
    <x v="57"/>
    <n v="393"/>
  </r>
  <r>
    <x v="59"/>
    <n v="161"/>
    <x v="57"/>
    <n v="464"/>
    <x v="54"/>
    <x v="55"/>
    <x v="57"/>
    <n v="455"/>
    <x v="28"/>
    <x v="58"/>
    <n v="444"/>
  </r>
  <r>
    <x v="60"/>
    <n v="222"/>
    <x v="6"/>
    <n v="106"/>
    <x v="55"/>
    <x v="56"/>
    <x v="58"/>
    <n v="583"/>
    <x v="53"/>
    <x v="59"/>
    <n v="387"/>
  </r>
  <r>
    <x v="61"/>
    <n v="168"/>
    <x v="58"/>
    <n v="578"/>
    <x v="1"/>
    <x v="57"/>
    <x v="59"/>
    <n v="224"/>
    <x v="54"/>
    <x v="60"/>
    <n v="451"/>
  </r>
  <r>
    <x v="62"/>
    <n v="307"/>
    <x v="59"/>
    <n v="441"/>
    <x v="56"/>
    <x v="58"/>
    <x v="60"/>
    <n v="144"/>
    <x v="55"/>
    <x v="61"/>
    <n v="414"/>
  </r>
  <r>
    <x v="63"/>
    <n v="430"/>
    <x v="60"/>
    <n v="119"/>
    <x v="57"/>
    <x v="59"/>
    <x v="61"/>
    <n v="18"/>
    <x v="56"/>
    <x v="62"/>
    <n v="468"/>
  </r>
  <r>
    <x v="64"/>
    <n v="398"/>
    <x v="61"/>
    <n v="557"/>
    <x v="58"/>
    <x v="60"/>
    <x v="62"/>
    <n v="101"/>
    <x v="57"/>
    <x v="63"/>
    <n v="136"/>
  </r>
  <r>
    <x v="65"/>
    <n v="86"/>
    <x v="2"/>
    <n v="232"/>
    <x v="59"/>
    <x v="61"/>
    <x v="63"/>
    <n v="212"/>
    <x v="58"/>
    <x v="64"/>
    <n v="586"/>
  </r>
  <r>
    <x v="66"/>
    <n v="164"/>
    <x v="62"/>
    <n v="352"/>
    <x v="13"/>
    <x v="62"/>
    <x v="64"/>
    <n v="33"/>
    <x v="59"/>
    <x v="65"/>
    <n v="261"/>
  </r>
  <r>
    <x v="67"/>
    <n v="361"/>
    <x v="63"/>
    <n v="242"/>
    <x v="60"/>
    <x v="63"/>
    <x v="65"/>
    <n v="447"/>
    <x v="60"/>
    <x v="66"/>
    <n v="554"/>
  </r>
  <r>
    <x v="68"/>
    <n v="196"/>
    <x v="64"/>
    <n v="165"/>
    <x v="61"/>
    <x v="64"/>
    <x v="66"/>
    <n v="206"/>
    <x v="61"/>
    <x v="67"/>
    <n v="465"/>
  </r>
  <r>
    <x v="69"/>
    <n v="211"/>
    <x v="65"/>
    <n v="331"/>
    <x v="62"/>
    <x v="65"/>
    <x v="67"/>
    <n v="270"/>
    <x v="62"/>
    <x v="24"/>
    <n v="376"/>
  </r>
  <r>
    <x v="70"/>
    <n v="29"/>
    <x v="66"/>
    <n v="356"/>
    <x v="63"/>
    <x v="66"/>
    <x v="68"/>
    <n v="411"/>
    <x v="63"/>
    <x v="68"/>
    <n v="116"/>
  </r>
  <r>
    <x v="71"/>
    <n v="483"/>
    <x v="67"/>
    <n v="597"/>
    <x v="64"/>
    <x v="67"/>
    <x v="69"/>
    <n v="491"/>
    <x v="6"/>
    <x v="24"/>
    <n v="511"/>
  </r>
  <r>
    <x v="72"/>
    <n v="444"/>
    <x v="68"/>
    <n v="125"/>
    <x v="65"/>
    <x v="68"/>
    <x v="70"/>
    <n v="93"/>
    <x v="64"/>
    <x v="69"/>
    <n v="215"/>
  </r>
  <r>
    <x v="73"/>
    <n v="5"/>
    <x v="69"/>
    <n v="241"/>
    <x v="66"/>
    <x v="28"/>
    <x v="71"/>
    <n v="171"/>
    <x v="65"/>
    <x v="70"/>
    <n v="337"/>
  </r>
  <r>
    <x v="74"/>
    <n v="385"/>
    <x v="70"/>
    <n v="390"/>
    <x v="67"/>
    <x v="69"/>
    <x v="72"/>
    <n v="464"/>
    <x v="66"/>
    <x v="71"/>
    <n v="150"/>
  </r>
  <r>
    <x v="75"/>
    <n v="43"/>
    <x v="71"/>
    <n v="68"/>
    <x v="68"/>
    <x v="35"/>
    <x v="61"/>
    <n v="62"/>
    <x v="49"/>
    <x v="72"/>
    <n v="399"/>
  </r>
  <r>
    <x v="76"/>
    <n v="255"/>
    <x v="72"/>
    <n v="458"/>
    <x v="69"/>
    <x v="70"/>
    <x v="73"/>
    <n v="100"/>
    <x v="67"/>
    <x v="73"/>
    <n v="437"/>
  </r>
  <r>
    <x v="77"/>
    <n v="514"/>
    <x v="73"/>
    <n v="168"/>
    <x v="70"/>
    <x v="71"/>
    <x v="74"/>
    <n v="179"/>
    <x v="68"/>
    <x v="74"/>
    <n v="459"/>
  </r>
  <r>
    <x v="78"/>
    <n v="456"/>
    <x v="74"/>
    <n v="447"/>
    <x v="71"/>
    <x v="72"/>
    <x v="75"/>
    <n v="177"/>
    <x v="69"/>
    <x v="75"/>
    <n v="546"/>
  </r>
  <r>
    <x v="79"/>
    <n v="132"/>
    <x v="75"/>
    <n v="519"/>
    <x v="72"/>
    <x v="73"/>
    <x v="21"/>
    <n v="182"/>
    <x v="70"/>
    <x v="58"/>
    <n v="544"/>
  </r>
  <r>
    <x v="80"/>
    <n v="254"/>
    <x v="76"/>
    <n v="548"/>
    <x v="73"/>
    <x v="74"/>
    <x v="76"/>
    <n v="5"/>
    <x v="71"/>
    <x v="76"/>
    <n v="127"/>
  </r>
  <r>
    <x v="81"/>
    <n v="132"/>
    <x v="77"/>
    <n v="490"/>
    <x v="74"/>
    <x v="75"/>
    <x v="77"/>
    <n v="335"/>
    <x v="72"/>
    <x v="77"/>
    <n v="38"/>
  </r>
  <r>
    <x v="82"/>
    <n v="297"/>
    <x v="9"/>
    <n v="193"/>
    <x v="75"/>
    <x v="76"/>
    <x v="78"/>
    <n v="456"/>
    <x v="73"/>
    <x v="78"/>
    <n v="512"/>
  </r>
  <r>
    <x v="83"/>
    <n v="77"/>
    <x v="78"/>
    <n v="336"/>
    <x v="76"/>
    <x v="77"/>
    <x v="79"/>
    <n v="2"/>
    <x v="74"/>
    <x v="79"/>
    <n v="112"/>
  </r>
  <r>
    <x v="84"/>
    <n v="584"/>
    <x v="79"/>
    <n v="530"/>
    <x v="77"/>
    <x v="78"/>
    <x v="80"/>
    <n v="197"/>
    <x v="75"/>
    <x v="36"/>
    <n v="57"/>
  </r>
  <r>
    <x v="85"/>
    <n v="357"/>
    <x v="80"/>
    <n v="163"/>
    <x v="78"/>
    <x v="79"/>
    <x v="81"/>
    <n v="220"/>
    <x v="76"/>
    <x v="80"/>
    <n v="124"/>
  </r>
  <r>
    <x v="86"/>
    <n v="160"/>
    <x v="41"/>
    <n v="365"/>
    <x v="79"/>
    <x v="80"/>
    <x v="82"/>
    <n v="445"/>
    <x v="21"/>
    <x v="81"/>
    <n v="466"/>
  </r>
  <r>
    <x v="87"/>
    <n v="492"/>
    <x v="81"/>
    <n v="493"/>
    <x v="80"/>
    <x v="81"/>
    <x v="83"/>
    <n v="311"/>
    <x v="77"/>
    <x v="17"/>
    <n v="72"/>
  </r>
  <r>
    <x v="88"/>
    <n v="589"/>
    <x v="43"/>
    <n v="440"/>
    <x v="81"/>
    <x v="82"/>
    <x v="84"/>
    <n v="563"/>
    <x v="55"/>
    <x v="10"/>
    <n v="153"/>
  </r>
  <r>
    <x v="89"/>
    <n v="506"/>
    <x v="82"/>
    <n v="72"/>
    <x v="13"/>
    <x v="59"/>
    <x v="85"/>
    <n v="251"/>
    <x v="78"/>
    <x v="82"/>
    <n v="492"/>
  </r>
  <r>
    <x v="90"/>
    <n v="76"/>
    <x v="83"/>
    <n v="535"/>
    <x v="82"/>
    <x v="80"/>
    <x v="86"/>
    <n v="261"/>
    <x v="79"/>
    <x v="83"/>
    <n v="484"/>
  </r>
  <r>
    <x v="91"/>
    <n v="139"/>
    <x v="84"/>
    <n v="399"/>
    <x v="83"/>
    <x v="83"/>
    <x v="63"/>
    <n v="110"/>
    <x v="80"/>
    <x v="56"/>
    <n v="528"/>
  </r>
  <r>
    <x v="92"/>
    <n v="391"/>
    <x v="7"/>
    <n v="146"/>
    <x v="35"/>
    <x v="11"/>
    <x v="87"/>
    <n v="410"/>
    <x v="81"/>
    <x v="84"/>
    <n v="469"/>
  </r>
  <r>
    <x v="93"/>
    <n v="48"/>
    <x v="27"/>
    <n v="505"/>
    <x v="84"/>
    <x v="84"/>
    <x v="88"/>
    <n v="102"/>
    <x v="82"/>
    <x v="85"/>
    <n v="512"/>
  </r>
  <r>
    <x v="94"/>
    <n v="594"/>
    <x v="85"/>
    <n v="552"/>
    <x v="62"/>
    <x v="85"/>
    <x v="5"/>
    <n v="152"/>
    <x v="83"/>
    <x v="86"/>
    <n v="259"/>
  </r>
  <r>
    <x v="95"/>
    <n v="300"/>
    <x v="86"/>
    <n v="512"/>
    <x v="85"/>
    <x v="86"/>
    <x v="4"/>
    <n v="381"/>
    <x v="84"/>
    <x v="87"/>
    <n v="178"/>
  </r>
  <r>
    <x v="96"/>
    <n v="333"/>
    <x v="87"/>
    <n v="363"/>
    <x v="86"/>
    <x v="87"/>
    <x v="89"/>
    <n v="115"/>
    <x v="85"/>
    <x v="88"/>
    <n v="560"/>
  </r>
  <r>
    <x v="97"/>
    <n v="409"/>
    <x v="88"/>
    <n v="36"/>
    <x v="87"/>
    <x v="88"/>
    <x v="90"/>
    <n v="512"/>
    <x v="86"/>
    <x v="89"/>
    <n v="26"/>
  </r>
  <r>
    <x v="98"/>
    <n v="594"/>
    <x v="89"/>
    <n v="115"/>
    <x v="88"/>
    <x v="89"/>
    <x v="91"/>
    <n v="342"/>
    <x v="87"/>
    <x v="90"/>
    <n v="513"/>
  </r>
  <r>
    <x v="99"/>
    <n v="45"/>
    <x v="90"/>
    <n v="554"/>
    <x v="89"/>
    <x v="90"/>
    <x v="92"/>
    <n v="428"/>
    <x v="88"/>
    <x v="91"/>
    <n v="250"/>
  </r>
  <r>
    <x v="100"/>
    <n v="355"/>
    <x v="91"/>
    <n v="269"/>
    <x v="90"/>
    <x v="91"/>
    <x v="93"/>
    <n v="454"/>
    <x v="89"/>
    <x v="69"/>
    <n v="357"/>
  </r>
  <r>
    <x v="101"/>
    <n v="455"/>
    <x v="92"/>
    <n v="192"/>
    <x v="91"/>
    <x v="92"/>
    <x v="94"/>
    <n v="437"/>
    <x v="90"/>
    <x v="78"/>
    <n v="424"/>
  </r>
  <r>
    <x v="102"/>
    <n v="586"/>
    <x v="93"/>
    <n v="85"/>
    <x v="92"/>
    <x v="93"/>
    <x v="95"/>
    <n v="51"/>
    <x v="74"/>
    <x v="92"/>
    <n v="142"/>
  </r>
  <r>
    <x v="103"/>
    <n v="378"/>
    <x v="94"/>
    <n v="598"/>
    <x v="93"/>
    <x v="80"/>
    <x v="96"/>
    <n v="167"/>
    <x v="91"/>
    <x v="93"/>
    <n v="290"/>
  </r>
  <r>
    <x v="104"/>
    <n v="174"/>
    <x v="95"/>
    <n v="197"/>
    <x v="94"/>
    <x v="91"/>
    <x v="97"/>
    <n v="130"/>
    <x v="92"/>
    <x v="94"/>
    <n v="584"/>
  </r>
  <r>
    <x v="105"/>
    <n v="12"/>
    <x v="96"/>
    <n v="424"/>
    <x v="95"/>
    <x v="94"/>
    <x v="98"/>
    <n v="334"/>
    <x v="93"/>
    <x v="27"/>
    <n v="477"/>
  </r>
  <r>
    <x v="106"/>
    <n v="486"/>
    <x v="97"/>
    <n v="371"/>
    <x v="96"/>
    <x v="73"/>
    <x v="99"/>
    <n v="26"/>
    <x v="94"/>
    <x v="95"/>
    <n v="509"/>
  </r>
  <r>
    <x v="107"/>
    <n v="229"/>
    <x v="98"/>
    <n v="261"/>
    <x v="97"/>
    <x v="95"/>
    <x v="100"/>
    <n v="569"/>
    <x v="95"/>
    <x v="96"/>
    <n v="393"/>
  </r>
  <r>
    <x v="108"/>
    <n v="426"/>
    <x v="99"/>
    <n v="180"/>
    <x v="93"/>
    <x v="96"/>
    <x v="24"/>
    <n v="37"/>
    <x v="96"/>
    <x v="97"/>
    <n v="257"/>
  </r>
  <r>
    <x v="109"/>
    <n v="22"/>
    <x v="100"/>
    <n v="569"/>
    <x v="98"/>
    <x v="97"/>
    <x v="101"/>
    <n v="443"/>
    <x v="97"/>
    <x v="98"/>
    <n v="141"/>
  </r>
  <r>
    <x v="110"/>
    <n v="308"/>
    <x v="101"/>
    <n v="488"/>
    <x v="99"/>
    <x v="98"/>
    <x v="102"/>
    <n v="342"/>
    <x v="98"/>
    <x v="99"/>
    <n v="150"/>
  </r>
  <r>
    <x v="111"/>
    <n v="444"/>
    <x v="102"/>
    <n v="299"/>
    <x v="100"/>
    <x v="99"/>
    <x v="103"/>
    <n v="168"/>
    <x v="99"/>
    <x v="53"/>
    <n v="351"/>
  </r>
  <r>
    <x v="112"/>
    <n v="404"/>
    <x v="103"/>
    <n v="595"/>
    <x v="101"/>
    <x v="100"/>
    <x v="104"/>
    <n v="339"/>
    <x v="100"/>
    <x v="100"/>
    <n v="266"/>
  </r>
  <r>
    <x v="113"/>
    <n v="136"/>
    <x v="104"/>
    <n v="241"/>
    <x v="102"/>
    <x v="101"/>
    <x v="105"/>
    <n v="440"/>
    <x v="101"/>
    <x v="101"/>
    <n v="37"/>
  </r>
  <r>
    <x v="114"/>
    <n v="264"/>
    <x v="90"/>
    <n v="521"/>
    <x v="103"/>
    <x v="102"/>
    <x v="106"/>
    <n v="102"/>
    <x v="51"/>
    <x v="102"/>
    <n v="88"/>
  </r>
  <r>
    <x v="115"/>
    <n v="177"/>
    <x v="105"/>
    <n v="275"/>
    <x v="104"/>
    <x v="103"/>
    <x v="107"/>
    <n v="486"/>
    <x v="102"/>
    <x v="103"/>
    <n v="432"/>
  </r>
  <r>
    <x v="116"/>
    <n v="13"/>
    <x v="106"/>
    <n v="207"/>
    <x v="17"/>
    <x v="104"/>
    <x v="108"/>
    <n v="478"/>
    <x v="103"/>
    <x v="104"/>
    <n v="284"/>
  </r>
  <r>
    <x v="117"/>
    <n v="309"/>
    <x v="107"/>
    <n v="316"/>
    <x v="105"/>
    <x v="105"/>
    <x v="109"/>
    <n v="399"/>
    <x v="104"/>
    <x v="105"/>
    <n v="318"/>
  </r>
  <r>
    <x v="118"/>
    <n v="16"/>
    <x v="108"/>
    <n v="162"/>
    <x v="106"/>
    <x v="31"/>
    <x v="110"/>
    <n v="415"/>
    <x v="105"/>
    <x v="106"/>
    <n v="264"/>
  </r>
  <r>
    <x v="119"/>
    <n v="364"/>
    <x v="109"/>
    <n v="56"/>
    <x v="107"/>
    <x v="106"/>
    <x v="59"/>
    <n v="461"/>
    <x v="106"/>
    <x v="12"/>
    <n v="36"/>
  </r>
  <r>
    <x v="120"/>
    <n v="414"/>
    <x v="110"/>
    <n v="100"/>
    <x v="107"/>
    <x v="35"/>
    <x v="111"/>
    <n v="381"/>
    <x v="107"/>
    <x v="107"/>
    <n v="214"/>
  </r>
  <r>
    <x v="121"/>
    <n v="592"/>
    <x v="111"/>
    <n v="412"/>
    <x v="108"/>
    <x v="107"/>
    <x v="60"/>
    <n v="491"/>
    <x v="108"/>
    <x v="108"/>
    <n v="516"/>
  </r>
  <r>
    <x v="122"/>
    <n v="35"/>
    <x v="112"/>
    <n v="590"/>
    <x v="109"/>
    <x v="108"/>
    <x v="57"/>
    <n v="277"/>
    <x v="109"/>
    <x v="109"/>
    <n v="523"/>
  </r>
  <r>
    <x v="123"/>
    <n v="405"/>
    <x v="113"/>
    <n v="17"/>
    <x v="110"/>
    <x v="109"/>
    <x v="112"/>
    <n v="88"/>
    <x v="110"/>
    <x v="110"/>
    <n v="292"/>
  </r>
  <r>
    <x v="124"/>
    <n v="198"/>
    <x v="114"/>
    <n v="8"/>
    <x v="111"/>
    <x v="54"/>
    <x v="113"/>
    <n v="504"/>
    <x v="111"/>
    <x v="111"/>
    <n v="103"/>
  </r>
  <r>
    <x v="125"/>
    <n v="539"/>
    <x v="115"/>
    <n v="413"/>
    <x v="19"/>
    <x v="104"/>
    <x v="114"/>
    <n v="419"/>
    <x v="112"/>
    <x v="112"/>
    <n v="319"/>
  </r>
  <r>
    <x v="126"/>
    <n v="422"/>
    <x v="116"/>
    <n v="254"/>
    <x v="112"/>
    <x v="110"/>
    <x v="115"/>
    <n v="372"/>
    <x v="113"/>
    <x v="113"/>
    <n v="585"/>
  </r>
  <r>
    <x v="127"/>
    <n v="54"/>
    <x v="117"/>
    <n v="29"/>
    <x v="113"/>
    <x v="59"/>
    <x v="116"/>
    <n v="219"/>
    <x v="77"/>
    <x v="114"/>
    <n v="410"/>
  </r>
  <r>
    <x v="128"/>
    <n v="313"/>
    <x v="118"/>
    <n v="529"/>
    <x v="114"/>
    <x v="78"/>
    <x v="117"/>
    <n v="455"/>
    <x v="114"/>
    <x v="115"/>
    <n v="274"/>
  </r>
  <r>
    <x v="129"/>
    <n v="235"/>
    <x v="119"/>
    <n v="340"/>
    <x v="25"/>
    <x v="111"/>
    <x v="118"/>
    <n v="495"/>
    <x v="115"/>
    <x v="116"/>
    <n v="390"/>
  </r>
  <r>
    <x v="130"/>
    <n v="543"/>
    <x v="28"/>
    <n v="54"/>
    <x v="115"/>
    <x v="112"/>
    <x v="119"/>
    <n v="370"/>
    <x v="116"/>
    <x v="117"/>
    <n v="241"/>
  </r>
  <r>
    <x v="131"/>
    <n v="237"/>
    <x v="60"/>
    <n v="220"/>
    <x v="68"/>
    <x v="113"/>
    <x v="120"/>
    <n v="41"/>
    <x v="117"/>
    <x v="24"/>
    <n v="163"/>
  </r>
  <r>
    <x v="132"/>
    <n v="368"/>
    <x v="120"/>
    <n v="81"/>
    <x v="40"/>
    <x v="73"/>
    <x v="55"/>
    <n v="507"/>
    <x v="118"/>
    <x v="118"/>
    <n v="494"/>
  </r>
  <r>
    <x v="133"/>
    <n v="63"/>
    <x v="36"/>
    <n v="297"/>
    <x v="116"/>
    <x v="114"/>
    <x v="121"/>
    <n v="401"/>
    <x v="119"/>
    <x v="119"/>
    <n v="94"/>
  </r>
  <r>
    <x v="134"/>
    <n v="203"/>
    <x v="121"/>
    <n v="357"/>
    <x v="117"/>
    <x v="115"/>
    <x v="122"/>
    <n v="282"/>
    <x v="107"/>
    <x v="120"/>
    <n v="253"/>
  </r>
  <r>
    <x v="135"/>
    <n v="385"/>
    <x v="122"/>
    <n v="598"/>
    <x v="118"/>
    <x v="116"/>
    <x v="123"/>
    <n v="53"/>
    <x v="120"/>
    <x v="121"/>
    <n v="381"/>
  </r>
  <r>
    <x v="136"/>
    <n v="345"/>
    <x v="123"/>
    <n v="126"/>
    <x v="119"/>
    <x v="117"/>
    <x v="85"/>
    <n v="140"/>
    <x v="121"/>
    <x v="122"/>
    <n v="90"/>
  </r>
  <r>
    <x v="137"/>
    <n v="135"/>
    <x v="108"/>
    <n v="321"/>
    <x v="111"/>
    <x v="118"/>
    <x v="65"/>
    <n v="18"/>
    <x v="122"/>
    <x v="123"/>
    <n v="110"/>
  </r>
  <r>
    <x v="138"/>
    <n v="111"/>
    <x v="124"/>
    <n v="163"/>
    <x v="120"/>
    <x v="119"/>
    <x v="18"/>
    <n v="247"/>
    <x v="123"/>
    <x v="124"/>
    <n v="565"/>
  </r>
  <r>
    <x v="139"/>
    <n v="262"/>
    <x v="125"/>
    <n v="379"/>
    <x v="121"/>
    <x v="120"/>
    <x v="124"/>
    <n v="271"/>
    <x v="124"/>
    <x v="125"/>
    <n v="223"/>
  </r>
  <r>
    <x v="140"/>
    <n v="132"/>
    <x v="126"/>
    <n v="346"/>
    <x v="122"/>
    <x v="121"/>
    <x v="125"/>
    <n v="229"/>
    <x v="34"/>
    <x v="126"/>
    <n v="37"/>
  </r>
  <r>
    <x v="141"/>
    <n v="541"/>
    <x v="127"/>
    <n v="458"/>
    <x v="123"/>
    <x v="122"/>
    <x v="126"/>
    <n v="183"/>
    <x v="125"/>
    <x v="127"/>
    <n v="530"/>
  </r>
  <r>
    <x v="142"/>
    <n v="329"/>
    <x v="91"/>
    <n v="431"/>
    <x v="124"/>
    <x v="123"/>
    <x v="127"/>
    <n v="371"/>
    <x v="126"/>
    <x v="128"/>
    <n v="191"/>
  </r>
  <r>
    <x v="143"/>
    <n v="521"/>
    <x v="128"/>
    <n v="18"/>
    <x v="125"/>
    <x v="124"/>
    <x v="128"/>
    <n v="146"/>
    <x v="127"/>
    <x v="51"/>
    <n v="239"/>
  </r>
  <r>
    <x v="144"/>
    <n v="234"/>
    <x v="54"/>
    <n v="198"/>
    <x v="78"/>
    <x v="125"/>
    <x v="129"/>
    <n v="79"/>
    <x v="124"/>
    <x v="129"/>
    <n v="505"/>
  </r>
  <r>
    <x v="145"/>
    <n v="207"/>
    <x v="129"/>
    <n v="377"/>
    <x v="126"/>
    <x v="126"/>
    <x v="130"/>
    <n v="581"/>
    <x v="128"/>
    <x v="130"/>
    <n v="410"/>
  </r>
  <r>
    <x v="146"/>
    <n v="270"/>
    <x v="130"/>
    <n v="292"/>
    <x v="84"/>
    <x v="127"/>
    <x v="131"/>
    <n v="540"/>
    <x v="129"/>
    <x v="101"/>
    <n v="445"/>
  </r>
  <r>
    <x v="147"/>
    <n v="547"/>
    <x v="131"/>
    <n v="535"/>
    <x v="127"/>
    <x v="119"/>
    <x v="132"/>
    <n v="528"/>
    <x v="130"/>
    <x v="131"/>
    <n v="560"/>
  </r>
  <r>
    <x v="148"/>
    <n v="20"/>
    <x v="132"/>
    <n v="301"/>
    <x v="128"/>
    <x v="128"/>
    <x v="133"/>
    <n v="325"/>
    <x v="8"/>
    <x v="132"/>
    <n v="32"/>
  </r>
  <r>
    <x v="149"/>
    <n v="209"/>
    <x v="133"/>
    <n v="212"/>
    <x v="129"/>
    <x v="100"/>
    <x v="134"/>
    <n v="108"/>
    <x v="67"/>
    <x v="133"/>
    <n v="452"/>
  </r>
  <r>
    <x v="150"/>
    <n v="425"/>
    <x v="94"/>
    <n v="21"/>
    <x v="77"/>
    <x v="50"/>
    <x v="135"/>
    <n v="550"/>
    <x v="131"/>
    <x v="108"/>
    <n v="449"/>
  </r>
  <r>
    <x v="151"/>
    <n v="73"/>
    <x v="134"/>
    <n v="90"/>
    <x v="130"/>
    <x v="129"/>
    <x v="136"/>
    <n v="326"/>
    <x v="132"/>
    <x v="134"/>
    <n v="559"/>
  </r>
  <r>
    <x v="152"/>
    <n v="496"/>
    <x v="135"/>
    <n v="109"/>
    <x v="21"/>
    <x v="21"/>
    <x v="137"/>
    <n v="219"/>
    <x v="101"/>
    <x v="135"/>
    <n v="37"/>
  </r>
  <r>
    <x v="153"/>
    <n v="328"/>
    <x v="136"/>
    <n v="168"/>
    <x v="126"/>
    <x v="51"/>
    <x v="138"/>
    <n v="110"/>
    <x v="74"/>
    <x v="42"/>
    <n v="548"/>
  </r>
  <r>
    <x v="154"/>
    <n v="124"/>
    <x v="137"/>
    <n v="544"/>
    <x v="34"/>
    <x v="130"/>
    <x v="139"/>
    <n v="11"/>
    <x v="53"/>
    <x v="136"/>
    <n v="155"/>
  </r>
  <r>
    <x v="155"/>
    <n v="87"/>
    <x v="138"/>
    <n v="54"/>
    <x v="122"/>
    <x v="131"/>
    <x v="140"/>
    <n v="582"/>
    <x v="43"/>
    <x v="137"/>
    <n v="153"/>
  </r>
  <r>
    <x v="156"/>
    <n v="458"/>
    <x v="108"/>
    <n v="209"/>
    <x v="81"/>
    <x v="132"/>
    <x v="141"/>
    <n v="256"/>
    <x v="133"/>
    <x v="138"/>
    <n v="40"/>
  </r>
  <r>
    <x v="157"/>
    <n v="180"/>
    <x v="135"/>
    <n v="128"/>
    <x v="131"/>
    <x v="133"/>
    <x v="142"/>
    <n v="249"/>
    <x v="109"/>
    <x v="139"/>
    <n v="36"/>
  </r>
  <r>
    <x v="158"/>
    <n v="283"/>
    <x v="17"/>
    <n v="371"/>
    <x v="132"/>
    <x v="113"/>
    <x v="143"/>
    <n v="440"/>
    <x v="134"/>
    <x v="140"/>
    <n v="135"/>
  </r>
  <r>
    <x v="159"/>
    <n v="117"/>
    <x v="139"/>
    <n v="465"/>
    <x v="10"/>
    <x v="134"/>
    <x v="144"/>
    <n v="123"/>
    <x v="135"/>
    <x v="126"/>
    <n v="177"/>
  </r>
  <r>
    <x v="160"/>
    <n v="475"/>
    <x v="63"/>
    <n v="47"/>
    <x v="65"/>
    <x v="135"/>
    <x v="145"/>
    <n v="514"/>
    <x v="82"/>
    <x v="141"/>
    <n v="124"/>
  </r>
  <r>
    <x v="161"/>
    <n v="397"/>
    <x v="140"/>
    <n v="98"/>
    <x v="133"/>
    <x v="136"/>
    <x v="146"/>
    <n v="12"/>
    <x v="136"/>
    <x v="142"/>
    <n v="385"/>
  </r>
  <r>
    <x v="162"/>
    <n v="47"/>
    <x v="70"/>
    <n v="336"/>
    <x v="134"/>
    <x v="137"/>
    <x v="147"/>
    <n v="470"/>
    <x v="137"/>
    <x v="73"/>
    <n v="306"/>
  </r>
  <r>
    <x v="163"/>
    <n v="284"/>
    <x v="141"/>
    <n v="73"/>
    <x v="135"/>
    <x v="138"/>
    <x v="148"/>
    <n v="461"/>
    <x v="138"/>
    <x v="143"/>
    <n v="367"/>
  </r>
  <r>
    <x v="164"/>
    <n v="453"/>
    <x v="142"/>
    <n v="282"/>
    <x v="136"/>
    <x v="139"/>
    <x v="110"/>
    <n v="308"/>
    <x v="139"/>
    <x v="144"/>
    <n v="284"/>
  </r>
  <r>
    <x v="165"/>
    <n v="128"/>
    <x v="143"/>
    <n v="294"/>
    <x v="137"/>
    <x v="140"/>
    <x v="77"/>
    <n v="438"/>
    <x v="140"/>
    <x v="14"/>
    <n v="301"/>
  </r>
  <r>
    <x v="166"/>
    <n v="512"/>
    <x v="144"/>
    <n v="80"/>
    <x v="89"/>
    <x v="141"/>
    <x v="149"/>
    <n v="469"/>
    <x v="141"/>
    <x v="145"/>
    <n v="450"/>
  </r>
  <r>
    <x v="167"/>
    <n v="338"/>
    <x v="145"/>
    <n v="107"/>
    <x v="138"/>
    <x v="142"/>
    <x v="150"/>
    <n v="213"/>
    <x v="33"/>
    <x v="146"/>
    <n v="138"/>
  </r>
  <r>
    <x v="168"/>
    <n v="432"/>
    <x v="146"/>
    <n v="439"/>
    <x v="139"/>
    <x v="131"/>
    <x v="151"/>
    <n v="529"/>
    <x v="142"/>
    <x v="147"/>
    <n v="197"/>
  </r>
  <r>
    <x v="169"/>
    <n v="463"/>
    <x v="147"/>
    <n v="280"/>
    <x v="140"/>
    <x v="82"/>
    <x v="75"/>
    <n v="477"/>
    <x v="143"/>
    <x v="125"/>
    <n v="341"/>
  </r>
  <r>
    <x v="170"/>
    <n v="126"/>
    <x v="130"/>
    <n v="38"/>
    <x v="141"/>
    <x v="143"/>
    <x v="152"/>
    <n v="33"/>
    <x v="144"/>
    <x v="148"/>
    <n v="226"/>
  </r>
  <r>
    <x v="171"/>
    <n v="200"/>
    <x v="148"/>
    <n v="195"/>
    <x v="142"/>
    <x v="144"/>
    <x v="153"/>
    <n v="576"/>
    <x v="145"/>
    <x v="72"/>
    <n v="104"/>
  </r>
  <r>
    <x v="172"/>
    <n v="24"/>
    <x v="149"/>
    <n v="390"/>
    <x v="54"/>
    <x v="44"/>
    <x v="154"/>
    <n v="313"/>
    <x v="146"/>
    <x v="35"/>
    <n v="138"/>
  </r>
  <r>
    <x v="173"/>
    <n v="564"/>
    <x v="150"/>
    <n v="594"/>
    <x v="143"/>
    <x v="145"/>
    <x v="155"/>
    <n v="331"/>
    <x v="107"/>
    <x v="149"/>
    <n v="121"/>
  </r>
  <r>
    <x v="174"/>
    <n v="325"/>
    <x v="151"/>
    <n v="2"/>
    <x v="144"/>
    <x v="135"/>
    <x v="80"/>
    <n v="485"/>
    <x v="147"/>
    <x v="99"/>
    <n v="377"/>
  </r>
  <r>
    <x v="175"/>
    <n v="142"/>
    <x v="152"/>
    <n v="29"/>
    <x v="145"/>
    <x v="42"/>
    <x v="156"/>
    <n v="492"/>
    <x v="148"/>
    <x v="150"/>
    <n v="467"/>
  </r>
  <r>
    <x v="176"/>
    <n v="242"/>
    <x v="153"/>
    <n v="490"/>
    <x v="146"/>
    <x v="146"/>
    <x v="54"/>
    <n v="8"/>
    <x v="149"/>
    <x v="151"/>
    <n v="494"/>
  </r>
  <r>
    <x v="177"/>
    <n v="8"/>
    <x v="106"/>
    <n v="215"/>
    <x v="147"/>
    <x v="147"/>
    <x v="157"/>
    <n v="249"/>
    <x v="150"/>
    <x v="152"/>
    <n v="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">
  <r>
    <d v="2018-03-01T00:00:00"/>
    <n v="468"/>
    <n v="347"/>
    <n v="548"/>
    <n v="146"/>
    <m/>
    <n v="572"/>
    <n v="167"/>
    <m/>
    <m/>
    <m/>
  </r>
  <r>
    <d v="2018-03-02T00:00:00"/>
    <n v="374"/>
    <m/>
    <n v="346"/>
    <n v="270"/>
    <n v="289"/>
    <m/>
    <n v="193"/>
    <n v="473"/>
    <n v="483"/>
    <n v="303"/>
  </r>
  <r>
    <d v="2018-03-03T00:00:00"/>
    <n v="334"/>
    <n v="306"/>
    <n v="108"/>
    <n v="357"/>
    <m/>
    <n v="412"/>
    <n v="303"/>
    <n v="149"/>
    <n v="398"/>
    <n v="293"/>
  </r>
  <r>
    <d v="2018-03-04T00:00:00"/>
    <m/>
    <n v="522"/>
    <n v="116"/>
    <n v="371"/>
    <n v="136"/>
    <n v="169"/>
    <m/>
    <n v="160"/>
    <n v="273"/>
    <n v="302"/>
  </r>
  <r>
    <d v="2018-03-05T00:00:00"/>
    <n v="226"/>
    <n v="125"/>
    <n v="249"/>
    <n v="510"/>
    <n v="138"/>
    <n v="589"/>
    <n v="261"/>
    <n v="149"/>
    <n v="141"/>
    <n v="340"/>
  </r>
  <r>
    <d v="2018-03-06T00:00:00"/>
    <n v="234"/>
    <n v="531"/>
    <n v="364"/>
    <n v="473"/>
    <n v="554"/>
    <n v="546"/>
    <n v="510"/>
    <n v="259"/>
    <n v="232"/>
    <n v="405"/>
  </r>
  <r>
    <d v="2018-03-07T00:00:00"/>
    <n v="447"/>
    <n v="379"/>
    <n v="560"/>
    <n v="228"/>
    <n v="125"/>
    <m/>
    <m/>
    <n v="332"/>
    <n v="452"/>
    <n v="333"/>
  </r>
  <r>
    <d v="2018-03-08T00:00:00"/>
    <n v="197"/>
    <n v="497"/>
    <n v="473"/>
    <n v="392"/>
    <n v="197"/>
    <n v="551"/>
    <n v="348"/>
    <n v="143"/>
    <n v="121"/>
    <n v="265"/>
  </r>
  <r>
    <d v="2018-03-09T00:00:00"/>
    <n v="131"/>
    <n v="540"/>
    <n v="116"/>
    <n v="201"/>
    <m/>
    <n v="297"/>
    <m/>
    <n v="381"/>
    <n v="464"/>
    <n v="509"/>
  </r>
  <r>
    <d v="2018-03-10T00:00:00"/>
    <n v="382"/>
    <m/>
    <n v="129"/>
    <n v="249"/>
    <n v="463"/>
    <n v="419"/>
    <n v="355"/>
    <n v="458"/>
    <n v="223"/>
    <n v="393"/>
  </r>
  <r>
    <d v="2018-03-11T00:00:00"/>
    <m/>
    <n v="259"/>
    <n v="510"/>
    <n v="562"/>
    <n v="563"/>
    <n v="346"/>
    <n v="261"/>
    <n v="236"/>
    <n v="265"/>
    <n v="509"/>
  </r>
  <r>
    <d v="2018-03-12T00:00:00"/>
    <n v="539"/>
    <n v="235"/>
    <n v="468"/>
    <n v="565"/>
    <n v="550"/>
    <n v="281"/>
    <n v="461"/>
    <n v="511"/>
    <n v="453"/>
    <n v="192"/>
  </r>
  <r>
    <d v="2018-03-13T00:00:00"/>
    <n v="445"/>
    <n v="555"/>
    <n v="167"/>
    <n v="547"/>
    <n v="145"/>
    <n v="167"/>
    <n v="274"/>
    <n v="579"/>
    <n v="526"/>
    <n v="111"/>
  </r>
  <r>
    <d v="2018-03-14T00:00:00"/>
    <n v="587"/>
    <n v="587"/>
    <n v="200"/>
    <n v="200"/>
    <n v="179"/>
    <m/>
    <n v="220"/>
    <m/>
    <n v="550"/>
    <n v="120"/>
  </r>
  <r>
    <d v="2018-03-15T00:00:00"/>
    <n v="440"/>
    <m/>
    <n v="364"/>
    <n v="391"/>
    <n v="347"/>
    <n v="221"/>
    <n v="222"/>
    <n v="180"/>
    <n v="112"/>
    <n v="191"/>
  </r>
  <r>
    <d v="2018-03-16T00:00:00"/>
    <n v="347"/>
    <n v="504"/>
    <n v="108"/>
    <n v="510"/>
    <n v="148"/>
    <n v="557"/>
    <n v="133"/>
    <n v="182"/>
    <n v="583"/>
    <n v="501"/>
  </r>
  <r>
    <d v="2018-03-17T00:00:00"/>
    <n v="258"/>
    <n v="350"/>
    <n v="256"/>
    <m/>
    <m/>
    <n v="548"/>
    <n v="143"/>
    <n v="380"/>
    <n v="324"/>
    <n v="110"/>
  </r>
  <r>
    <d v="2018-03-18T00:00:00"/>
    <n v="553"/>
    <n v="101"/>
    <n v="483"/>
    <m/>
    <n v="307"/>
    <n v="429"/>
    <n v="499"/>
    <n v="332"/>
    <n v="362"/>
    <n v="247"/>
  </r>
  <r>
    <d v="2018-03-19T00:00:00"/>
    <n v="396"/>
    <n v="590"/>
    <n v="507"/>
    <n v="137"/>
    <m/>
    <m/>
    <n v="508"/>
    <n v="582"/>
    <n v="286"/>
    <n v="495"/>
  </r>
  <r>
    <d v="2018-03-20T00:00:00"/>
    <n v="106"/>
    <m/>
    <n v="456"/>
    <m/>
    <m/>
    <n v="194"/>
    <n v="308"/>
    <n v="308"/>
    <n v="105"/>
    <n v="320"/>
  </r>
  <r>
    <d v="2018-03-21T00:00:00"/>
    <n v="416"/>
    <n v="341"/>
    <n v="359"/>
    <n v="252"/>
    <n v="170"/>
    <n v="231"/>
    <n v="463"/>
    <m/>
    <n v="262"/>
    <n v="575"/>
  </r>
  <r>
    <d v="2018-03-22T00:00:00"/>
    <n v="409"/>
    <n v="151"/>
    <n v="309"/>
    <n v="252"/>
    <n v="172"/>
    <m/>
    <n v="213"/>
    <n v="306"/>
    <n v="351"/>
    <n v="205"/>
  </r>
  <r>
    <d v="2018-03-23T00:00:00"/>
    <n v="526"/>
    <n v="321"/>
    <n v="516"/>
    <n v="302"/>
    <n v="316"/>
    <m/>
    <m/>
    <n v="506"/>
    <m/>
    <m/>
  </r>
  <r>
    <d v="2018-03-24T00:00:00"/>
    <n v="202"/>
    <n v="389"/>
    <n v="543"/>
    <n v="572"/>
    <n v="560"/>
    <n v="126"/>
    <n v="508"/>
    <n v="546"/>
    <n v="222"/>
    <n v="584"/>
  </r>
  <r>
    <d v="2018-03-25T00:00:00"/>
    <n v="219"/>
    <n v="137"/>
    <m/>
    <m/>
    <n v="439"/>
    <n v="568"/>
    <n v="357"/>
    <m/>
    <n v="390"/>
    <n v="124"/>
  </r>
  <r>
    <d v="2018-03-26T00:00:00"/>
    <n v="562"/>
    <n v="159"/>
    <m/>
    <m/>
    <n v="157"/>
    <n v="498"/>
    <n v="194"/>
    <n v="502"/>
    <n v="312"/>
    <m/>
  </r>
  <r>
    <d v="2018-03-27T00:00:00"/>
    <m/>
    <m/>
    <n v="217"/>
    <n v="561"/>
    <n v="336"/>
    <n v="515"/>
    <m/>
    <n v="481"/>
    <n v="199"/>
    <n v="420"/>
  </r>
  <r>
    <d v="2018-03-28T00:00:00"/>
    <n v="475"/>
    <n v="341"/>
    <n v="455"/>
    <n v="533"/>
    <n v="158"/>
    <n v="139"/>
    <n v="331"/>
    <n v="462"/>
    <n v="431"/>
    <n v="306"/>
  </r>
  <r>
    <d v="2018-03-29T00:00:00"/>
    <n v="274"/>
    <n v="218"/>
    <n v="578"/>
    <n v="389"/>
    <m/>
    <n v="160"/>
    <n v="281"/>
    <m/>
    <n v="345"/>
    <n v="295"/>
  </r>
  <r>
    <d v="2018-03-30T00:00:00"/>
    <n v="447"/>
    <m/>
    <n v="340"/>
    <n v="385"/>
    <n v="398"/>
    <n v="442"/>
    <m/>
    <n v="566"/>
    <n v="369"/>
    <n v="435"/>
  </r>
  <r>
    <d v="2018-03-31T00:00:00"/>
    <n v="410"/>
    <n v="507"/>
    <n v="332"/>
    <n v="249"/>
    <n v="428"/>
    <n v="336"/>
    <n v="313"/>
    <n v="272"/>
    <n v="501"/>
    <n v="330"/>
  </r>
  <r>
    <d v="2018-04-01T00:00:00"/>
    <n v="380"/>
    <n v="544"/>
    <n v="574"/>
    <n v="263"/>
    <n v="168"/>
    <m/>
    <n v="428"/>
    <n v="492"/>
    <n v="385"/>
    <n v="408"/>
  </r>
  <r>
    <d v="2018-04-02T00:00:00"/>
    <m/>
    <m/>
    <n v="433"/>
    <n v="447"/>
    <n v="160"/>
    <n v="142"/>
    <n v="418"/>
    <n v="482"/>
    <n v="374"/>
    <n v="241"/>
  </r>
  <r>
    <d v="2018-04-03T00:00:00"/>
    <n v="282"/>
    <n v="447"/>
    <n v="357"/>
    <n v="572"/>
    <n v="405"/>
    <n v="443"/>
    <n v="580"/>
    <m/>
    <n v="144"/>
    <n v="319"/>
  </r>
  <r>
    <d v="2018-04-04T00:00:00"/>
    <n v="284"/>
    <n v="186"/>
    <m/>
    <n v="178"/>
    <n v="303"/>
    <n v="328"/>
    <n v="435"/>
    <n v="107"/>
    <n v="436"/>
    <n v="502"/>
  </r>
  <r>
    <d v="2018-04-05T00:00:00"/>
    <n v="198"/>
    <n v="211"/>
    <n v="543"/>
    <n v="286"/>
    <n v="280"/>
    <n v="418"/>
    <n v="175"/>
    <n v="222"/>
    <n v="307"/>
    <n v="192"/>
  </r>
  <r>
    <d v="2018-04-06T00:00:00"/>
    <m/>
    <n v="403"/>
    <n v="328"/>
    <n v="222"/>
    <n v="428"/>
    <n v="582"/>
    <n v="241"/>
    <n v="564"/>
    <n v="472"/>
    <n v="277"/>
  </r>
  <r>
    <d v="2018-04-07T00:00:00"/>
    <n v="478"/>
    <n v="366"/>
    <n v="536"/>
    <n v="357"/>
    <n v="524"/>
    <m/>
    <n v="127"/>
    <m/>
    <m/>
    <n v="432"/>
  </r>
  <r>
    <d v="2018-04-08T00:00:00"/>
    <m/>
    <n v="253"/>
    <m/>
    <n v="212"/>
    <m/>
    <n v="300"/>
    <m/>
    <n v="546"/>
    <n v="335"/>
    <n v="473"/>
  </r>
  <r>
    <d v="2018-04-09T00:00:00"/>
    <n v="559"/>
    <n v="422"/>
    <n v="269"/>
    <n v="407"/>
    <n v="239"/>
    <n v="115"/>
    <n v="413"/>
    <n v="570"/>
    <n v="195"/>
    <m/>
  </r>
  <r>
    <d v="2018-04-10T00:00:00"/>
    <n v="307"/>
    <n v="253"/>
    <n v="125"/>
    <n v="265"/>
    <m/>
    <n v="353"/>
    <n v="301"/>
    <n v="277"/>
    <n v="499"/>
    <n v="129"/>
  </r>
  <r>
    <d v="2018-04-11T00:00:00"/>
    <n v="517"/>
    <n v="113"/>
    <n v="447"/>
    <n v="186"/>
    <n v="290"/>
    <n v="428"/>
    <n v="252"/>
    <n v="115"/>
    <n v="386"/>
    <n v="330"/>
  </r>
  <r>
    <d v="2018-04-12T00:00:00"/>
    <n v="140"/>
    <m/>
    <n v="577"/>
    <n v="500"/>
    <n v="458"/>
    <n v="495"/>
    <n v="359"/>
    <m/>
    <n v="316"/>
    <n v="421"/>
  </r>
  <r>
    <d v="2018-04-13T00:00:00"/>
    <n v="409"/>
    <n v="572"/>
    <n v="418"/>
    <m/>
    <m/>
    <n v="231"/>
    <n v="272"/>
    <n v="126"/>
    <n v="487"/>
    <n v="342"/>
  </r>
  <r>
    <d v="2018-04-14T00:00:00"/>
    <n v="442"/>
    <n v="583"/>
    <m/>
    <n v="436"/>
    <n v="407"/>
    <n v="576"/>
    <m/>
    <n v="272"/>
    <m/>
    <n v="123"/>
  </r>
  <r>
    <d v="2018-04-15T00:00:00"/>
    <n v="596"/>
    <n v="254"/>
    <n v="400"/>
    <n v="144"/>
    <n v="127"/>
    <m/>
    <n v="477"/>
    <n v="205"/>
    <n v="374"/>
    <n v="554"/>
  </r>
  <r>
    <d v="2018-04-16T00:00:00"/>
    <n v="208"/>
    <m/>
    <n v="513"/>
    <n v="172"/>
    <n v="414"/>
    <m/>
    <n v="340"/>
    <n v="150"/>
    <n v="510"/>
    <n v="174"/>
  </r>
  <r>
    <d v="2018-04-17T00:00:00"/>
    <n v="269"/>
    <m/>
    <n v="239"/>
    <n v="463"/>
    <m/>
    <n v="566"/>
    <n v="233"/>
    <n v="308"/>
    <n v="463"/>
    <n v="129"/>
  </r>
  <r>
    <d v="2018-04-18T00:00:00"/>
    <m/>
    <n v="401"/>
    <m/>
    <n v="122"/>
    <m/>
    <n v="452"/>
    <n v="460"/>
    <n v="257"/>
    <n v="505"/>
    <m/>
  </r>
  <r>
    <d v="2018-04-19T00:00:00"/>
    <n v="469"/>
    <n v="471"/>
    <n v="237"/>
    <n v="205"/>
    <m/>
    <n v="291"/>
    <n v="397"/>
    <m/>
    <n v="378"/>
    <n v="525"/>
  </r>
  <r>
    <d v="2018-04-20T00:00:00"/>
    <m/>
    <n v="546"/>
    <n v="422"/>
    <n v="398"/>
    <n v="161"/>
    <m/>
    <n v="289"/>
    <n v="471"/>
    <n v="544"/>
    <n v="120"/>
  </r>
  <r>
    <d v="2018-04-21T00:00:00"/>
    <n v="122"/>
    <n v="413"/>
    <n v="197"/>
    <m/>
    <n v="239"/>
    <n v="533"/>
    <n v="316"/>
    <m/>
    <m/>
    <n v="482"/>
  </r>
  <r>
    <d v="2018-04-22T00:00:00"/>
    <n v="393"/>
    <n v="355"/>
    <n v="170"/>
    <n v="427"/>
    <n v="204"/>
    <n v="219"/>
    <n v="215"/>
    <n v="173"/>
    <n v="498"/>
    <n v="572"/>
  </r>
  <r>
    <d v="2018-04-23T00:00:00"/>
    <n v="211"/>
    <n v="221"/>
    <n v="268"/>
    <n v="453"/>
    <n v="119"/>
    <m/>
    <n v="326"/>
    <n v="566"/>
    <n v="423"/>
    <n v="599"/>
  </r>
  <r>
    <d v="2018-04-24T00:00:00"/>
    <n v="137"/>
    <n v="595"/>
    <n v="156"/>
    <n v="428"/>
    <n v="386"/>
    <n v="459"/>
    <n v="461"/>
    <n v="348"/>
    <n v="226"/>
    <m/>
  </r>
  <r>
    <d v="2018-04-25T00:00:00"/>
    <n v="399"/>
    <n v="545"/>
    <n v="568"/>
    <m/>
    <n v="183"/>
    <n v="405"/>
    <n v="105"/>
    <n v="365"/>
    <n v="322"/>
    <m/>
  </r>
  <r>
    <d v="2018-04-26T00:00:00"/>
    <n v="139"/>
    <n v="130"/>
    <n v="568"/>
    <n v="133"/>
    <n v="539"/>
    <m/>
    <m/>
    <n v="199"/>
    <n v="136"/>
    <n v="207"/>
  </r>
  <r>
    <d v="2018-04-27T00:00:00"/>
    <n v="438"/>
    <m/>
    <n v="401"/>
    <n v="365"/>
    <n v="516"/>
    <n v="592"/>
    <n v="326"/>
    <n v="420"/>
    <n v="219"/>
    <n v="153"/>
  </r>
  <r>
    <d v="2018-04-28T00:00:00"/>
    <n v="475"/>
    <n v="195"/>
    <n v="294"/>
    <n v="258"/>
    <n v="321"/>
    <n v="462"/>
    <n v="412"/>
    <m/>
    <n v="408"/>
    <n v="393"/>
  </r>
  <r>
    <d v="2018-04-29T00:00:00"/>
    <n v="161"/>
    <n v="119"/>
    <n v="464"/>
    <n v="358"/>
    <n v="217"/>
    <n v="249"/>
    <n v="455"/>
    <n v="272"/>
    <n v="562"/>
    <n v="444"/>
  </r>
  <r>
    <d v="2018-04-30T00:00:00"/>
    <n v="222"/>
    <n v="379"/>
    <n v="106"/>
    <n v="341"/>
    <n v="211"/>
    <n v="501"/>
    <n v="583"/>
    <n v="265"/>
    <m/>
    <n v="387"/>
  </r>
  <r>
    <d v="2018-05-01T00:00:00"/>
    <n v="168"/>
    <m/>
    <n v="578"/>
    <n v="270"/>
    <n v="249"/>
    <m/>
    <n v="224"/>
    <n v="139"/>
    <n v="242"/>
    <n v="451"/>
  </r>
  <r>
    <d v="2018-05-02T00:00:00"/>
    <n v="307"/>
    <n v="496"/>
    <n v="441"/>
    <n v="402"/>
    <m/>
    <n v="404"/>
    <n v="144"/>
    <n v="195"/>
    <n v="588"/>
    <n v="414"/>
  </r>
  <r>
    <d v="2018-05-03T00:00:00"/>
    <n v="430"/>
    <n v="527"/>
    <n v="119"/>
    <n v="395"/>
    <n v="286"/>
    <n v="373"/>
    <m/>
    <n v="214"/>
    <n v="146"/>
    <n v="468"/>
  </r>
  <r>
    <d v="2018-05-04T00:00:00"/>
    <n v="398"/>
    <n v="251"/>
    <n v="557"/>
    <n v="575"/>
    <n v="342"/>
    <m/>
    <n v="101"/>
    <m/>
    <n v="175"/>
    <n v="136"/>
  </r>
  <r>
    <d v="2018-05-05T00:00:00"/>
    <m/>
    <n v="306"/>
    <n v="232"/>
    <n v="368"/>
    <n v="577"/>
    <n v="563"/>
    <n v="212"/>
    <n v="141"/>
    <n v="370"/>
    <n v="586"/>
  </r>
  <r>
    <d v="2018-05-06T00:00:00"/>
    <n v="164"/>
    <n v="464"/>
    <n v="352"/>
    <n v="200"/>
    <n v="590"/>
    <m/>
    <m/>
    <n v="340"/>
    <n v="548"/>
    <n v="261"/>
  </r>
  <r>
    <d v="2018-05-07T00:00:00"/>
    <n v="361"/>
    <n v="462"/>
    <n v="242"/>
    <n v="220"/>
    <n v="279"/>
    <m/>
    <n v="447"/>
    <m/>
    <n v="458"/>
    <n v="554"/>
  </r>
  <r>
    <d v="2018-05-08T00:00:00"/>
    <n v="196"/>
    <n v="344"/>
    <n v="165"/>
    <n v="543"/>
    <n v="578"/>
    <n v="271"/>
    <n v="206"/>
    <m/>
    <n v="536"/>
    <n v="465"/>
  </r>
  <r>
    <d v="2018-05-09T00:00:00"/>
    <n v="211"/>
    <n v="285"/>
    <n v="331"/>
    <n v="524"/>
    <n v="174"/>
    <n v="594"/>
    <n v="270"/>
    <n v="203"/>
    <n v="390"/>
    <n v="376"/>
  </r>
  <r>
    <d v="2018-05-10T00:00:00"/>
    <m/>
    <n v="185"/>
    <n v="356"/>
    <n v="148"/>
    <n v="177"/>
    <n v="247"/>
    <n v="411"/>
    <n v="552"/>
    <m/>
    <n v="116"/>
  </r>
  <r>
    <d v="2018-05-11T00:00:00"/>
    <n v="483"/>
    <n v="313"/>
    <n v="597"/>
    <n v="410"/>
    <m/>
    <n v="129"/>
    <n v="491"/>
    <n v="143"/>
    <n v="390"/>
    <n v="511"/>
  </r>
  <r>
    <d v="2018-05-12T00:00:00"/>
    <n v="444"/>
    <m/>
    <n v="125"/>
    <n v="535"/>
    <n v="255"/>
    <n v="324"/>
    <m/>
    <m/>
    <n v="191"/>
    <n v="215"/>
  </r>
  <r>
    <d v="2018-05-13T00:00:00"/>
    <m/>
    <n v="294"/>
    <n v="241"/>
    <n v="448"/>
    <n v="398"/>
    <n v="469"/>
    <n v="171"/>
    <n v="444"/>
    <n v="577"/>
    <n v="337"/>
  </r>
  <r>
    <d v="2018-05-14T00:00:00"/>
    <n v="385"/>
    <n v="327"/>
    <n v="390"/>
    <n v="285"/>
    <m/>
    <n v="177"/>
    <n v="464"/>
    <n v="362"/>
    <n v="507"/>
    <n v="150"/>
  </r>
  <r>
    <d v="2018-05-15T00:00:00"/>
    <m/>
    <n v="153"/>
    <m/>
    <n v="429"/>
    <n v="524"/>
    <n v="373"/>
    <m/>
    <n v="365"/>
    <n v="216"/>
    <n v="399"/>
  </r>
  <r>
    <d v="2018-05-16T00:00:00"/>
    <n v="255"/>
    <n v="191"/>
    <n v="458"/>
    <m/>
    <n v="377"/>
    <n v="323"/>
    <m/>
    <n v="456"/>
    <n v="506"/>
    <n v="437"/>
  </r>
  <r>
    <d v="2018-05-17T00:00:00"/>
    <n v="514"/>
    <n v="230"/>
    <n v="168"/>
    <n v="227"/>
    <m/>
    <n v="466"/>
    <n v="179"/>
    <n v="430"/>
    <n v="521"/>
    <n v="459"/>
  </r>
  <r>
    <d v="2018-05-18T00:00:00"/>
    <n v="456"/>
    <n v="127"/>
    <n v="447"/>
    <n v="245"/>
    <n v="527"/>
    <n v="137"/>
    <n v="177"/>
    <n v="171"/>
    <m/>
    <n v="546"/>
  </r>
  <r>
    <d v="2018-05-19T00:00:00"/>
    <n v="132"/>
    <n v="264"/>
    <n v="519"/>
    <n v="557"/>
    <n v="278"/>
    <m/>
    <n v="182"/>
    <n v="356"/>
    <n v="562"/>
    <n v="544"/>
  </r>
  <r>
    <d v="2018-05-20T00:00:00"/>
    <n v="254"/>
    <n v="107"/>
    <n v="548"/>
    <n v="408"/>
    <n v="285"/>
    <n v="317"/>
    <m/>
    <n v="390"/>
    <n v="502"/>
    <n v="127"/>
  </r>
  <r>
    <d v="2018-05-21T00:00:00"/>
    <n v="132"/>
    <n v="372"/>
    <n v="490"/>
    <m/>
    <n v="207"/>
    <n v="266"/>
    <n v="335"/>
    <n v="387"/>
    <n v="317"/>
    <m/>
  </r>
  <r>
    <d v="2018-05-22T00:00:00"/>
    <n v="297"/>
    <m/>
    <n v="193"/>
    <m/>
    <n v="597"/>
    <n v="458"/>
    <n v="456"/>
    <n v="132"/>
    <n v="474"/>
    <n v="512"/>
  </r>
  <r>
    <d v="2018-05-23T00:00:00"/>
    <m/>
    <n v="307"/>
    <n v="336"/>
    <m/>
    <n v="574"/>
    <m/>
    <m/>
    <n v="402"/>
    <n v="411"/>
    <n v="112"/>
  </r>
  <r>
    <d v="2018-05-24T00:00:00"/>
    <n v="584"/>
    <n v="579"/>
    <n v="530"/>
    <n v="537"/>
    <m/>
    <n v="290"/>
    <n v="197"/>
    <n v="358"/>
    <n v="472"/>
    <m/>
  </r>
  <r>
    <d v="2018-05-25T00:00:00"/>
    <n v="357"/>
    <n v="212"/>
    <n v="163"/>
    <n v="378"/>
    <n v="218"/>
    <n v="577"/>
    <n v="220"/>
    <n v="527"/>
    <n v="340"/>
    <n v="124"/>
  </r>
  <r>
    <d v="2018-05-26T00:00:00"/>
    <n v="160"/>
    <n v="572"/>
    <n v="365"/>
    <m/>
    <n v="271"/>
    <n v="264"/>
    <n v="445"/>
    <n v="546"/>
    <n v="524"/>
    <n v="466"/>
  </r>
  <r>
    <d v="2018-05-27T00:00:00"/>
    <n v="492"/>
    <n v="201"/>
    <n v="493"/>
    <n v="110"/>
    <n v="504"/>
    <n v="237"/>
    <n v="311"/>
    <n v="168"/>
    <n v="362"/>
    <m/>
  </r>
  <r>
    <d v="2018-05-28T00:00:00"/>
    <n v="589"/>
    <n v="254"/>
    <n v="440"/>
    <n v="176"/>
    <m/>
    <n v="240"/>
    <n v="563"/>
    <n v="195"/>
    <n v="265"/>
    <n v="153"/>
  </r>
  <r>
    <d v="2018-05-29T00:00:00"/>
    <n v="506"/>
    <n v="105"/>
    <m/>
    <n v="200"/>
    <n v="286"/>
    <n v="109"/>
    <n v="251"/>
    <n v="137"/>
    <n v="347"/>
    <n v="492"/>
  </r>
  <r>
    <d v="2018-05-30T00:00:00"/>
    <m/>
    <n v="562"/>
    <n v="535"/>
    <n v="566"/>
    <n v="271"/>
    <n v="155"/>
    <n v="261"/>
    <n v="497"/>
    <m/>
    <n v="484"/>
  </r>
  <r>
    <d v="2018-05-31T00:00:00"/>
    <n v="139"/>
    <m/>
    <n v="399"/>
    <m/>
    <n v="348"/>
    <n v="563"/>
    <n v="110"/>
    <n v="305"/>
    <n v="219"/>
    <n v="528"/>
  </r>
  <r>
    <d v="2018-06-01T00:00:00"/>
    <n v="391"/>
    <n v="497"/>
    <n v="146"/>
    <n v="265"/>
    <n v="550"/>
    <n v="567"/>
    <n v="410"/>
    <n v="568"/>
    <n v="290"/>
    <n v="469"/>
  </r>
  <r>
    <d v="2018-06-02T00:00:00"/>
    <m/>
    <n v="218"/>
    <n v="505"/>
    <n v="158"/>
    <n v="412"/>
    <n v="535"/>
    <n v="102"/>
    <n v="304"/>
    <n v="327"/>
    <n v="512"/>
  </r>
  <r>
    <d v="2018-06-03T00:00:00"/>
    <n v="594"/>
    <n v="405"/>
    <n v="552"/>
    <n v="524"/>
    <n v="258"/>
    <n v="546"/>
    <n v="152"/>
    <n v="251"/>
    <n v="315"/>
    <n v="259"/>
  </r>
  <r>
    <d v="2018-06-04T00:00:00"/>
    <n v="300"/>
    <n v="245"/>
    <n v="512"/>
    <n v="376"/>
    <n v="308"/>
    <n v="589"/>
    <n v="381"/>
    <m/>
    <n v="556"/>
    <n v="178"/>
  </r>
  <r>
    <d v="2018-06-05T00:00:00"/>
    <n v="333"/>
    <n v="297"/>
    <n v="363"/>
    <n v="528"/>
    <n v="171"/>
    <n v="199"/>
    <n v="115"/>
    <n v="500"/>
    <n v="150"/>
    <n v="560"/>
  </r>
  <r>
    <d v="2018-06-06T00:00:00"/>
    <n v="409"/>
    <m/>
    <m/>
    <n v="236"/>
    <n v="121"/>
    <n v="293"/>
    <n v="512"/>
    <n v="221"/>
    <m/>
    <m/>
  </r>
  <r>
    <d v="2018-06-07T00:00:00"/>
    <n v="594"/>
    <n v="589"/>
    <n v="115"/>
    <n v="326"/>
    <n v="223"/>
    <n v="512"/>
    <n v="342"/>
    <n v="298"/>
    <n v="170"/>
    <n v="513"/>
  </r>
  <r>
    <d v="2018-06-08T00:00:00"/>
    <m/>
    <m/>
    <n v="554"/>
    <n v="519"/>
    <n v="173"/>
    <n v="182"/>
    <n v="428"/>
    <m/>
    <n v="332"/>
    <n v="250"/>
  </r>
  <r>
    <d v="2018-06-09T00:00:00"/>
    <n v="355"/>
    <n v="250"/>
    <n v="269"/>
    <n v="536"/>
    <n v="273"/>
    <n v="390"/>
    <n v="454"/>
    <n v="383"/>
    <n v="191"/>
    <n v="357"/>
  </r>
  <r>
    <d v="2018-06-10T00:00:00"/>
    <n v="455"/>
    <n v="569"/>
    <n v="192"/>
    <n v="600"/>
    <m/>
    <n v="263"/>
    <n v="437"/>
    <n v="576"/>
    <n v="474"/>
    <n v="424"/>
  </r>
  <r>
    <d v="2018-06-11T00:00:00"/>
    <n v="586"/>
    <n v="315"/>
    <m/>
    <m/>
    <m/>
    <n v="218"/>
    <m/>
    <n v="402"/>
    <n v="249"/>
    <n v="142"/>
  </r>
  <r>
    <d v="2018-06-12T00:00:00"/>
    <n v="378"/>
    <n v="420"/>
    <n v="598"/>
    <m/>
    <n v="271"/>
    <n v="593"/>
    <n v="167"/>
    <m/>
    <n v="174"/>
    <n v="290"/>
  </r>
  <r>
    <d v="2018-06-13T00:00:00"/>
    <n v="174"/>
    <n v="476"/>
    <n v="197"/>
    <n v="274"/>
    <n v="273"/>
    <n v="597"/>
    <n v="130"/>
    <n v="299"/>
    <m/>
    <n v="584"/>
  </r>
  <r>
    <d v="2018-06-14T00:00:00"/>
    <m/>
    <n v="427"/>
    <n v="424"/>
    <n v="467"/>
    <n v="564"/>
    <n v="144"/>
    <n v="334"/>
    <n v="474"/>
    <n v="431"/>
    <n v="477"/>
  </r>
  <r>
    <d v="2018-06-15T00:00:00"/>
    <n v="486"/>
    <n v="317"/>
    <n v="371"/>
    <n v="254"/>
    <n v="278"/>
    <m/>
    <m/>
    <n v="224"/>
    <m/>
    <n v="509"/>
  </r>
  <r>
    <d v="2018-06-16T00:00:00"/>
    <n v="229"/>
    <n v="268"/>
    <n v="261"/>
    <n v="539"/>
    <n v="135"/>
    <n v="316"/>
    <n v="569"/>
    <n v="275"/>
    <n v="360"/>
    <n v="393"/>
  </r>
  <r>
    <d v="2018-06-17T00:00:00"/>
    <n v="426"/>
    <n v="549"/>
    <n v="180"/>
    <m/>
    <m/>
    <n v="568"/>
    <m/>
    <n v="174"/>
    <n v="482"/>
    <n v="257"/>
  </r>
  <r>
    <d v="2018-06-18T00:00:00"/>
    <m/>
    <n v="351"/>
    <n v="569"/>
    <n v="490"/>
    <n v="222"/>
    <n v="348"/>
    <n v="443"/>
    <n v="466"/>
    <m/>
    <n v="141"/>
  </r>
  <r>
    <d v="2018-06-19T00:00:00"/>
    <n v="308"/>
    <n v="399"/>
    <n v="488"/>
    <n v="124"/>
    <n v="396"/>
    <n v="542"/>
    <n v="342"/>
    <n v="316"/>
    <n v="331"/>
    <n v="150"/>
  </r>
  <r>
    <d v="2018-06-20T00:00:00"/>
    <n v="444"/>
    <m/>
    <n v="299"/>
    <n v="143"/>
    <n v="162"/>
    <n v="188"/>
    <n v="168"/>
    <m/>
    <n v="226"/>
    <n v="351"/>
  </r>
  <r>
    <d v="2018-06-21T00:00:00"/>
    <n v="404"/>
    <n v="353"/>
    <n v="595"/>
    <n v="563"/>
    <m/>
    <m/>
    <n v="339"/>
    <n v="463"/>
    <n v="161"/>
    <n v="266"/>
  </r>
  <r>
    <d v="2018-06-22T00:00:00"/>
    <n v="136"/>
    <n v="502"/>
    <n v="241"/>
    <n v="225"/>
    <n v="491"/>
    <n v="133"/>
    <n v="440"/>
    <n v="397"/>
    <n v="485"/>
    <m/>
  </r>
  <r>
    <d v="2018-06-23T00:00:00"/>
    <n v="264"/>
    <m/>
    <n v="521"/>
    <n v="558"/>
    <n v="515"/>
    <n v="432"/>
    <n v="102"/>
    <n v="420"/>
    <n v="162"/>
    <m/>
  </r>
  <r>
    <d v="2018-06-24T00:00:00"/>
    <n v="177"/>
    <n v="461"/>
    <n v="275"/>
    <n v="507"/>
    <n v="410"/>
    <n v="473"/>
    <n v="486"/>
    <n v="202"/>
    <n v="326"/>
    <n v="432"/>
  </r>
  <r>
    <d v="2018-06-25T00:00:00"/>
    <m/>
    <n v="139"/>
    <n v="207"/>
    <n v="137"/>
    <n v="182"/>
    <m/>
    <n v="478"/>
    <n v="317"/>
    <n v="389"/>
    <n v="284"/>
  </r>
  <r>
    <d v="2018-06-26T00:00:00"/>
    <n v="309"/>
    <m/>
    <n v="316"/>
    <n v="261"/>
    <n v="411"/>
    <n v="119"/>
    <n v="399"/>
    <n v="250"/>
    <n v="311"/>
    <n v="318"/>
  </r>
  <r>
    <d v="2018-06-27T00:00:00"/>
    <m/>
    <n v="538"/>
    <n v="162"/>
    <n v="349"/>
    <n v="160"/>
    <m/>
    <n v="415"/>
    <n v="233"/>
    <n v="329"/>
    <n v="264"/>
  </r>
  <r>
    <d v="2018-06-28T00:00:00"/>
    <n v="364"/>
    <n v="369"/>
    <m/>
    <n v="433"/>
    <n v="245"/>
    <m/>
    <n v="461"/>
    <n v="353"/>
    <n v="526"/>
    <m/>
  </r>
  <r>
    <d v="2018-06-29T00:00:00"/>
    <n v="414"/>
    <m/>
    <m/>
    <n v="433"/>
    <n v="524"/>
    <m/>
    <n v="381"/>
    <n v="425"/>
    <n v="363"/>
    <n v="214"/>
  </r>
  <r>
    <d v="2018-06-30T00:00:00"/>
    <n v="592"/>
    <n v="571"/>
    <n v="412"/>
    <n v="413"/>
    <n v="142"/>
    <n v="404"/>
    <n v="491"/>
    <n v="583"/>
    <m/>
    <n v="516"/>
  </r>
  <r>
    <d v="2018-07-01T00:00:00"/>
    <m/>
    <m/>
    <n v="590"/>
    <m/>
    <n v="579"/>
    <n v="249"/>
    <n v="277"/>
    <n v="324"/>
    <n v="364"/>
    <n v="523"/>
  </r>
  <r>
    <d v="2018-07-02T00:00:00"/>
    <n v="405"/>
    <n v="509"/>
    <m/>
    <n v="165"/>
    <n v="371"/>
    <n v="398"/>
    <m/>
    <n v="350"/>
    <n v="197"/>
    <n v="292"/>
  </r>
  <r>
    <d v="2018-07-03T00:00:00"/>
    <n v="198"/>
    <n v="530"/>
    <m/>
    <n v="479"/>
    <n v="321"/>
    <n v="457"/>
    <n v="504"/>
    <m/>
    <m/>
    <n v="103"/>
  </r>
  <r>
    <d v="2018-07-04T00:00:00"/>
    <n v="539"/>
    <n v="364"/>
    <n v="413"/>
    <n v="252"/>
    <n v="182"/>
    <n v="234"/>
    <n v="419"/>
    <n v="120"/>
    <m/>
    <n v="319"/>
  </r>
  <r>
    <d v="2018-07-05T00:00:00"/>
    <n v="422"/>
    <n v="578"/>
    <n v="254"/>
    <n v="477"/>
    <n v="340"/>
    <n v="556"/>
    <n v="372"/>
    <n v="101"/>
    <n v="530"/>
    <n v="585"/>
  </r>
  <r>
    <d v="2018-07-06T00:00:00"/>
    <m/>
    <n v="376"/>
    <m/>
    <n v="149"/>
    <n v="286"/>
    <n v="347"/>
    <n v="219"/>
    <n v="168"/>
    <n v="459"/>
    <n v="410"/>
  </r>
  <r>
    <d v="2018-07-07T00:00:00"/>
    <n v="313"/>
    <n v="210"/>
    <n v="529"/>
    <n v="568"/>
    <m/>
    <n v="250"/>
    <n v="455"/>
    <n v="121"/>
    <n v="491"/>
    <n v="274"/>
  </r>
  <r>
    <d v="2018-07-08T00:00:00"/>
    <n v="235"/>
    <n v="498"/>
    <n v="340"/>
    <n v="533"/>
    <n v="452"/>
    <n v="392"/>
    <n v="495"/>
    <n v="122"/>
    <n v="518"/>
    <n v="390"/>
  </r>
  <r>
    <d v="2018-07-09T00:00:00"/>
    <n v="543"/>
    <m/>
    <m/>
    <n v="520"/>
    <n v="484"/>
    <m/>
    <n v="370"/>
    <n v="157"/>
    <n v="302"/>
    <n v="241"/>
  </r>
  <r>
    <d v="2018-07-10T00:00:00"/>
    <n v="237"/>
    <n v="527"/>
    <n v="220"/>
    <n v="429"/>
    <n v="341"/>
    <n v="163"/>
    <m/>
    <n v="490"/>
    <n v="390"/>
    <n v="163"/>
  </r>
  <r>
    <d v="2018-07-11T00:00:00"/>
    <n v="368"/>
    <m/>
    <m/>
    <n v="144"/>
    <n v="278"/>
    <n v="592"/>
    <n v="507"/>
    <n v="175"/>
    <n v="595"/>
    <n v="494"/>
  </r>
  <r>
    <d v="2018-07-12T00:00:00"/>
    <m/>
    <n v="366"/>
    <n v="297"/>
    <n v="318"/>
    <n v="519"/>
    <n v="314"/>
    <n v="401"/>
    <n v="441"/>
    <n v="590"/>
    <m/>
  </r>
  <r>
    <d v="2018-07-13T00:00:00"/>
    <n v="203"/>
    <n v="600"/>
    <n v="357"/>
    <n v="581"/>
    <n v="104"/>
    <n v="588"/>
    <n v="282"/>
    <n v="425"/>
    <n v="514"/>
    <n v="253"/>
  </r>
  <r>
    <d v="2018-07-14T00:00:00"/>
    <n v="385"/>
    <n v="203"/>
    <n v="598"/>
    <m/>
    <m/>
    <n v="531"/>
    <m/>
    <n v="600"/>
    <n v="481"/>
    <n v="381"/>
  </r>
  <r>
    <d v="2018-07-15T00:00:00"/>
    <n v="345"/>
    <n v="181"/>
    <n v="126"/>
    <n v="403"/>
    <n v="487"/>
    <n v="109"/>
    <n v="140"/>
    <n v="498"/>
    <m/>
    <m/>
  </r>
  <r>
    <d v="2018-07-16T00:00:00"/>
    <n v="135"/>
    <n v="538"/>
    <n v="321"/>
    <n v="479"/>
    <m/>
    <m/>
    <m/>
    <n v="454"/>
    <n v="484"/>
    <n v="110"/>
  </r>
  <r>
    <d v="2018-07-17T00:00:00"/>
    <n v="111"/>
    <n v="280"/>
    <n v="163"/>
    <n v="180"/>
    <n v="467"/>
    <m/>
    <n v="247"/>
    <n v="398"/>
    <n v="486"/>
    <n v="565"/>
  </r>
  <r>
    <d v="2018-07-18T00:00:00"/>
    <n v="262"/>
    <n v="526"/>
    <n v="379"/>
    <n v="446"/>
    <n v="536"/>
    <n v="564"/>
    <n v="271"/>
    <n v="178"/>
    <m/>
    <n v="223"/>
  </r>
  <r>
    <d v="2018-07-19T00:00:00"/>
    <n v="132"/>
    <n v="597"/>
    <n v="346"/>
    <n v="333"/>
    <n v="520"/>
    <m/>
    <n v="229"/>
    <n v="564"/>
    <n v="239"/>
    <m/>
  </r>
  <r>
    <d v="2018-07-20T00:00:00"/>
    <n v="541"/>
    <n v="118"/>
    <n v="458"/>
    <n v="570"/>
    <n v="219"/>
    <m/>
    <n v="183"/>
    <n v="242"/>
    <n v="291"/>
    <n v="530"/>
  </r>
  <r>
    <d v="2018-07-21T00:00:00"/>
    <n v="329"/>
    <n v="250"/>
    <n v="431"/>
    <n v="106"/>
    <n v="242"/>
    <n v="450"/>
    <n v="371"/>
    <n v="515"/>
    <n v="271"/>
    <n v="191"/>
  </r>
  <r>
    <d v="2018-07-22T00:00:00"/>
    <n v="521"/>
    <n v="270"/>
    <m/>
    <n v="538"/>
    <n v="559"/>
    <n v="590"/>
    <n v="146"/>
    <n v="385"/>
    <n v="498"/>
    <n v="239"/>
  </r>
  <r>
    <d v="2018-07-23T00:00:00"/>
    <n v="234"/>
    <n v="130"/>
    <n v="198"/>
    <n v="378"/>
    <n v="151"/>
    <n v="171"/>
    <m/>
    <n v="178"/>
    <n v="513"/>
    <n v="505"/>
  </r>
  <r>
    <d v="2018-07-24T00:00:00"/>
    <n v="207"/>
    <n v="456"/>
    <n v="377"/>
    <n v="117"/>
    <n v="502"/>
    <m/>
    <n v="581"/>
    <m/>
    <m/>
    <n v="410"/>
  </r>
  <r>
    <d v="2018-07-25T00:00:00"/>
    <n v="270"/>
    <n v="110"/>
    <n v="292"/>
    <n v="158"/>
    <n v="176"/>
    <n v="268"/>
    <n v="540"/>
    <n v="170"/>
    <n v="485"/>
    <n v="445"/>
  </r>
  <r>
    <d v="2018-07-26T00:00:00"/>
    <n v="547"/>
    <n v="559"/>
    <n v="535"/>
    <n v="511"/>
    <n v="467"/>
    <n v="377"/>
    <n v="528"/>
    <n v="516"/>
    <m/>
    <n v="560"/>
  </r>
  <r>
    <d v="2018-07-27T00:00:00"/>
    <m/>
    <n v="560"/>
    <n v="301"/>
    <n v="439"/>
    <n v="261"/>
    <m/>
    <n v="325"/>
    <n v="458"/>
    <n v="264"/>
    <m/>
  </r>
  <r>
    <d v="2018-07-28T00:00:00"/>
    <n v="209"/>
    <n v="115"/>
    <n v="212"/>
    <n v="179"/>
    <m/>
    <n v="395"/>
    <n v="108"/>
    <n v="456"/>
    <n v="365"/>
    <n v="452"/>
  </r>
  <r>
    <d v="2018-07-29T00:00:00"/>
    <n v="425"/>
    <n v="420"/>
    <m/>
    <n v="537"/>
    <n v="386"/>
    <n v="411"/>
    <n v="550"/>
    <n v="599"/>
    <m/>
    <n v="449"/>
  </r>
  <r>
    <d v="2018-07-30T00:00:00"/>
    <m/>
    <m/>
    <m/>
    <n v="279"/>
    <n v="216"/>
    <n v="338"/>
    <n v="326"/>
    <n v="558"/>
    <n v="552"/>
    <n v="559"/>
  </r>
  <r>
    <d v="2018-07-31T00:00:00"/>
    <n v="496"/>
    <n v="429"/>
    <n v="109"/>
    <n v="572"/>
    <n v="172"/>
    <n v="380"/>
    <n v="219"/>
    <n v="397"/>
    <m/>
    <m/>
  </r>
  <r>
    <d v="2018-08-01T00:00:00"/>
    <n v="328"/>
    <m/>
    <n v="168"/>
    <n v="117"/>
    <n v="183"/>
    <n v="569"/>
    <n v="110"/>
    <n v="402"/>
    <n v="316"/>
    <n v="548"/>
  </r>
  <r>
    <d v="2018-08-02T00:00:00"/>
    <n v="124"/>
    <n v="377"/>
    <n v="544"/>
    <n v="407"/>
    <m/>
    <n v="222"/>
    <m/>
    <n v="265"/>
    <n v="272"/>
    <n v="155"/>
  </r>
  <r>
    <d v="2018-08-03T00:00:00"/>
    <m/>
    <n v="428"/>
    <m/>
    <n v="333"/>
    <n v="387"/>
    <n v="140"/>
    <n v="582"/>
    <n v="257"/>
    <n v="429"/>
    <n v="153"/>
  </r>
  <r>
    <d v="2018-08-04T00:00:00"/>
    <n v="458"/>
    <n v="538"/>
    <n v="209"/>
    <n v="176"/>
    <n v="562"/>
    <n v="381"/>
    <n v="256"/>
    <n v="254"/>
    <n v="102"/>
    <m/>
  </r>
  <r>
    <d v="2018-08-05T00:00:00"/>
    <n v="180"/>
    <n v="429"/>
    <n v="128"/>
    <n v="396"/>
    <n v="425"/>
    <n v="191"/>
    <n v="249"/>
    <n v="324"/>
    <n v="511"/>
    <m/>
  </r>
  <r>
    <d v="2018-08-06T00:00:00"/>
    <n v="283"/>
    <n v="101"/>
    <n v="371"/>
    <n v="174"/>
    <n v="341"/>
    <n v="262"/>
    <n v="440"/>
    <n v="292"/>
    <m/>
    <n v="135"/>
  </r>
  <r>
    <d v="2018-08-07T00:00:00"/>
    <n v="117"/>
    <n v="439"/>
    <n v="465"/>
    <n v="562"/>
    <n v="395"/>
    <n v="372"/>
    <n v="123"/>
    <n v="594"/>
    <n v="239"/>
    <n v="177"/>
  </r>
  <r>
    <d v="2018-08-08T00:00:00"/>
    <n v="475"/>
    <n v="462"/>
    <m/>
    <n v="535"/>
    <n v="276"/>
    <n v="509"/>
    <n v="514"/>
    <n v="304"/>
    <n v="258"/>
    <n v="124"/>
  </r>
  <r>
    <d v="2018-08-09T00:00:00"/>
    <n v="397"/>
    <n v="155"/>
    <m/>
    <m/>
    <n v="570"/>
    <n v="583"/>
    <m/>
    <n v="219"/>
    <n v="213"/>
    <n v="385"/>
  </r>
  <r>
    <d v="2018-08-10T00:00:00"/>
    <m/>
    <n v="327"/>
    <n v="336"/>
    <n v="169"/>
    <n v="129"/>
    <n v="289"/>
    <n v="470"/>
    <n v="118"/>
    <n v="506"/>
    <n v="306"/>
  </r>
  <r>
    <d v="2018-08-11T00:00:00"/>
    <n v="284"/>
    <n v="362"/>
    <m/>
    <n v="194"/>
    <n v="288"/>
    <n v="554"/>
    <n v="461"/>
    <n v="445"/>
    <n v="565"/>
    <n v="367"/>
  </r>
  <r>
    <d v="2018-08-12T00:00:00"/>
    <n v="453"/>
    <n v="111"/>
    <n v="282"/>
    <n v="411"/>
    <m/>
    <m/>
    <n v="308"/>
    <n v="526"/>
    <m/>
    <n v="284"/>
  </r>
  <r>
    <d v="2018-08-13T00:00:00"/>
    <n v="128"/>
    <n v="258"/>
    <n v="294"/>
    <n v="305"/>
    <n v="431"/>
    <n v="266"/>
    <n v="438"/>
    <n v="522"/>
    <n v="112"/>
    <n v="301"/>
  </r>
  <r>
    <d v="2018-08-14T00:00:00"/>
    <n v="512"/>
    <n v="200"/>
    <m/>
    <n v="519"/>
    <n v="126"/>
    <n v="172"/>
    <n v="469"/>
    <n v="510"/>
    <n v="211"/>
    <n v="450"/>
  </r>
  <r>
    <d v="2018-08-15T00:00:00"/>
    <n v="338"/>
    <n v="263"/>
    <n v="107"/>
    <n v="355"/>
    <m/>
    <n v="483"/>
    <n v="213"/>
    <n v="222"/>
    <n v="298"/>
    <n v="138"/>
  </r>
  <r>
    <d v="2018-08-16T00:00:00"/>
    <n v="432"/>
    <n v="237"/>
    <n v="439"/>
    <n v="419"/>
    <n v="387"/>
    <n v="578"/>
    <n v="529"/>
    <m/>
    <m/>
    <n v="197"/>
  </r>
  <r>
    <d v="2018-08-17T00:00:00"/>
    <n v="463"/>
    <n v="455"/>
    <n v="280"/>
    <m/>
    <m/>
    <n v="137"/>
    <n v="477"/>
    <n v="547"/>
    <m/>
    <n v="341"/>
  </r>
  <r>
    <d v="2018-08-18T00:00:00"/>
    <n v="126"/>
    <n v="110"/>
    <m/>
    <n v="381"/>
    <n v="302"/>
    <m/>
    <m/>
    <n v="267"/>
    <n v="461"/>
    <n v="226"/>
  </r>
  <r>
    <d v="2018-08-19T00:00:00"/>
    <n v="200"/>
    <m/>
    <n v="195"/>
    <n v="494"/>
    <n v="568"/>
    <n v="565"/>
    <n v="576"/>
    <n v="389"/>
    <n v="216"/>
    <n v="104"/>
  </r>
  <r>
    <d v="2018-08-20T00:00:00"/>
    <m/>
    <n v="220"/>
    <n v="390"/>
    <n v="358"/>
    <n v="414"/>
    <n v="350"/>
    <n v="313"/>
    <m/>
    <n v="307"/>
    <n v="138"/>
  </r>
  <r>
    <d v="2018-08-21T00:00:00"/>
    <n v="564"/>
    <n v="548"/>
    <n v="594"/>
    <m/>
    <n v="483"/>
    <n v="248"/>
    <n v="331"/>
    <n v="425"/>
    <n v="476"/>
    <n v="121"/>
  </r>
  <r>
    <d v="2018-08-22T00:00:00"/>
    <n v="325"/>
    <n v="349"/>
    <m/>
    <n v="597"/>
    <n v="276"/>
    <n v="290"/>
    <n v="485"/>
    <n v="285"/>
    <n v="331"/>
    <n v="377"/>
  </r>
  <r>
    <d v="2018-08-23T00:00:00"/>
    <n v="142"/>
    <n v="334"/>
    <m/>
    <m/>
    <n v="407"/>
    <n v="527"/>
    <n v="492"/>
    <n v="200"/>
    <n v="278"/>
    <n v="467"/>
  </r>
  <r>
    <d v="2018-08-24T00:00:00"/>
    <n v="242"/>
    <n v="343"/>
    <n v="490"/>
    <m/>
    <m/>
    <m/>
    <m/>
    <m/>
    <n v="525"/>
    <n v="494"/>
  </r>
  <r>
    <d v="2018-08-25T00:00:00"/>
    <m/>
    <n v="139"/>
    <n v="215"/>
    <n v="377"/>
    <n v="546"/>
    <n v="212"/>
    <n v="249"/>
    <n v="475"/>
    <n v="38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I1:AS8" firstHeaderRow="0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>
      <items count="155">
        <item x="44"/>
        <item x="58"/>
        <item x="110"/>
        <item x="134"/>
        <item x="148"/>
        <item x="55"/>
        <item x="120"/>
        <item x="102"/>
        <item x="28"/>
        <item x="107"/>
        <item x="90"/>
        <item x="26"/>
        <item x="19"/>
        <item x="112"/>
        <item x="9"/>
        <item x="45"/>
        <item x="136"/>
        <item x="14"/>
        <item x="88"/>
        <item x="31"/>
        <item x="1"/>
        <item x="40"/>
        <item x="84"/>
        <item x="17"/>
        <item x="82"/>
        <item x="76"/>
        <item x="130"/>
        <item x="142"/>
        <item x="39"/>
        <item x="133"/>
        <item x="127"/>
        <item x="57"/>
        <item x="4"/>
        <item x="74"/>
        <item x="54"/>
        <item x="24"/>
        <item x="106"/>
        <item x="21"/>
        <item x="71"/>
        <item x="140"/>
        <item x="25"/>
        <item x="123"/>
        <item x="66"/>
        <item x="33"/>
        <item x="72"/>
        <item x="56"/>
        <item x="144"/>
        <item x="81"/>
        <item x="122"/>
        <item x="118"/>
        <item x="34"/>
        <item x="80"/>
        <item x="27"/>
        <item x="149"/>
        <item x="51"/>
        <item x="73"/>
        <item x="11"/>
        <item x="146"/>
        <item x="86"/>
        <item x="91"/>
        <item x="61"/>
        <item x="37"/>
        <item x="43"/>
        <item x="143"/>
        <item x="10"/>
        <item x="145"/>
        <item x="75"/>
        <item x="98"/>
        <item x="128"/>
        <item x="124"/>
        <item x="65"/>
        <item x="69"/>
        <item x="87"/>
        <item x="2"/>
        <item x="78"/>
        <item x="67"/>
        <item x="93"/>
        <item x="97"/>
        <item x="22"/>
        <item x="70"/>
        <item x="152"/>
        <item x="20"/>
        <item x="153"/>
        <item x="64"/>
        <item x="0"/>
        <item x="151"/>
        <item x="16"/>
        <item x="100"/>
        <item x="103"/>
        <item x="50"/>
        <item x="141"/>
        <item x="115"/>
        <item x="36"/>
        <item x="109"/>
        <item x="77"/>
        <item x="117"/>
        <item x="137"/>
        <item x="6"/>
        <item x="23"/>
        <item x="101"/>
        <item x="46"/>
        <item x="35"/>
        <item x="85"/>
        <item x="49"/>
        <item x="94"/>
        <item x="38"/>
        <item x="96"/>
        <item x="138"/>
        <item x="135"/>
        <item x="139"/>
        <item x="32"/>
        <item x="147"/>
        <item x="129"/>
        <item x="105"/>
        <item x="63"/>
        <item x="62"/>
        <item x="47"/>
        <item x="95"/>
        <item x="59"/>
        <item x="7"/>
        <item x="119"/>
        <item x="104"/>
        <item x="15"/>
        <item x="29"/>
        <item x="113"/>
        <item x="3"/>
        <item x="125"/>
        <item x="60"/>
        <item x="114"/>
        <item x="5"/>
        <item x="108"/>
        <item x="8"/>
        <item x="30"/>
        <item x="53"/>
        <item x="48"/>
        <item x="150"/>
        <item x="99"/>
        <item x="12"/>
        <item x="131"/>
        <item x="132"/>
        <item x="83"/>
        <item x="92"/>
        <item x="111"/>
        <item x="41"/>
        <item x="116"/>
        <item x="79"/>
        <item x="42"/>
        <item x="13"/>
        <item x="89"/>
        <item x="18"/>
        <item x="52"/>
        <item x="126"/>
        <item x="121"/>
        <item x="68"/>
        <item t="default"/>
      </items>
    </pivotField>
    <pivotField dataField="1" showAll="0"/>
    <pivotField dataField="1" showAll="0">
      <items count="149">
        <item x="92"/>
        <item x="18"/>
        <item x="50"/>
        <item x="75"/>
        <item x="38"/>
        <item x="15"/>
        <item x="83"/>
        <item x="69"/>
        <item x="143"/>
        <item x="16"/>
        <item x="79"/>
        <item x="74"/>
        <item x="118"/>
        <item x="93"/>
        <item x="140"/>
        <item x="23"/>
        <item x="76"/>
        <item x="133"/>
        <item x="46"/>
        <item x="146"/>
        <item x="145"/>
        <item x="109"/>
        <item x="124"/>
        <item x="80"/>
        <item x="126"/>
        <item x="43"/>
        <item x="99"/>
        <item x="51"/>
        <item x="17"/>
        <item x="100"/>
        <item x="40"/>
        <item x="0"/>
        <item x="63"/>
        <item x="113"/>
        <item x="84"/>
        <item x="110"/>
        <item x="134"/>
        <item x="41"/>
        <item x="132"/>
        <item x="81"/>
        <item x="30"/>
        <item x="129"/>
        <item x="120"/>
        <item x="36"/>
        <item x="135"/>
        <item x="13"/>
        <item x="8"/>
        <item x="44"/>
        <item x="33"/>
        <item x="60"/>
        <item x="32"/>
        <item x="102"/>
        <item x="70"/>
        <item x="6"/>
        <item x="87"/>
        <item x="71"/>
        <item x="9"/>
        <item x="19"/>
        <item x="96"/>
        <item x="53"/>
        <item x="105"/>
        <item x="28"/>
        <item x="35"/>
        <item x="1"/>
        <item x="94"/>
        <item x="130"/>
        <item x="67"/>
        <item x="31"/>
        <item x="20"/>
        <item x="137"/>
        <item x="116"/>
        <item x="88"/>
        <item x="122"/>
        <item x="55"/>
        <item x="106"/>
        <item x="138"/>
        <item x="2"/>
        <item x="54"/>
        <item x="52"/>
        <item x="59"/>
        <item x="3"/>
        <item x="85"/>
        <item x="147"/>
        <item x="78"/>
        <item x="141"/>
        <item x="27"/>
        <item x="26"/>
        <item x="14"/>
        <item x="7"/>
        <item x="57"/>
        <item x="131"/>
        <item x="45"/>
        <item x="56"/>
        <item x="119"/>
        <item x="34"/>
        <item x="73"/>
        <item x="64"/>
        <item x="136"/>
        <item x="108"/>
        <item x="139"/>
        <item x="47"/>
        <item x="49"/>
        <item x="68"/>
        <item x="107"/>
        <item x="39"/>
        <item x="128"/>
        <item x="121"/>
        <item x="29"/>
        <item x="66"/>
        <item x="48"/>
        <item x="42"/>
        <item x="95"/>
        <item x="5"/>
        <item x="112"/>
        <item x="111"/>
        <item x="98"/>
        <item x="142"/>
        <item x="37"/>
        <item x="104"/>
        <item x="4"/>
        <item x="127"/>
        <item x="89"/>
        <item x="115"/>
        <item x="62"/>
        <item x="86"/>
        <item x="25"/>
        <item x="65"/>
        <item x="90"/>
        <item x="77"/>
        <item x="125"/>
        <item x="97"/>
        <item x="61"/>
        <item x="12"/>
        <item x="72"/>
        <item x="103"/>
        <item x="24"/>
        <item x="10"/>
        <item x="101"/>
        <item x="11"/>
        <item x="82"/>
        <item x="114"/>
        <item x="123"/>
        <item x="21"/>
        <item x="58"/>
        <item x="117"/>
        <item x="144"/>
        <item x="91"/>
        <item x="22"/>
        <item t="default"/>
      </items>
    </pivotField>
    <pivotField dataField="1" showAll="0">
      <items count="149">
        <item x="41"/>
        <item x="58"/>
        <item x="45"/>
        <item x="139"/>
        <item x="16"/>
        <item x="142"/>
        <item x="18"/>
        <item x="116"/>
        <item x="69"/>
        <item x="71"/>
        <item x="100"/>
        <item x="78"/>
        <item x="38"/>
        <item x="2"/>
        <item x="96"/>
        <item x="8"/>
        <item x="67"/>
        <item x="36"/>
        <item x="92"/>
        <item x="19"/>
        <item x="46"/>
        <item x="82"/>
        <item x="130"/>
        <item x="118"/>
        <item x="0"/>
        <item x="146"/>
        <item x="115"/>
        <item x="49"/>
        <item x="88"/>
        <item x="6"/>
        <item x="141"/>
        <item x="43"/>
        <item x="137"/>
        <item x="95"/>
        <item x="3"/>
        <item x="4"/>
        <item x="107"/>
        <item x="12"/>
        <item x="15"/>
        <item x="125"/>
        <item x="25"/>
        <item x="27"/>
        <item x="31"/>
        <item x="47"/>
        <item x="99"/>
        <item x="30"/>
        <item x="20"/>
        <item x="87"/>
        <item x="21"/>
        <item x="90"/>
        <item x="65"/>
        <item x="127"/>
        <item x="66"/>
        <item x="13"/>
        <item x="104"/>
        <item x="51"/>
        <item x="7"/>
        <item x="48"/>
        <item x="75"/>
        <item x="56"/>
        <item x="129"/>
        <item x="55"/>
        <item x="79"/>
        <item x="122"/>
        <item x="97"/>
        <item x="89"/>
        <item x="37"/>
        <item x="123"/>
        <item x="106"/>
        <item x="57"/>
        <item x="68"/>
        <item x="85"/>
        <item x="128"/>
        <item x="80"/>
        <item x="91"/>
        <item x="135"/>
        <item x="73"/>
        <item x="63"/>
        <item x="34"/>
        <item x="74"/>
        <item x="59"/>
        <item x="138"/>
        <item x="1"/>
        <item x="39"/>
        <item x="143"/>
        <item x="33"/>
        <item x="17"/>
        <item x="86"/>
        <item x="22"/>
        <item x="54"/>
        <item x="26"/>
        <item x="110"/>
        <item x="113"/>
        <item x="60"/>
        <item x="14"/>
        <item x="83"/>
        <item x="109"/>
        <item x="70"/>
        <item x="50"/>
        <item x="131"/>
        <item x="134"/>
        <item x="98"/>
        <item x="28"/>
        <item x="32"/>
        <item x="42"/>
        <item x="103"/>
        <item x="105"/>
        <item x="84"/>
        <item x="44"/>
        <item x="133"/>
        <item x="29"/>
        <item x="140"/>
        <item x="24"/>
        <item x="111"/>
        <item x="40"/>
        <item x="9"/>
        <item x="119"/>
        <item x="145"/>
        <item x="112"/>
        <item x="117"/>
        <item x="101"/>
        <item x="126"/>
        <item x="81"/>
        <item x="102"/>
        <item x="53"/>
        <item x="114"/>
        <item x="121"/>
        <item x="35"/>
        <item x="72"/>
        <item x="120"/>
        <item x="52"/>
        <item x="147"/>
        <item x="11"/>
        <item x="5"/>
        <item x="124"/>
        <item x="23"/>
        <item x="132"/>
        <item x="10"/>
        <item x="94"/>
        <item x="144"/>
        <item x="136"/>
        <item x="77"/>
        <item x="61"/>
        <item x="64"/>
        <item x="108"/>
        <item x="62"/>
        <item x="76"/>
        <item x="93"/>
        <item t="default"/>
      </items>
    </pivotField>
    <pivotField dataField="1" showAll="0">
      <items count="159">
        <item x="110"/>
        <item x="51"/>
        <item x="108"/>
        <item x="125"/>
        <item x="119"/>
        <item x="79"/>
        <item x="65"/>
        <item x="31"/>
        <item x="133"/>
        <item x="44"/>
        <item x="1"/>
        <item x="111"/>
        <item x="64"/>
        <item x="22"/>
        <item x="13"/>
        <item x="99"/>
        <item x="130"/>
        <item x="54"/>
        <item x="45"/>
        <item x="18"/>
        <item x="6"/>
        <item x="152"/>
        <item x="59"/>
        <item x="62"/>
        <item x="126"/>
        <item x="37"/>
        <item x="104"/>
        <item x="85"/>
        <item x="39"/>
        <item x="109"/>
        <item x="23"/>
        <item x="69"/>
        <item x="105"/>
        <item x="75"/>
        <item x="27"/>
        <item x="140"/>
        <item x="32"/>
        <item x="98"/>
        <item x="86"/>
        <item x="28"/>
        <item x="120"/>
        <item x="12"/>
        <item x="3"/>
        <item x="129"/>
        <item x="149"/>
        <item x="72"/>
        <item x="92"/>
        <item x="103"/>
        <item x="142"/>
        <item x="19"/>
        <item x="89"/>
        <item x="157"/>
        <item x="95"/>
        <item x="50"/>
        <item x="14"/>
        <item x="139"/>
        <item x="20"/>
        <item x="114"/>
        <item x="83"/>
        <item x="84"/>
        <item x="68"/>
        <item x="155"/>
        <item x="57"/>
        <item x="117"/>
        <item x="143"/>
        <item x="94"/>
        <item x="82"/>
        <item x="77"/>
        <item x="131"/>
        <item x="66"/>
        <item x="11"/>
        <item x="147"/>
        <item x="80"/>
        <item x="48"/>
        <item x="90"/>
        <item x="8"/>
        <item x="38"/>
        <item x="121"/>
        <item x="100"/>
        <item x="76"/>
        <item x="73"/>
        <item x="70"/>
        <item x="34"/>
        <item x="30"/>
        <item x="136"/>
        <item x="10"/>
        <item x="116"/>
        <item x="101"/>
        <item x="154"/>
        <item x="40"/>
        <item x="144"/>
        <item x="61"/>
        <item x="132"/>
        <item x="137"/>
        <item x="141"/>
        <item x="93"/>
        <item x="118"/>
        <item x="134"/>
        <item x="112"/>
        <item x="60"/>
        <item x="53"/>
        <item x="135"/>
        <item x="2"/>
        <item x="35"/>
        <item x="9"/>
        <item x="41"/>
        <item x="17"/>
        <item x="106"/>
        <item x="29"/>
        <item x="33"/>
        <item x="127"/>
        <item x="47"/>
        <item x="113"/>
        <item x="78"/>
        <item x="52"/>
        <item x="56"/>
        <item x="74"/>
        <item x="71"/>
        <item x="107"/>
        <item x="150"/>
        <item x="42"/>
        <item x="25"/>
        <item x="58"/>
        <item x="145"/>
        <item x="91"/>
        <item x="26"/>
        <item x="156"/>
        <item x="123"/>
        <item x="49"/>
        <item x="88"/>
        <item x="102"/>
        <item x="5"/>
        <item x="16"/>
        <item x="7"/>
        <item x="148"/>
        <item x="115"/>
        <item x="15"/>
        <item x="63"/>
        <item x="124"/>
        <item x="153"/>
        <item x="46"/>
        <item x="87"/>
        <item x="24"/>
        <item x="138"/>
        <item x="0"/>
        <item x="43"/>
        <item x="81"/>
        <item x="151"/>
        <item x="36"/>
        <item x="146"/>
        <item x="122"/>
        <item x="4"/>
        <item x="128"/>
        <item x="55"/>
        <item x="96"/>
        <item x="67"/>
        <item x="97"/>
        <item x="21"/>
        <item t="default"/>
      </items>
    </pivotField>
    <pivotField dataField="1" showAll="0"/>
    <pivotField dataField="1" showAll="0">
      <items count="152">
        <item x="61"/>
        <item x="12"/>
        <item x="88"/>
        <item x="0"/>
        <item x="39"/>
        <item x="84"/>
        <item x="128"/>
        <item x="46"/>
        <item x="111"/>
        <item x="57"/>
        <item x="18"/>
        <item x="64"/>
        <item x="149"/>
        <item x="52"/>
        <item x="44"/>
        <item x="35"/>
        <item x="146"/>
        <item x="91"/>
        <item x="26"/>
        <item x="22"/>
        <item x="99"/>
        <item x="60"/>
        <item x="31"/>
        <item x="113"/>
        <item x="32"/>
        <item x="38"/>
        <item x="137"/>
        <item x="112"/>
        <item x="114"/>
        <item x="115"/>
        <item x="40"/>
        <item x="73"/>
        <item x="78"/>
        <item x="54"/>
        <item x="58"/>
        <item x="6"/>
        <item x="2"/>
        <item x="42"/>
        <item x="116"/>
        <item x="3"/>
        <item x="77"/>
        <item x="129"/>
        <item x="69"/>
        <item x="47"/>
        <item x="96"/>
        <item x="118"/>
        <item x="124"/>
        <item x="13"/>
        <item x="14"/>
        <item x="55"/>
        <item x="50"/>
        <item x="148"/>
        <item x="102"/>
        <item x="62"/>
        <item x="41"/>
        <item x="56"/>
        <item x="136"/>
        <item x="86"/>
        <item x="33"/>
        <item x="94"/>
        <item x="105"/>
        <item x="9"/>
        <item x="125"/>
        <item x="104"/>
        <item x="83"/>
        <item x="133"/>
        <item x="43"/>
        <item x="4"/>
        <item x="53"/>
        <item x="144"/>
        <item x="28"/>
        <item x="95"/>
        <item x="37"/>
        <item x="147"/>
        <item x="134"/>
        <item x="87"/>
        <item x="92"/>
        <item x="82"/>
        <item x="80"/>
        <item x="19"/>
        <item x="17"/>
        <item x="98"/>
        <item x="103"/>
        <item x="109"/>
        <item x="5"/>
        <item x="59"/>
        <item x="48"/>
        <item x="110"/>
        <item x="106"/>
        <item x="70"/>
        <item x="75"/>
        <item x="66"/>
        <item x="49"/>
        <item x="15"/>
        <item x="7"/>
        <item x="89"/>
        <item x="127"/>
        <item x="72"/>
        <item x="145"/>
        <item x="71"/>
        <item x="101"/>
        <item x="123"/>
        <item x="74"/>
        <item x="51"/>
        <item x="107"/>
        <item x="68"/>
        <item x="119"/>
        <item x="65"/>
        <item x="138"/>
        <item x="122"/>
        <item x="67"/>
        <item x="8"/>
        <item x="25"/>
        <item x="100"/>
        <item x="97"/>
        <item x="45"/>
        <item x="1"/>
        <item x="93"/>
        <item x="150"/>
        <item x="24"/>
        <item x="30"/>
        <item x="117"/>
        <item x="29"/>
        <item x="79"/>
        <item x="121"/>
        <item x="85"/>
        <item x="23"/>
        <item x="20"/>
        <item x="141"/>
        <item x="10"/>
        <item x="126"/>
        <item x="130"/>
        <item x="140"/>
        <item x="139"/>
        <item x="76"/>
        <item x="21"/>
        <item x="143"/>
        <item x="63"/>
        <item x="132"/>
        <item x="34"/>
        <item x="27"/>
        <item x="81"/>
        <item x="36"/>
        <item x="90"/>
        <item x="11"/>
        <item x="16"/>
        <item x="108"/>
        <item x="135"/>
        <item x="131"/>
        <item x="120"/>
        <item x="142"/>
        <item t="default"/>
      </items>
    </pivotField>
    <pivotField dataField="1" showAll="0">
      <items count="154">
        <item x="112"/>
        <item x="131"/>
        <item x="122"/>
        <item x="95"/>
        <item x="0"/>
        <item x="68"/>
        <item x="37"/>
        <item x="108"/>
        <item x="94"/>
        <item x="89"/>
        <item x="135"/>
        <item x="147"/>
        <item x="75"/>
        <item x="130"/>
        <item x="125"/>
        <item x="59"/>
        <item x="44"/>
        <item x="50"/>
        <item x="83"/>
        <item x="22"/>
        <item x="98"/>
        <item x="111"/>
        <item x="144"/>
        <item x="138"/>
        <item x="19"/>
        <item x="14"/>
        <item x="7"/>
        <item x="55"/>
        <item x="4"/>
        <item x="33"/>
        <item x="62"/>
        <item x="88"/>
        <item x="100"/>
        <item x="102"/>
        <item x="90"/>
        <item x="93"/>
        <item x="63"/>
        <item x="69"/>
        <item x="39"/>
        <item x="110"/>
        <item x="26"/>
        <item x="145"/>
        <item x="142"/>
        <item x="72"/>
        <item x="56"/>
        <item x="23"/>
        <item x="9"/>
        <item x="53"/>
        <item x="5"/>
        <item x="126"/>
        <item x="60"/>
        <item x="92"/>
        <item x="141"/>
        <item x="20"/>
        <item x="132"/>
        <item x="10"/>
        <item x="128"/>
        <item x="136"/>
        <item x="3"/>
        <item x="150"/>
        <item x="18"/>
        <item x="84"/>
        <item x="127"/>
        <item x="146"/>
        <item x="117"/>
        <item x="35"/>
        <item x="105"/>
        <item x="25"/>
        <item x="86"/>
        <item x="42"/>
        <item x="77"/>
        <item x="54"/>
        <item x="16"/>
        <item x="103"/>
        <item x="85"/>
        <item x="106"/>
        <item x="99"/>
        <item x="91"/>
        <item x="38"/>
        <item x="80"/>
        <item x="28"/>
        <item x="82"/>
        <item x="21"/>
        <item x="96"/>
        <item x="17"/>
        <item x="107"/>
        <item x="109"/>
        <item x="133"/>
        <item x="29"/>
        <item x="64"/>
        <item x="32"/>
        <item x="48"/>
        <item x="31"/>
        <item x="41"/>
        <item x="152"/>
        <item x="104"/>
        <item x="24"/>
        <item x="2"/>
        <item x="57"/>
        <item x="79"/>
        <item x="52"/>
        <item x="137"/>
        <item x="27"/>
        <item x="34"/>
        <item x="6"/>
        <item x="11"/>
        <item x="66"/>
        <item x="114"/>
        <item x="148"/>
        <item x="46"/>
        <item x="8"/>
        <item x="36"/>
        <item x="78"/>
        <item x="149"/>
        <item x="121"/>
        <item x="97"/>
        <item x="1"/>
        <item x="123"/>
        <item x="101"/>
        <item x="124"/>
        <item x="43"/>
        <item x="115"/>
        <item x="51"/>
        <item x="40"/>
        <item x="30"/>
        <item x="76"/>
        <item x="47"/>
        <item x="73"/>
        <item x="71"/>
        <item x="45"/>
        <item x="139"/>
        <item x="129"/>
        <item x="120"/>
        <item x="116"/>
        <item x="74"/>
        <item x="81"/>
        <item x="151"/>
        <item x="12"/>
        <item x="113"/>
        <item x="67"/>
        <item x="49"/>
        <item x="65"/>
        <item x="13"/>
        <item x="134"/>
        <item x="87"/>
        <item x="58"/>
        <item x="143"/>
        <item x="70"/>
        <item x="15"/>
        <item x="61"/>
        <item x="119"/>
        <item x="118"/>
        <item x="140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1"/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A100-001" fld="1" subtotal="average" baseField="11" baseItem="3"/>
    <dataField name="Average of A300-021" fld="3" subtotal="average" baseField="11" baseItem="3"/>
    <dataField name="Average of A200-110" fld="2" subtotal="average" baseField="11" baseItem="3"/>
    <dataField name="Average of B150-100" fld="4" subtotal="average" baseField="11" baseItem="3"/>
    <dataField name="Average of C120-001" fld="7" subtotal="average" baseField="11" baseItem="3"/>
    <dataField name="Average of C203-105" fld="9" subtotal="average" baseField="11" baseItem="3"/>
    <dataField name="Average of B275-110" fld="6" subtotal="average" baseField="11" baseItem="3"/>
    <dataField name="Average of C150-100" fld="8" subtotal="average" baseField="11" baseItem="3"/>
    <dataField name="Average of B160-105" fld="5" subtotal="average" baseField="11" baseItem="3"/>
    <dataField name="Average of C205-106" fld="10" subtotal="average" baseField="11" baseItem="3"/>
  </dataFields>
  <formats count="3"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AE1A0-D5E5-4A0F-A2F6-74076CEDF3A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S1:CC8" firstHeaderRow="0" firstDataRow="1" firstDataCol="1"/>
  <pivotFields count="13">
    <pivotField axis="axisRow" numFmtId="14" showAll="0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A100-001" fld="1" subtotal="average" baseField="12" baseItem="3"/>
    <dataField name="Average of A200-110" fld="2" subtotal="average" baseField="12" baseItem="3"/>
    <dataField name="Average of A300-021" fld="3" subtotal="average" baseField="12" baseItem="3"/>
    <dataField name="Average of B150-100" fld="4" subtotal="average" baseField="12" baseItem="3"/>
    <dataField name="Average of C120-001" fld="7" subtotal="average" baseField="12" baseItem="3"/>
    <dataField name="Average of C150-100" fld="8" subtotal="average" baseField="12" baseItem="3"/>
    <dataField name="Average of C203-105" fld="9" subtotal="average" baseField="12" baseItem="3"/>
    <dataField name="Average of C205-106" fld="10" subtotal="average" baseField="12" baseItem="3"/>
    <dataField name="Average of B160-105" fld="5" subtotal="average" baseField="12" baseItem="3"/>
    <dataField name="Average of B275-110" fld="6" subtotal="average" baseField="12" baseItem="3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I10:AS17" firstHeaderRow="0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>
      <items count="155">
        <item x="44"/>
        <item x="58"/>
        <item x="110"/>
        <item x="134"/>
        <item x="148"/>
        <item x="55"/>
        <item x="120"/>
        <item x="102"/>
        <item x="28"/>
        <item x="107"/>
        <item x="90"/>
        <item x="26"/>
        <item x="19"/>
        <item x="112"/>
        <item x="9"/>
        <item x="45"/>
        <item x="136"/>
        <item x="14"/>
        <item x="88"/>
        <item x="31"/>
        <item x="1"/>
        <item x="40"/>
        <item x="84"/>
        <item x="17"/>
        <item x="82"/>
        <item x="76"/>
        <item x="130"/>
        <item x="142"/>
        <item x="39"/>
        <item x="133"/>
        <item x="127"/>
        <item x="57"/>
        <item x="4"/>
        <item x="74"/>
        <item x="54"/>
        <item x="24"/>
        <item x="106"/>
        <item x="21"/>
        <item x="71"/>
        <item x="140"/>
        <item x="25"/>
        <item x="123"/>
        <item x="66"/>
        <item x="33"/>
        <item x="72"/>
        <item x="56"/>
        <item x="144"/>
        <item x="81"/>
        <item x="122"/>
        <item x="118"/>
        <item x="34"/>
        <item x="80"/>
        <item x="27"/>
        <item x="149"/>
        <item x="51"/>
        <item x="73"/>
        <item x="11"/>
        <item x="146"/>
        <item x="86"/>
        <item x="91"/>
        <item x="61"/>
        <item x="37"/>
        <item x="43"/>
        <item x="143"/>
        <item x="10"/>
        <item x="145"/>
        <item x="75"/>
        <item x="98"/>
        <item x="128"/>
        <item x="124"/>
        <item x="65"/>
        <item x="69"/>
        <item x="87"/>
        <item x="2"/>
        <item x="78"/>
        <item x="67"/>
        <item x="93"/>
        <item x="97"/>
        <item x="22"/>
        <item x="70"/>
        <item x="152"/>
        <item x="20"/>
        <item x="153"/>
        <item x="64"/>
        <item x="0"/>
        <item x="151"/>
        <item x="16"/>
        <item x="100"/>
        <item x="103"/>
        <item x="50"/>
        <item x="141"/>
        <item x="115"/>
        <item x="36"/>
        <item x="109"/>
        <item x="77"/>
        <item x="117"/>
        <item x="137"/>
        <item x="6"/>
        <item x="23"/>
        <item x="101"/>
        <item x="46"/>
        <item x="35"/>
        <item x="85"/>
        <item x="49"/>
        <item x="94"/>
        <item x="38"/>
        <item x="96"/>
        <item x="138"/>
        <item x="135"/>
        <item x="139"/>
        <item x="32"/>
        <item x="147"/>
        <item x="129"/>
        <item x="105"/>
        <item x="63"/>
        <item x="62"/>
        <item x="47"/>
        <item x="95"/>
        <item x="59"/>
        <item x="7"/>
        <item x="119"/>
        <item x="104"/>
        <item x="15"/>
        <item x="29"/>
        <item x="113"/>
        <item x="3"/>
        <item x="125"/>
        <item x="60"/>
        <item x="114"/>
        <item x="5"/>
        <item x="108"/>
        <item x="8"/>
        <item x="30"/>
        <item x="53"/>
        <item x="48"/>
        <item x="150"/>
        <item x="99"/>
        <item x="12"/>
        <item x="131"/>
        <item x="132"/>
        <item x="83"/>
        <item x="92"/>
        <item x="111"/>
        <item x="41"/>
        <item x="116"/>
        <item x="79"/>
        <item x="42"/>
        <item x="13"/>
        <item x="89"/>
        <item x="18"/>
        <item x="52"/>
        <item x="126"/>
        <item x="121"/>
        <item x="68"/>
        <item t="default"/>
      </items>
    </pivotField>
    <pivotField dataField="1" showAll="0"/>
    <pivotField dataField="1" showAll="0">
      <items count="149">
        <item x="92"/>
        <item x="18"/>
        <item x="50"/>
        <item x="75"/>
        <item x="38"/>
        <item x="15"/>
        <item x="83"/>
        <item x="69"/>
        <item x="143"/>
        <item x="16"/>
        <item x="79"/>
        <item x="74"/>
        <item x="118"/>
        <item x="93"/>
        <item x="140"/>
        <item x="23"/>
        <item x="76"/>
        <item x="133"/>
        <item x="46"/>
        <item x="146"/>
        <item x="145"/>
        <item x="109"/>
        <item x="124"/>
        <item x="80"/>
        <item x="126"/>
        <item x="43"/>
        <item x="99"/>
        <item x="51"/>
        <item x="17"/>
        <item x="100"/>
        <item x="40"/>
        <item x="0"/>
        <item x="63"/>
        <item x="113"/>
        <item x="84"/>
        <item x="110"/>
        <item x="134"/>
        <item x="41"/>
        <item x="132"/>
        <item x="81"/>
        <item x="30"/>
        <item x="129"/>
        <item x="120"/>
        <item x="36"/>
        <item x="135"/>
        <item x="13"/>
        <item x="8"/>
        <item x="44"/>
        <item x="33"/>
        <item x="60"/>
        <item x="32"/>
        <item x="102"/>
        <item x="70"/>
        <item x="6"/>
        <item x="87"/>
        <item x="71"/>
        <item x="9"/>
        <item x="19"/>
        <item x="96"/>
        <item x="53"/>
        <item x="105"/>
        <item x="28"/>
        <item x="35"/>
        <item x="1"/>
        <item x="94"/>
        <item x="130"/>
        <item x="67"/>
        <item x="31"/>
        <item x="20"/>
        <item x="137"/>
        <item x="116"/>
        <item x="88"/>
        <item x="122"/>
        <item x="55"/>
        <item x="106"/>
        <item x="138"/>
        <item x="2"/>
        <item x="54"/>
        <item x="52"/>
        <item x="59"/>
        <item x="3"/>
        <item x="85"/>
        <item x="147"/>
        <item x="78"/>
        <item x="141"/>
        <item x="27"/>
        <item x="26"/>
        <item x="14"/>
        <item x="7"/>
        <item x="57"/>
        <item x="131"/>
        <item x="45"/>
        <item x="56"/>
        <item x="119"/>
        <item x="34"/>
        <item x="73"/>
        <item x="64"/>
        <item x="136"/>
        <item x="108"/>
        <item x="139"/>
        <item x="47"/>
        <item x="49"/>
        <item x="68"/>
        <item x="107"/>
        <item x="39"/>
        <item x="128"/>
        <item x="121"/>
        <item x="29"/>
        <item x="66"/>
        <item x="48"/>
        <item x="42"/>
        <item x="95"/>
        <item x="5"/>
        <item x="112"/>
        <item x="111"/>
        <item x="98"/>
        <item x="142"/>
        <item x="37"/>
        <item x="104"/>
        <item x="4"/>
        <item x="127"/>
        <item x="89"/>
        <item x="115"/>
        <item x="62"/>
        <item x="86"/>
        <item x="25"/>
        <item x="65"/>
        <item x="90"/>
        <item x="77"/>
        <item x="125"/>
        <item x="97"/>
        <item x="61"/>
        <item x="12"/>
        <item x="72"/>
        <item x="103"/>
        <item x="24"/>
        <item x="10"/>
        <item x="101"/>
        <item x="11"/>
        <item x="82"/>
        <item x="114"/>
        <item x="123"/>
        <item x="21"/>
        <item x="58"/>
        <item x="117"/>
        <item x="144"/>
        <item x="91"/>
        <item x="22"/>
        <item t="default"/>
      </items>
    </pivotField>
    <pivotField dataField="1" showAll="0">
      <items count="149">
        <item x="41"/>
        <item x="58"/>
        <item x="45"/>
        <item x="139"/>
        <item x="16"/>
        <item x="142"/>
        <item x="18"/>
        <item x="116"/>
        <item x="69"/>
        <item x="71"/>
        <item x="100"/>
        <item x="78"/>
        <item x="38"/>
        <item x="2"/>
        <item x="96"/>
        <item x="8"/>
        <item x="67"/>
        <item x="36"/>
        <item x="92"/>
        <item x="19"/>
        <item x="46"/>
        <item x="82"/>
        <item x="130"/>
        <item x="118"/>
        <item x="0"/>
        <item x="146"/>
        <item x="115"/>
        <item x="49"/>
        <item x="88"/>
        <item x="6"/>
        <item x="141"/>
        <item x="43"/>
        <item x="137"/>
        <item x="95"/>
        <item x="3"/>
        <item x="4"/>
        <item x="107"/>
        <item x="12"/>
        <item x="15"/>
        <item x="125"/>
        <item x="25"/>
        <item x="27"/>
        <item x="31"/>
        <item x="47"/>
        <item x="99"/>
        <item x="30"/>
        <item x="20"/>
        <item x="87"/>
        <item x="21"/>
        <item x="90"/>
        <item x="65"/>
        <item x="127"/>
        <item x="66"/>
        <item x="13"/>
        <item x="104"/>
        <item x="51"/>
        <item x="7"/>
        <item x="48"/>
        <item x="75"/>
        <item x="56"/>
        <item x="129"/>
        <item x="55"/>
        <item x="79"/>
        <item x="122"/>
        <item x="97"/>
        <item x="89"/>
        <item x="37"/>
        <item x="123"/>
        <item x="106"/>
        <item x="57"/>
        <item x="68"/>
        <item x="85"/>
        <item x="128"/>
        <item x="80"/>
        <item x="91"/>
        <item x="135"/>
        <item x="73"/>
        <item x="63"/>
        <item x="34"/>
        <item x="74"/>
        <item x="59"/>
        <item x="138"/>
        <item x="1"/>
        <item x="39"/>
        <item x="143"/>
        <item x="33"/>
        <item x="17"/>
        <item x="86"/>
        <item x="22"/>
        <item x="54"/>
        <item x="26"/>
        <item x="110"/>
        <item x="113"/>
        <item x="60"/>
        <item x="14"/>
        <item x="83"/>
        <item x="109"/>
        <item x="70"/>
        <item x="50"/>
        <item x="131"/>
        <item x="134"/>
        <item x="98"/>
        <item x="28"/>
        <item x="32"/>
        <item x="42"/>
        <item x="103"/>
        <item x="105"/>
        <item x="84"/>
        <item x="44"/>
        <item x="133"/>
        <item x="29"/>
        <item x="140"/>
        <item x="24"/>
        <item x="111"/>
        <item x="40"/>
        <item x="9"/>
        <item x="119"/>
        <item x="145"/>
        <item x="112"/>
        <item x="117"/>
        <item x="101"/>
        <item x="126"/>
        <item x="81"/>
        <item x="102"/>
        <item x="53"/>
        <item x="114"/>
        <item x="121"/>
        <item x="35"/>
        <item x="72"/>
        <item x="120"/>
        <item x="52"/>
        <item x="147"/>
        <item x="11"/>
        <item x="5"/>
        <item x="124"/>
        <item x="23"/>
        <item x="132"/>
        <item x="10"/>
        <item x="94"/>
        <item x="144"/>
        <item x="136"/>
        <item x="77"/>
        <item x="61"/>
        <item x="64"/>
        <item x="108"/>
        <item x="62"/>
        <item x="76"/>
        <item x="93"/>
        <item t="default"/>
      </items>
    </pivotField>
    <pivotField dataField="1" showAll="0">
      <items count="159">
        <item x="110"/>
        <item x="51"/>
        <item x="108"/>
        <item x="125"/>
        <item x="119"/>
        <item x="79"/>
        <item x="65"/>
        <item x="31"/>
        <item x="133"/>
        <item x="44"/>
        <item x="1"/>
        <item x="111"/>
        <item x="64"/>
        <item x="22"/>
        <item x="13"/>
        <item x="99"/>
        <item x="130"/>
        <item x="54"/>
        <item x="45"/>
        <item x="18"/>
        <item x="6"/>
        <item x="152"/>
        <item x="59"/>
        <item x="62"/>
        <item x="126"/>
        <item x="37"/>
        <item x="104"/>
        <item x="85"/>
        <item x="39"/>
        <item x="109"/>
        <item x="23"/>
        <item x="69"/>
        <item x="105"/>
        <item x="75"/>
        <item x="27"/>
        <item x="140"/>
        <item x="32"/>
        <item x="98"/>
        <item x="86"/>
        <item x="28"/>
        <item x="120"/>
        <item x="12"/>
        <item x="3"/>
        <item x="129"/>
        <item x="149"/>
        <item x="72"/>
        <item x="92"/>
        <item x="103"/>
        <item x="142"/>
        <item x="19"/>
        <item x="89"/>
        <item x="157"/>
        <item x="95"/>
        <item x="50"/>
        <item x="14"/>
        <item x="139"/>
        <item x="20"/>
        <item x="114"/>
        <item x="83"/>
        <item x="84"/>
        <item x="68"/>
        <item x="155"/>
        <item x="57"/>
        <item x="117"/>
        <item x="143"/>
        <item x="94"/>
        <item x="82"/>
        <item x="77"/>
        <item x="131"/>
        <item x="66"/>
        <item x="11"/>
        <item x="147"/>
        <item x="80"/>
        <item x="48"/>
        <item x="90"/>
        <item x="8"/>
        <item x="38"/>
        <item x="121"/>
        <item x="100"/>
        <item x="76"/>
        <item x="73"/>
        <item x="70"/>
        <item x="34"/>
        <item x="30"/>
        <item x="136"/>
        <item x="10"/>
        <item x="116"/>
        <item x="101"/>
        <item x="154"/>
        <item x="40"/>
        <item x="144"/>
        <item x="61"/>
        <item x="132"/>
        <item x="137"/>
        <item x="141"/>
        <item x="93"/>
        <item x="118"/>
        <item x="134"/>
        <item x="112"/>
        <item x="60"/>
        <item x="53"/>
        <item x="135"/>
        <item x="2"/>
        <item x="35"/>
        <item x="9"/>
        <item x="41"/>
        <item x="17"/>
        <item x="106"/>
        <item x="29"/>
        <item x="33"/>
        <item x="127"/>
        <item x="47"/>
        <item x="113"/>
        <item x="78"/>
        <item x="52"/>
        <item x="56"/>
        <item x="74"/>
        <item x="71"/>
        <item x="107"/>
        <item x="150"/>
        <item x="42"/>
        <item x="25"/>
        <item x="58"/>
        <item x="145"/>
        <item x="91"/>
        <item x="26"/>
        <item x="156"/>
        <item x="123"/>
        <item x="49"/>
        <item x="88"/>
        <item x="102"/>
        <item x="5"/>
        <item x="16"/>
        <item x="7"/>
        <item x="148"/>
        <item x="115"/>
        <item x="15"/>
        <item x="63"/>
        <item x="124"/>
        <item x="153"/>
        <item x="46"/>
        <item x="87"/>
        <item x="24"/>
        <item x="138"/>
        <item x="0"/>
        <item x="43"/>
        <item x="81"/>
        <item x="151"/>
        <item x="36"/>
        <item x="146"/>
        <item x="122"/>
        <item x="4"/>
        <item x="128"/>
        <item x="55"/>
        <item x="96"/>
        <item x="67"/>
        <item x="97"/>
        <item x="21"/>
        <item t="default"/>
      </items>
    </pivotField>
    <pivotField dataField="1" showAll="0"/>
    <pivotField dataField="1" showAll="0">
      <items count="152">
        <item x="61"/>
        <item x="12"/>
        <item x="88"/>
        <item x="0"/>
        <item x="39"/>
        <item x="84"/>
        <item x="128"/>
        <item x="46"/>
        <item x="111"/>
        <item x="57"/>
        <item x="18"/>
        <item x="64"/>
        <item x="149"/>
        <item x="52"/>
        <item x="44"/>
        <item x="35"/>
        <item x="146"/>
        <item x="91"/>
        <item x="26"/>
        <item x="22"/>
        <item x="99"/>
        <item x="60"/>
        <item x="31"/>
        <item x="113"/>
        <item x="32"/>
        <item x="38"/>
        <item x="137"/>
        <item x="112"/>
        <item x="114"/>
        <item x="115"/>
        <item x="40"/>
        <item x="73"/>
        <item x="78"/>
        <item x="54"/>
        <item x="58"/>
        <item x="6"/>
        <item x="2"/>
        <item x="42"/>
        <item x="116"/>
        <item x="3"/>
        <item x="77"/>
        <item x="129"/>
        <item x="69"/>
        <item x="47"/>
        <item x="96"/>
        <item x="118"/>
        <item x="124"/>
        <item x="13"/>
        <item x="14"/>
        <item x="55"/>
        <item x="50"/>
        <item x="148"/>
        <item x="102"/>
        <item x="62"/>
        <item x="41"/>
        <item x="56"/>
        <item x="136"/>
        <item x="86"/>
        <item x="33"/>
        <item x="94"/>
        <item x="105"/>
        <item x="9"/>
        <item x="125"/>
        <item x="104"/>
        <item x="83"/>
        <item x="133"/>
        <item x="43"/>
        <item x="4"/>
        <item x="53"/>
        <item x="144"/>
        <item x="28"/>
        <item x="95"/>
        <item x="37"/>
        <item x="147"/>
        <item x="134"/>
        <item x="87"/>
        <item x="92"/>
        <item x="82"/>
        <item x="80"/>
        <item x="19"/>
        <item x="17"/>
        <item x="98"/>
        <item x="103"/>
        <item x="109"/>
        <item x="5"/>
        <item x="59"/>
        <item x="48"/>
        <item x="110"/>
        <item x="106"/>
        <item x="70"/>
        <item x="75"/>
        <item x="66"/>
        <item x="49"/>
        <item x="15"/>
        <item x="7"/>
        <item x="89"/>
        <item x="127"/>
        <item x="72"/>
        <item x="145"/>
        <item x="71"/>
        <item x="101"/>
        <item x="123"/>
        <item x="74"/>
        <item x="51"/>
        <item x="107"/>
        <item x="68"/>
        <item x="119"/>
        <item x="65"/>
        <item x="138"/>
        <item x="122"/>
        <item x="67"/>
        <item x="8"/>
        <item x="25"/>
        <item x="100"/>
        <item x="97"/>
        <item x="45"/>
        <item x="1"/>
        <item x="93"/>
        <item x="150"/>
        <item x="24"/>
        <item x="30"/>
        <item x="117"/>
        <item x="29"/>
        <item x="79"/>
        <item x="121"/>
        <item x="85"/>
        <item x="23"/>
        <item x="20"/>
        <item x="141"/>
        <item x="10"/>
        <item x="126"/>
        <item x="130"/>
        <item x="140"/>
        <item x="139"/>
        <item x="76"/>
        <item x="21"/>
        <item x="143"/>
        <item x="63"/>
        <item x="132"/>
        <item x="34"/>
        <item x="27"/>
        <item x="81"/>
        <item x="36"/>
        <item x="90"/>
        <item x="11"/>
        <item x="16"/>
        <item x="108"/>
        <item x="135"/>
        <item x="131"/>
        <item x="120"/>
        <item x="142"/>
        <item t="default"/>
      </items>
    </pivotField>
    <pivotField dataField="1" showAll="0">
      <items count="154">
        <item x="112"/>
        <item x="131"/>
        <item x="122"/>
        <item x="95"/>
        <item x="0"/>
        <item x="68"/>
        <item x="37"/>
        <item x="108"/>
        <item x="94"/>
        <item x="89"/>
        <item x="135"/>
        <item x="147"/>
        <item x="75"/>
        <item x="130"/>
        <item x="125"/>
        <item x="59"/>
        <item x="44"/>
        <item x="50"/>
        <item x="83"/>
        <item x="22"/>
        <item x="98"/>
        <item x="111"/>
        <item x="144"/>
        <item x="138"/>
        <item x="19"/>
        <item x="14"/>
        <item x="7"/>
        <item x="55"/>
        <item x="4"/>
        <item x="33"/>
        <item x="62"/>
        <item x="88"/>
        <item x="100"/>
        <item x="102"/>
        <item x="90"/>
        <item x="93"/>
        <item x="63"/>
        <item x="69"/>
        <item x="39"/>
        <item x="110"/>
        <item x="26"/>
        <item x="145"/>
        <item x="142"/>
        <item x="72"/>
        <item x="56"/>
        <item x="23"/>
        <item x="9"/>
        <item x="53"/>
        <item x="5"/>
        <item x="126"/>
        <item x="60"/>
        <item x="92"/>
        <item x="141"/>
        <item x="20"/>
        <item x="132"/>
        <item x="10"/>
        <item x="128"/>
        <item x="136"/>
        <item x="3"/>
        <item x="150"/>
        <item x="18"/>
        <item x="84"/>
        <item x="127"/>
        <item x="146"/>
        <item x="117"/>
        <item x="35"/>
        <item x="105"/>
        <item x="25"/>
        <item x="86"/>
        <item x="42"/>
        <item x="77"/>
        <item x="54"/>
        <item x="16"/>
        <item x="103"/>
        <item x="85"/>
        <item x="106"/>
        <item x="99"/>
        <item x="91"/>
        <item x="38"/>
        <item x="80"/>
        <item x="28"/>
        <item x="82"/>
        <item x="21"/>
        <item x="96"/>
        <item x="17"/>
        <item x="107"/>
        <item x="109"/>
        <item x="133"/>
        <item x="29"/>
        <item x="64"/>
        <item x="32"/>
        <item x="48"/>
        <item x="31"/>
        <item x="41"/>
        <item x="152"/>
        <item x="104"/>
        <item x="24"/>
        <item x="2"/>
        <item x="57"/>
        <item x="79"/>
        <item x="52"/>
        <item x="137"/>
        <item x="27"/>
        <item x="34"/>
        <item x="6"/>
        <item x="11"/>
        <item x="66"/>
        <item x="114"/>
        <item x="148"/>
        <item x="46"/>
        <item x="8"/>
        <item x="36"/>
        <item x="78"/>
        <item x="149"/>
        <item x="121"/>
        <item x="97"/>
        <item x="1"/>
        <item x="123"/>
        <item x="101"/>
        <item x="124"/>
        <item x="43"/>
        <item x="115"/>
        <item x="51"/>
        <item x="40"/>
        <item x="30"/>
        <item x="76"/>
        <item x="47"/>
        <item x="73"/>
        <item x="71"/>
        <item x="45"/>
        <item x="139"/>
        <item x="129"/>
        <item x="120"/>
        <item x="116"/>
        <item x="74"/>
        <item x="81"/>
        <item x="151"/>
        <item x="12"/>
        <item x="113"/>
        <item x="67"/>
        <item x="49"/>
        <item x="65"/>
        <item x="13"/>
        <item x="134"/>
        <item x="87"/>
        <item x="58"/>
        <item x="143"/>
        <item x="70"/>
        <item x="15"/>
        <item x="61"/>
        <item x="119"/>
        <item x="118"/>
        <item x="140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1"/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tdDev of A100-001" fld="1" subtotal="stdDev" baseField="11" baseItem="3"/>
    <dataField name="StdDev of A300-021" fld="3" subtotal="stdDev" baseField="11" baseItem="3"/>
    <dataField name="StdDev of A200-110" fld="2" subtotal="stdDev" baseField="11" baseItem="3"/>
    <dataField name="StdDev of B150-100" fld="4" subtotal="stdDev" baseField="11" baseItem="3"/>
    <dataField name="StdDev of C120-001" fld="7" subtotal="stdDev" baseField="11" baseItem="3"/>
    <dataField name="StdDev of C203-105" fld="9" subtotal="stdDev" baseField="11" baseItem="3"/>
    <dataField name="StdDev of B275-110" fld="6" subtotal="stdDev" baseField="11" baseItem="3"/>
    <dataField name="StdDev of C150-100" fld="8" subtotal="stdDev" baseField="11" baseItem="3"/>
    <dataField name="StdDev of B160-105" fld="5" subtotal="stdDev" baseField="11" baseItem="3"/>
    <dataField name="StdDev of C205-106" fld="10" subtotal="stdDev" baseField="11" baseItem="3"/>
  </dataFields>
  <formats count="3"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7:Q38" firstHeaderRow="0" firstDataRow="1" firstDataCol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28">
        <item x="17"/>
        <item x="19"/>
        <item x="4"/>
        <item x="12"/>
        <item x="8"/>
        <item x="22"/>
        <item x="1"/>
        <item x="9"/>
        <item x="16"/>
        <item x="5"/>
        <item x="11"/>
        <item x="21"/>
        <item x="13"/>
        <item x="23"/>
        <item x="26"/>
        <item x="7"/>
        <item x="24"/>
        <item x="10"/>
        <item x="6"/>
        <item x="2"/>
        <item x="25"/>
        <item x="3"/>
        <item x="20"/>
        <item x="18"/>
        <item x="14"/>
        <item x="15"/>
        <item x="0"/>
        <item t="default"/>
      </items>
    </pivotField>
    <pivotField dataField="1" showAll="0">
      <items count="24">
        <item x="22"/>
        <item x="19"/>
        <item x="21"/>
        <item x="15"/>
        <item x="17"/>
        <item x="20"/>
        <item x="10"/>
        <item x="12"/>
        <item x="13"/>
        <item x="18"/>
        <item x="16"/>
        <item x="11"/>
        <item x="14"/>
        <item x="4"/>
        <item x="2"/>
        <item x="8"/>
        <item x="0"/>
        <item x="6"/>
        <item x="5"/>
        <item x="1"/>
        <item x="3"/>
        <item x="7"/>
        <item x="9"/>
        <item t="default"/>
      </items>
    </pivotField>
    <pivotField dataField="1" showAll="0">
      <items count="31">
        <item x="23"/>
        <item x="27"/>
        <item x="26"/>
        <item x="24"/>
        <item x="28"/>
        <item x="29"/>
        <item x="25"/>
        <item x="20"/>
        <item x="3"/>
        <item x="11"/>
        <item x="19"/>
        <item x="21"/>
        <item x="2"/>
        <item x="10"/>
        <item x="5"/>
        <item x="8"/>
        <item x="15"/>
        <item x="4"/>
        <item x="6"/>
        <item x="16"/>
        <item x="7"/>
        <item x="12"/>
        <item x="13"/>
        <item x="18"/>
        <item x="14"/>
        <item x="22"/>
        <item x="17"/>
        <item x="9"/>
        <item x="1"/>
        <item x="0"/>
        <item t="default"/>
      </items>
    </pivotField>
    <pivotField dataField="1" showAll="0">
      <items count="21">
        <item x="3"/>
        <item x="15"/>
        <item x="0"/>
        <item x="11"/>
        <item x="6"/>
        <item x="12"/>
        <item x="7"/>
        <item x="18"/>
        <item x="8"/>
        <item x="5"/>
        <item x="9"/>
        <item x="14"/>
        <item x="4"/>
        <item x="16"/>
        <item x="13"/>
        <item x="17"/>
        <item x="2"/>
        <item x="1"/>
        <item x="10"/>
        <item x="19"/>
        <item t="default"/>
      </items>
    </pivotField>
    <pivotField dataField="1" showAll="0">
      <items count="36">
        <item x="19"/>
        <item x="12"/>
        <item x="11"/>
        <item x="14"/>
        <item x="10"/>
        <item x="17"/>
        <item x="16"/>
        <item x="13"/>
        <item x="15"/>
        <item x="23"/>
        <item x="33"/>
        <item x="32"/>
        <item x="26"/>
        <item x="31"/>
        <item x="24"/>
        <item x="30"/>
        <item x="21"/>
        <item x="25"/>
        <item x="28"/>
        <item x="27"/>
        <item x="22"/>
        <item x="18"/>
        <item x="20"/>
        <item x="34"/>
        <item x="5"/>
        <item x="4"/>
        <item x="2"/>
        <item x="8"/>
        <item x="9"/>
        <item x="29"/>
        <item x="7"/>
        <item x="1"/>
        <item x="6"/>
        <item x="3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31">
        <item x="29"/>
        <item x="28"/>
        <item x="24"/>
        <item x="26"/>
        <item x="27"/>
        <item x="25"/>
        <item x="16"/>
        <item x="20"/>
        <item x="21"/>
        <item x="17"/>
        <item x="18"/>
        <item x="22"/>
        <item x="19"/>
        <item x="14"/>
        <item x="12"/>
        <item x="10"/>
        <item x="9"/>
        <item x="11"/>
        <item x="13"/>
        <item x="8"/>
        <item x="5"/>
        <item x="0"/>
        <item x="15"/>
        <item x="2"/>
        <item x="7"/>
        <item x="1"/>
        <item x="4"/>
        <item x="6"/>
        <item x="3"/>
        <item x="2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tdDev of Drill" fld="1" subtotal="stdDev" baseField="0" baseItem="6"/>
    <dataField name="StdDev of Drill 2" fld="2" subtotal="stdDev" baseField="0" baseItem="8"/>
    <dataField name="StdDev of Lathe" fld="3" subtotal="stdDev" baseField="0" baseItem="8"/>
    <dataField name="StdDev of Lathe 2" fld="4" subtotal="stdDev" baseField="0" baseItem="8"/>
    <dataField name="StdDev of Mill" fld="5" subtotal="stdDev" baseField="0" baseItem="8"/>
    <dataField name="StdDev of Oven" fld="6" subtotal="stdDev" baseField="0" baseItem="8"/>
    <dataField name="StdDev of Wash" fld="7" subtotal="stdDev" baseField="0" baseItem="8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4:Q25" firstHeaderRow="0" firstDataRow="1" firstDataCol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28">
        <item x="17"/>
        <item x="19"/>
        <item x="4"/>
        <item x="12"/>
        <item x="8"/>
        <item x="22"/>
        <item x="1"/>
        <item x="9"/>
        <item x="16"/>
        <item x="5"/>
        <item x="11"/>
        <item x="21"/>
        <item x="13"/>
        <item x="23"/>
        <item x="26"/>
        <item x="7"/>
        <item x="24"/>
        <item x="10"/>
        <item x="6"/>
        <item x="2"/>
        <item x="25"/>
        <item x="3"/>
        <item x="20"/>
        <item x="18"/>
        <item x="14"/>
        <item x="15"/>
        <item x="0"/>
        <item t="default"/>
      </items>
    </pivotField>
    <pivotField dataField="1" showAll="0">
      <items count="24">
        <item x="22"/>
        <item x="19"/>
        <item x="21"/>
        <item x="15"/>
        <item x="17"/>
        <item x="20"/>
        <item x="10"/>
        <item x="12"/>
        <item x="13"/>
        <item x="18"/>
        <item x="16"/>
        <item x="11"/>
        <item x="14"/>
        <item x="4"/>
        <item x="2"/>
        <item x="8"/>
        <item x="0"/>
        <item x="6"/>
        <item x="5"/>
        <item x="1"/>
        <item x="3"/>
        <item x="7"/>
        <item x="9"/>
        <item t="default"/>
      </items>
    </pivotField>
    <pivotField dataField="1" showAll="0">
      <items count="31">
        <item x="23"/>
        <item x="27"/>
        <item x="26"/>
        <item x="24"/>
        <item x="28"/>
        <item x="29"/>
        <item x="25"/>
        <item x="20"/>
        <item x="3"/>
        <item x="11"/>
        <item x="19"/>
        <item x="21"/>
        <item x="2"/>
        <item x="10"/>
        <item x="5"/>
        <item x="8"/>
        <item x="15"/>
        <item x="4"/>
        <item x="6"/>
        <item x="16"/>
        <item x="7"/>
        <item x="12"/>
        <item x="13"/>
        <item x="18"/>
        <item x="14"/>
        <item x="22"/>
        <item x="17"/>
        <item x="9"/>
        <item x="1"/>
        <item x="0"/>
        <item t="default"/>
      </items>
    </pivotField>
    <pivotField dataField="1" showAll="0">
      <items count="21">
        <item x="3"/>
        <item x="15"/>
        <item x="0"/>
        <item x="11"/>
        <item x="6"/>
        <item x="12"/>
        <item x="7"/>
        <item x="18"/>
        <item x="8"/>
        <item x="5"/>
        <item x="9"/>
        <item x="14"/>
        <item x="4"/>
        <item x="16"/>
        <item x="13"/>
        <item x="17"/>
        <item x="2"/>
        <item x="1"/>
        <item x="10"/>
        <item x="19"/>
        <item t="default"/>
      </items>
    </pivotField>
    <pivotField dataField="1" showAll="0">
      <items count="36">
        <item x="19"/>
        <item x="12"/>
        <item x="11"/>
        <item x="14"/>
        <item x="10"/>
        <item x="17"/>
        <item x="16"/>
        <item x="13"/>
        <item x="15"/>
        <item x="23"/>
        <item x="33"/>
        <item x="32"/>
        <item x="26"/>
        <item x="31"/>
        <item x="24"/>
        <item x="30"/>
        <item x="21"/>
        <item x="25"/>
        <item x="28"/>
        <item x="27"/>
        <item x="22"/>
        <item x="18"/>
        <item x="20"/>
        <item x="34"/>
        <item x="5"/>
        <item x="4"/>
        <item x="2"/>
        <item x="8"/>
        <item x="9"/>
        <item x="29"/>
        <item x="7"/>
        <item x="1"/>
        <item x="6"/>
        <item x="3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31">
        <item x="29"/>
        <item x="28"/>
        <item x="24"/>
        <item x="26"/>
        <item x="27"/>
        <item x="25"/>
        <item x="16"/>
        <item x="20"/>
        <item x="21"/>
        <item x="17"/>
        <item x="18"/>
        <item x="22"/>
        <item x="19"/>
        <item x="14"/>
        <item x="12"/>
        <item x="10"/>
        <item x="9"/>
        <item x="11"/>
        <item x="13"/>
        <item x="8"/>
        <item x="5"/>
        <item x="0"/>
        <item x="15"/>
        <item x="2"/>
        <item x="7"/>
        <item x="1"/>
        <item x="4"/>
        <item x="6"/>
        <item x="3"/>
        <item x="2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Drill" fld="1" subtotal="average" baseField="0" baseItem="0"/>
    <dataField name="Average of Drill 2" fld="2" subtotal="average" baseField="0" baseItem="0"/>
    <dataField name="Average of Lathe" fld="3" subtotal="average" baseField="0" baseItem="0"/>
    <dataField name="Average of Lathe 2" fld="4" subtotal="average" baseField="0" baseItem="0"/>
    <dataField name="Average of Mill" fld="5" subtotal="average" baseField="0" baseItem="0"/>
    <dataField name="Average of Oven" fld="6" subtotal="average" baseField="0" baseItem="0"/>
    <dataField name="Average of Wash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W1:AG179" totalsRowShown="0">
  <autoFilter ref="W1:AG179" xr:uid="{00000000-0009-0000-0100-000004000000}"/>
  <tableColumns count="11">
    <tableColumn id="1" xr3:uid="{00000000-0010-0000-0000-000001000000}" name="Date Received" dataDxfId="17">
      <calculatedColumnFormula>W1+1</calculatedColumnFormula>
    </tableColumn>
    <tableColumn id="2" xr3:uid="{00000000-0010-0000-0000-000002000000}" name="A100-001">
      <calculatedColumnFormula>IF(B2&gt;0,B2,NA())</calculatedColumnFormula>
    </tableColumn>
    <tableColumn id="3" xr3:uid="{00000000-0010-0000-0000-000003000000}" name="A200-110">
      <calculatedColumnFormula>IF(C2&gt;0,C2,NA())</calculatedColumnFormula>
    </tableColumn>
    <tableColumn id="4" xr3:uid="{00000000-0010-0000-0000-000004000000}" name="A300-021">
      <calculatedColumnFormula>IF(D2&gt;0,D2,NA())</calculatedColumnFormula>
    </tableColumn>
    <tableColumn id="5" xr3:uid="{00000000-0010-0000-0000-000005000000}" name="B150-100">
      <calculatedColumnFormula>IF(E2&gt;0,E2,NA())</calculatedColumnFormula>
    </tableColumn>
    <tableColumn id="6" xr3:uid="{00000000-0010-0000-0000-000006000000}" name="B160-105">
      <calculatedColumnFormula>IF(F2&gt;0,F2,NA())</calculatedColumnFormula>
    </tableColumn>
    <tableColumn id="7" xr3:uid="{00000000-0010-0000-0000-000007000000}" name="B275-110">
      <calculatedColumnFormula>IF(G2&gt;0,G2,NA())</calculatedColumnFormula>
    </tableColumn>
    <tableColumn id="8" xr3:uid="{00000000-0010-0000-0000-000008000000}" name="C120-001">
      <calculatedColumnFormula>IF(H2&gt;0,H2,NA())</calculatedColumnFormula>
    </tableColumn>
    <tableColumn id="9" xr3:uid="{00000000-0010-0000-0000-000009000000}" name="C150-100">
      <calculatedColumnFormula>IF(I2&gt;0,I2,NA())</calculatedColumnFormula>
    </tableColumn>
    <tableColumn id="10" xr3:uid="{00000000-0010-0000-0000-00000A000000}" name="C203-105">
      <calculatedColumnFormula>IF(J2&gt;0,J2,NA())</calculatedColumnFormula>
    </tableColumn>
    <tableColumn id="11" xr3:uid="{00000000-0010-0000-0000-00000B000000}" name="C205-106">
      <calculatedColumnFormula>IF(K2&gt;0,K2,NA())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G1:BQ179" totalsRowShown="0" tableBorderDxfId="16">
  <autoFilter ref="BG1:BQ179" xr:uid="{00000000-0009-0000-0100-000005000000}"/>
  <tableColumns count="11">
    <tableColumn id="1" xr3:uid="{00000000-0010-0000-0100-000001000000}" name="Date Received" dataDxfId="15"/>
    <tableColumn id="2" xr3:uid="{00000000-0010-0000-0100-000002000000}" name="A100-001">
      <calculatedColumnFormula>IF(AV2&gt;100,AV2,350)</calculatedColumnFormula>
    </tableColumn>
    <tableColumn id="3" xr3:uid="{00000000-0010-0000-0100-000003000000}" name="A200-110">
      <calculatedColumnFormula>IF(AW2&gt;100,AW2,350)</calculatedColumnFormula>
    </tableColumn>
    <tableColumn id="4" xr3:uid="{00000000-0010-0000-0100-000004000000}" name="A300-021">
      <calculatedColumnFormula>IF(AX2&gt;100,AX2,350)</calculatedColumnFormula>
    </tableColumn>
    <tableColumn id="5" xr3:uid="{00000000-0010-0000-0100-000005000000}" name="B150-100">
      <calculatedColumnFormula>IF(AY2&gt;100,AY2,350)</calculatedColumnFormula>
    </tableColumn>
    <tableColumn id="6" xr3:uid="{00000000-0010-0000-0100-000006000000}" name="B160-105">
      <calculatedColumnFormula>IF(AZ2&gt;100,AZ2,350)</calculatedColumnFormula>
    </tableColumn>
    <tableColumn id="7" xr3:uid="{00000000-0010-0000-0100-000007000000}" name="B275-110">
      <calculatedColumnFormula>IF(BA2&gt;100,BA2,350)</calculatedColumnFormula>
    </tableColumn>
    <tableColumn id="8" xr3:uid="{00000000-0010-0000-0100-000008000000}" name="C120-001">
      <calculatedColumnFormula>IF(BB2&gt;100,BB2,350)</calculatedColumnFormula>
    </tableColumn>
    <tableColumn id="9" xr3:uid="{00000000-0010-0000-0100-000009000000}" name="C150-100">
      <calculatedColumnFormula>IF(BC2&gt;100,BC2,350)</calculatedColumnFormula>
    </tableColumn>
    <tableColumn id="10" xr3:uid="{00000000-0010-0000-0100-00000A000000}" name="C203-105">
      <calculatedColumnFormula>IF(BD2&gt;100,BD2,350)</calculatedColumnFormula>
    </tableColumn>
    <tableColumn id="11" xr3:uid="{00000000-0010-0000-0100-00000B000000}" name="C205-106">
      <calculatedColumnFormula>IF(BE2&gt;100,BE2,350)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4:H114" totalsRowShown="0">
  <autoFilter ref="A14:H114" xr:uid="{00000000-0009-0000-0100-000002000000}"/>
  <tableColumns count="8">
    <tableColumn id="1" xr3:uid="{00000000-0010-0000-0200-000001000000}" name="Column1"/>
    <tableColumn id="2" xr3:uid="{00000000-0010-0000-0200-000002000000}" name="Drill">
      <calculatedColumnFormula>IF('Times per Operation'!B2&gt;0,'Times per Operation'!B2,NA())</calculatedColumnFormula>
    </tableColumn>
    <tableColumn id="3" xr3:uid="{00000000-0010-0000-0200-000003000000}" name="Drill 2">
      <calculatedColumnFormula>IF('Times per Operation'!C2&gt;0,'Times per Operation'!C2,NA())</calculatedColumnFormula>
    </tableColumn>
    <tableColumn id="4" xr3:uid="{00000000-0010-0000-0200-000004000000}" name="Lathe">
      <calculatedColumnFormula>IF('Times per Operation'!D2&gt;0,'Times per Operation'!D2,NA())</calculatedColumnFormula>
    </tableColumn>
    <tableColumn id="5" xr3:uid="{00000000-0010-0000-0200-000005000000}" name="Lathe 2">
      <calculatedColumnFormula>IF('Times per Operation'!E2&gt;0,'Times per Operation'!E2,NA())</calculatedColumnFormula>
    </tableColumn>
    <tableColumn id="6" xr3:uid="{00000000-0010-0000-0200-000006000000}" name="Mill">
      <calculatedColumnFormula>IF('Times per Operation'!F2&gt;0,'Times per Operation'!F2,NA())</calculatedColumnFormula>
    </tableColumn>
    <tableColumn id="7" xr3:uid="{00000000-0010-0000-0200-000007000000}" name="Oven">
      <calculatedColumnFormula>IF('Times per Operation'!G2&gt;0,'Times per Operation'!G2,NA())</calculatedColumnFormula>
    </tableColumn>
    <tableColumn id="8" xr3:uid="{00000000-0010-0000-0200-000008000000}" name="Wash">
      <calculatedColumnFormula>IF('Times per Operation'!H2&gt;0,'Times per Operation'!H2,NA())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01"/>
  <sheetViews>
    <sheetView topLeftCell="A182" workbookViewId="0">
      <selection activeCell="C192" sqref="C192:C201"/>
    </sheetView>
  </sheetViews>
  <sheetFormatPr defaultRowHeight="15" x14ac:dyDescent="0.25"/>
  <cols>
    <col min="1" max="1" width="11.85546875" customWidth="1"/>
    <col min="2" max="2" width="12" bestFit="1" customWidth="1"/>
    <col min="5" max="14" width="10.5703125" bestFit="1" customWidth="1"/>
    <col min="23" max="23" width="15.85546875" customWidth="1"/>
    <col min="24" max="26" width="11.140625" customWidth="1"/>
    <col min="27" max="33" width="11" customWidth="1"/>
    <col min="35" max="35" width="13.140625" bestFit="1" customWidth="1"/>
    <col min="36" max="38" width="18.28515625" customWidth="1"/>
    <col min="39" max="45" width="18.140625" customWidth="1"/>
    <col min="47" max="47" width="13.85546875" bestFit="1" customWidth="1"/>
    <col min="59" max="59" width="15.85546875" customWidth="1"/>
    <col min="60" max="62" width="11.140625" customWidth="1"/>
    <col min="63" max="69" width="11" customWidth="1"/>
    <col min="71" max="71" width="13.140625" bestFit="1" customWidth="1"/>
    <col min="72" max="81" width="15.7109375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I1" s="7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U1" s="38" t="s">
        <v>0</v>
      </c>
      <c r="AV1" s="9" t="s">
        <v>1</v>
      </c>
      <c r="AW1" s="9" t="s">
        <v>2</v>
      </c>
      <c r="AX1" s="9" t="s">
        <v>3</v>
      </c>
      <c r="AY1" s="9" t="s">
        <v>4</v>
      </c>
      <c r="AZ1" s="9" t="s">
        <v>5</v>
      </c>
      <c r="BA1" s="9" t="s">
        <v>6</v>
      </c>
      <c r="BB1" s="9" t="s">
        <v>7</v>
      </c>
      <c r="BC1" s="9" t="s">
        <v>8</v>
      </c>
      <c r="BD1" s="9" t="s">
        <v>9</v>
      </c>
      <c r="BE1" s="10" t="s">
        <v>10</v>
      </c>
      <c r="BG1" t="s">
        <v>0</v>
      </c>
      <c r="BH1" t="s">
        <v>1</v>
      </c>
      <c r="BI1" t="s">
        <v>2</v>
      </c>
      <c r="BJ1" t="s">
        <v>3</v>
      </c>
      <c r="BK1" t="s">
        <v>4</v>
      </c>
      <c r="BL1" t="s">
        <v>5</v>
      </c>
      <c r="BM1" t="s">
        <v>6</v>
      </c>
      <c r="BN1" t="s">
        <v>7</v>
      </c>
      <c r="BO1" t="s">
        <v>8</v>
      </c>
      <c r="BP1" t="s">
        <v>9</v>
      </c>
      <c r="BQ1" t="s">
        <v>10</v>
      </c>
      <c r="BS1" s="7" t="s">
        <v>11</v>
      </c>
      <c r="BT1" t="s">
        <v>12</v>
      </c>
      <c r="BU1" t="s">
        <v>14</v>
      </c>
      <c r="BV1" t="s">
        <v>13</v>
      </c>
      <c r="BW1" t="s">
        <v>15</v>
      </c>
      <c r="BX1" t="s">
        <v>16</v>
      </c>
      <c r="BY1" t="s">
        <v>19</v>
      </c>
      <c r="BZ1" t="s">
        <v>17</v>
      </c>
      <c r="CA1" t="s">
        <v>21</v>
      </c>
      <c r="CB1" t="s">
        <v>20</v>
      </c>
      <c r="CC1" t="s">
        <v>18</v>
      </c>
    </row>
    <row r="2" spans="1:81" x14ac:dyDescent="0.25">
      <c r="A2" s="1">
        <v>43160</v>
      </c>
      <c r="B2" s="97">
        <v>468</v>
      </c>
      <c r="C2" s="97">
        <v>347</v>
      </c>
      <c r="D2" s="97">
        <v>548</v>
      </c>
      <c r="E2" s="97">
        <v>146</v>
      </c>
      <c r="F2" s="97">
        <v>91</v>
      </c>
      <c r="G2" s="97">
        <v>572</v>
      </c>
      <c r="H2" s="97">
        <v>167</v>
      </c>
      <c r="I2" s="97">
        <v>18</v>
      </c>
      <c r="J2" s="97">
        <v>32</v>
      </c>
      <c r="K2" s="97">
        <v>31</v>
      </c>
      <c r="W2" s="1">
        <v>43160</v>
      </c>
      <c r="X2">
        <f t="shared" ref="X2:X33" si="0">IF(B2&gt;0,B2,NA())</f>
        <v>468</v>
      </c>
      <c r="Y2">
        <f t="shared" ref="Y2:Y33" si="1">IF(C2&gt;0,C2,NA())</f>
        <v>347</v>
      </c>
      <c r="Z2">
        <f t="shared" ref="Z2:Z33" si="2">IF(D2&gt;0,D2,NA())</f>
        <v>548</v>
      </c>
      <c r="AA2">
        <f t="shared" ref="AA2:AA33" si="3">IF(E2&gt;0,E2,NA())</f>
        <v>146</v>
      </c>
      <c r="AB2">
        <f t="shared" ref="AB2:AB33" si="4">IF(F2&gt;0,F2,NA())</f>
        <v>91</v>
      </c>
      <c r="AC2">
        <f t="shared" ref="AC2:AC33" si="5">IF(G2&gt;0,G2,NA())</f>
        <v>572</v>
      </c>
      <c r="AD2">
        <f t="shared" ref="AD2:AD33" si="6">IF(H2&gt;0,H2,NA())</f>
        <v>167</v>
      </c>
      <c r="AE2">
        <f t="shared" ref="AE2:AE33" si="7">IF(I2&gt;0,I2,NA())</f>
        <v>18</v>
      </c>
      <c r="AF2">
        <f t="shared" ref="AF2:AF33" si="8">IF(J2&gt;0,J2,NA())</f>
        <v>32</v>
      </c>
      <c r="AG2">
        <f t="shared" ref="AG2:AG33" si="9">IF(K2&gt;0,K2,NA())</f>
        <v>31</v>
      </c>
      <c r="AI2" s="8" t="s">
        <v>22</v>
      </c>
      <c r="AJ2" s="65">
        <v>341.51612903225805</v>
      </c>
      <c r="AK2" s="65">
        <v>332.80645161290323</v>
      </c>
      <c r="AL2" s="65">
        <v>301.74193548387098</v>
      </c>
      <c r="AM2" s="65" t="e">
        <v>#N/A</v>
      </c>
      <c r="AN2" s="65">
        <v>261</v>
      </c>
      <c r="AO2" s="65">
        <v>318.12903225806451</v>
      </c>
      <c r="AP2" s="65" t="e">
        <v>#N/A</v>
      </c>
      <c r="AQ2" s="65">
        <v>311.48387096774195</v>
      </c>
      <c r="AR2" s="65">
        <v>248.48387096774192</v>
      </c>
      <c r="AS2" s="65">
        <v>302.06451612903226</v>
      </c>
      <c r="AU2" s="66">
        <v>43160</v>
      </c>
      <c r="AV2">
        <v>468</v>
      </c>
      <c r="AW2">
        <v>347</v>
      </c>
      <c r="AX2">
        <v>548</v>
      </c>
      <c r="AY2">
        <v>146</v>
      </c>
      <c r="AZ2" s="67">
        <v>91</v>
      </c>
      <c r="BA2">
        <v>572</v>
      </c>
      <c r="BB2">
        <v>167</v>
      </c>
      <c r="BC2" s="67">
        <v>18</v>
      </c>
      <c r="BD2" s="67">
        <v>32</v>
      </c>
      <c r="BE2" s="68">
        <v>31</v>
      </c>
      <c r="BG2" s="1">
        <v>43160</v>
      </c>
      <c r="BH2">
        <f>IF(AV2&gt;100,AV2,350)</f>
        <v>468</v>
      </c>
      <c r="BI2">
        <f t="shared" ref="BI2:BQ17" si="10">IF(AW2&gt;100,AW2,350)</f>
        <v>347</v>
      </c>
      <c r="BJ2">
        <f t="shared" si="10"/>
        <v>548</v>
      </c>
      <c r="BK2">
        <f t="shared" si="10"/>
        <v>146</v>
      </c>
      <c r="BL2">
        <f t="shared" si="10"/>
        <v>350</v>
      </c>
      <c r="BM2">
        <f t="shared" si="10"/>
        <v>572</v>
      </c>
      <c r="BN2">
        <f t="shared" si="10"/>
        <v>167</v>
      </c>
      <c r="BO2">
        <f t="shared" si="10"/>
        <v>350</v>
      </c>
      <c r="BP2">
        <f t="shared" si="10"/>
        <v>350</v>
      </c>
      <c r="BQ2">
        <f>IF(BE2&gt;100,BE2,350)</f>
        <v>350</v>
      </c>
      <c r="BS2" s="8" t="s">
        <v>22</v>
      </c>
      <c r="BT2" s="65">
        <v>371.57142857142856</v>
      </c>
      <c r="BU2" s="65">
        <v>359.68</v>
      </c>
      <c r="BV2" s="65">
        <v>350.93103448275861</v>
      </c>
      <c r="BW2" s="65">
        <v>369.38461538461536</v>
      </c>
      <c r="BX2" s="65">
        <v>313.04000000000002</v>
      </c>
      <c r="BY2" s="65">
        <v>362.88461538461536</v>
      </c>
      <c r="BZ2" s="65">
        <v>335.68965517241378</v>
      </c>
      <c r="CA2" s="65">
        <v>329.03571428571428</v>
      </c>
      <c r="CB2" s="65">
        <v>303.125</v>
      </c>
      <c r="CC2" s="65">
        <v>372.52</v>
      </c>
    </row>
    <row r="3" spans="1:81" x14ac:dyDescent="0.25">
      <c r="A3" s="1">
        <f t="shared" ref="A3:A34" si="11">A2+1</f>
        <v>43161</v>
      </c>
      <c r="B3" s="97">
        <v>374</v>
      </c>
      <c r="C3" s="97">
        <v>83</v>
      </c>
      <c r="D3" s="97">
        <v>346</v>
      </c>
      <c r="E3" s="97">
        <v>270</v>
      </c>
      <c r="F3" s="97">
        <v>289</v>
      </c>
      <c r="G3" s="97">
        <v>36</v>
      </c>
      <c r="H3" s="97">
        <v>193</v>
      </c>
      <c r="I3" s="97">
        <v>473</v>
      </c>
      <c r="J3" s="97">
        <v>483</v>
      </c>
      <c r="K3" s="97">
        <v>303</v>
      </c>
      <c r="W3" s="1">
        <f t="shared" ref="W3:W34" si="12">W2+1</f>
        <v>43161</v>
      </c>
      <c r="X3">
        <f t="shared" si="0"/>
        <v>374</v>
      </c>
      <c r="Y3">
        <f t="shared" si="1"/>
        <v>83</v>
      </c>
      <c r="Z3">
        <f t="shared" si="2"/>
        <v>346</v>
      </c>
      <c r="AA3">
        <f t="shared" si="3"/>
        <v>270</v>
      </c>
      <c r="AB3">
        <f t="shared" si="4"/>
        <v>289</v>
      </c>
      <c r="AC3">
        <f t="shared" si="5"/>
        <v>36</v>
      </c>
      <c r="AD3">
        <f t="shared" si="6"/>
        <v>193</v>
      </c>
      <c r="AE3">
        <f t="shared" si="7"/>
        <v>473</v>
      </c>
      <c r="AF3">
        <f t="shared" si="8"/>
        <v>483</v>
      </c>
      <c r="AG3">
        <f t="shared" si="9"/>
        <v>303</v>
      </c>
      <c r="AI3" s="8" t="s">
        <v>23</v>
      </c>
      <c r="AJ3" s="65">
        <v>281.73333333333335</v>
      </c>
      <c r="AK3" s="65">
        <v>328.2</v>
      </c>
      <c r="AL3" s="65">
        <v>308.46666666666664</v>
      </c>
      <c r="AM3" s="65">
        <v>290.8</v>
      </c>
      <c r="AN3" s="65">
        <v>317.2</v>
      </c>
      <c r="AO3" s="65">
        <v>339.26666666666665</v>
      </c>
      <c r="AP3" s="65" t="e">
        <v>#N/A</v>
      </c>
      <c r="AQ3" s="65">
        <v>270.89999999999998</v>
      </c>
      <c r="AR3" s="65">
        <v>250.9</v>
      </c>
      <c r="AS3" s="65">
        <v>304.46666666666664</v>
      </c>
      <c r="AU3" s="66">
        <v>43161</v>
      </c>
      <c r="AV3">
        <v>374</v>
      </c>
      <c r="AW3" s="67">
        <v>83</v>
      </c>
      <c r="AX3">
        <v>346</v>
      </c>
      <c r="AY3">
        <v>270</v>
      </c>
      <c r="AZ3">
        <v>289</v>
      </c>
      <c r="BA3" s="67">
        <v>36</v>
      </c>
      <c r="BB3">
        <v>193</v>
      </c>
      <c r="BC3">
        <v>473</v>
      </c>
      <c r="BD3">
        <v>483</v>
      </c>
      <c r="BE3" s="12">
        <v>303</v>
      </c>
      <c r="BG3" s="1">
        <v>43161</v>
      </c>
      <c r="BH3">
        <f t="shared" ref="BH3:BH66" si="13">IF(AV3&gt;100,AV3,350)</f>
        <v>374</v>
      </c>
      <c r="BI3">
        <f t="shared" si="10"/>
        <v>350</v>
      </c>
      <c r="BJ3">
        <f t="shared" si="10"/>
        <v>346</v>
      </c>
      <c r="BK3">
        <f t="shared" si="10"/>
        <v>270</v>
      </c>
      <c r="BL3">
        <f t="shared" si="10"/>
        <v>289</v>
      </c>
      <c r="BM3">
        <f t="shared" si="10"/>
        <v>350</v>
      </c>
      <c r="BN3">
        <f t="shared" si="10"/>
        <v>193</v>
      </c>
      <c r="BO3">
        <f t="shared" si="10"/>
        <v>473</v>
      </c>
      <c r="BP3">
        <f t="shared" si="10"/>
        <v>483</v>
      </c>
      <c r="BQ3">
        <f t="shared" si="10"/>
        <v>303</v>
      </c>
      <c r="BS3" s="8" t="s">
        <v>23</v>
      </c>
      <c r="BT3" s="65">
        <v>329.4</v>
      </c>
      <c r="BU3" s="65">
        <v>359.08</v>
      </c>
      <c r="BV3" s="65">
        <v>369.61538461538464</v>
      </c>
      <c r="BW3" s="65">
        <v>318.44444444444446</v>
      </c>
      <c r="BX3" s="65">
        <v>348</v>
      </c>
      <c r="BY3" s="65">
        <v>323.83333333333331</v>
      </c>
      <c r="BZ3" s="65">
        <v>380.92307692307691</v>
      </c>
      <c r="CA3" s="65">
        <v>343.38461538461536</v>
      </c>
      <c r="CB3" s="65">
        <v>304.125</v>
      </c>
      <c r="CC3" s="65">
        <v>397.39130434782606</v>
      </c>
    </row>
    <row r="4" spans="1:81" x14ac:dyDescent="0.25">
      <c r="A4" s="1">
        <f t="shared" si="11"/>
        <v>43162</v>
      </c>
      <c r="B4" s="97">
        <v>334</v>
      </c>
      <c r="C4" s="97">
        <v>306</v>
      </c>
      <c r="D4" s="97">
        <v>108</v>
      </c>
      <c r="E4" s="97">
        <v>357</v>
      </c>
      <c r="F4" s="97">
        <v>58</v>
      </c>
      <c r="G4" s="97">
        <v>412</v>
      </c>
      <c r="H4" s="97">
        <v>303</v>
      </c>
      <c r="I4" s="97">
        <v>149</v>
      </c>
      <c r="J4" s="97">
        <v>398</v>
      </c>
      <c r="K4" s="97">
        <v>293</v>
      </c>
      <c r="W4" s="1">
        <f t="shared" si="12"/>
        <v>43162</v>
      </c>
      <c r="X4">
        <f t="shared" si="0"/>
        <v>334</v>
      </c>
      <c r="Y4">
        <f t="shared" si="1"/>
        <v>306</v>
      </c>
      <c r="Z4">
        <f t="shared" si="2"/>
        <v>108</v>
      </c>
      <c r="AA4">
        <f t="shared" si="3"/>
        <v>357</v>
      </c>
      <c r="AB4">
        <f t="shared" si="4"/>
        <v>58</v>
      </c>
      <c r="AC4">
        <f t="shared" si="5"/>
        <v>412</v>
      </c>
      <c r="AD4">
        <f t="shared" si="6"/>
        <v>303</v>
      </c>
      <c r="AE4">
        <f t="shared" si="7"/>
        <v>149</v>
      </c>
      <c r="AF4">
        <f t="shared" si="8"/>
        <v>398</v>
      </c>
      <c r="AG4">
        <f t="shared" si="9"/>
        <v>293</v>
      </c>
      <c r="AI4" s="8" t="s">
        <v>24</v>
      </c>
      <c r="AJ4" s="65">
        <v>281.61290322580646</v>
      </c>
      <c r="AK4" s="65">
        <v>353.22580645161293</v>
      </c>
      <c r="AL4" s="65" t="e">
        <v>#N/A</v>
      </c>
      <c r="AM4" s="65">
        <v>303.61290322580646</v>
      </c>
      <c r="AN4" s="65">
        <v>230.35483870967741</v>
      </c>
      <c r="AO4" s="65">
        <v>365.93548387096774</v>
      </c>
      <c r="AP4" s="65" t="e">
        <v>#N/A</v>
      </c>
      <c r="AQ4" s="65">
        <v>281.90322580645159</v>
      </c>
      <c r="AR4" s="65">
        <v>305.67741935483872</v>
      </c>
      <c r="AS4" s="65">
        <v>341.61290322580646</v>
      </c>
      <c r="AU4" s="66">
        <v>43162</v>
      </c>
      <c r="AV4">
        <v>334</v>
      </c>
      <c r="AW4">
        <v>306</v>
      </c>
      <c r="AX4">
        <v>108</v>
      </c>
      <c r="AY4">
        <v>357</v>
      </c>
      <c r="AZ4" s="67">
        <v>58</v>
      </c>
      <c r="BA4">
        <v>412</v>
      </c>
      <c r="BB4">
        <v>303</v>
      </c>
      <c r="BC4">
        <v>149</v>
      </c>
      <c r="BD4">
        <v>398</v>
      </c>
      <c r="BE4" s="12">
        <v>293</v>
      </c>
      <c r="BG4" s="1">
        <v>43162</v>
      </c>
      <c r="BH4">
        <f t="shared" si="13"/>
        <v>334</v>
      </c>
      <c r="BI4">
        <f t="shared" si="10"/>
        <v>306</v>
      </c>
      <c r="BJ4">
        <f t="shared" si="10"/>
        <v>108</v>
      </c>
      <c r="BK4">
        <f t="shared" si="10"/>
        <v>357</v>
      </c>
      <c r="BL4">
        <f t="shared" si="10"/>
        <v>350</v>
      </c>
      <c r="BM4">
        <f t="shared" si="10"/>
        <v>412</v>
      </c>
      <c r="BN4">
        <f t="shared" si="10"/>
        <v>303</v>
      </c>
      <c r="BO4">
        <f t="shared" si="10"/>
        <v>149</v>
      </c>
      <c r="BP4">
        <f t="shared" si="10"/>
        <v>398</v>
      </c>
      <c r="BQ4">
        <f t="shared" si="10"/>
        <v>293</v>
      </c>
      <c r="BS4" s="8" t="s">
        <v>24</v>
      </c>
      <c r="BT4" s="65">
        <v>336.56</v>
      </c>
      <c r="BU4" s="65">
        <v>314.44444444444446</v>
      </c>
      <c r="BV4" s="65">
        <v>372.75862068965517</v>
      </c>
      <c r="BW4" s="65">
        <v>366.24</v>
      </c>
      <c r="BX4" s="65">
        <v>284.5</v>
      </c>
      <c r="BY4" s="65">
        <v>316.85185185185185</v>
      </c>
      <c r="BZ4" s="65">
        <v>398.42857142857144</v>
      </c>
      <c r="CA4" s="65">
        <v>372.25</v>
      </c>
      <c r="CB4" s="65">
        <v>366.88</v>
      </c>
      <c r="CC4" s="65">
        <v>333.04</v>
      </c>
    </row>
    <row r="5" spans="1:81" x14ac:dyDescent="0.25">
      <c r="A5" s="1">
        <f t="shared" si="11"/>
        <v>43163</v>
      </c>
      <c r="B5" s="97">
        <v>37</v>
      </c>
      <c r="C5" s="97">
        <v>522</v>
      </c>
      <c r="D5" s="97">
        <v>116</v>
      </c>
      <c r="E5" s="97">
        <v>371</v>
      </c>
      <c r="F5" s="97">
        <v>136</v>
      </c>
      <c r="G5" s="97">
        <v>169</v>
      </c>
      <c r="H5" s="97">
        <v>15</v>
      </c>
      <c r="I5" s="97">
        <v>160</v>
      </c>
      <c r="J5" s="97">
        <v>273</v>
      </c>
      <c r="K5" s="97">
        <v>302</v>
      </c>
      <c r="W5" s="1">
        <f t="shared" si="12"/>
        <v>43163</v>
      </c>
      <c r="X5">
        <f t="shared" si="0"/>
        <v>37</v>
      </c>
      <c r="Y5">
        <f t="shared" si="1"/>
        <v>522</v>
      </c>
      <c r="Z5">
        <f t="shared" si="2"/>
        <v>116</v>
      </c>
      <c r="AA5">
        <f t="shared" si="3"/>
        <v>371</v>
      </c>
      <c r="AB5">
        <f t="shared" si="4"/>
        <v>136</v>
      </c>
      <c r="AC5">
        <f t="shared" si="5"/>
        <v>169</v>
      </c>
      <c r="AD5">
        <f t="shared" si="6"/>
        <v>15</v>
      </c>
      <c r="AE5">
        <f t="shared" si="7"/>
        <v>160</v>
      </c>
      <c r="AF5">
        <f t="shared" si="8"/>
        <v>273</v>
      </c>
      <c r="AG5">
        <f t="shared" si="9"/>
        <v>302</v>
      </c>
      <c r="AI5" s="8" t="s">
        <v>25</v>
      </c>
      <c r="AJ5" s="65">
        <v>309.26666666666665</v>
      </c>
      <c r="AK5" s="65">
        <v>320.03333333333336</v>
      </c>
      <c r="AL5" s="65">
        <v>325.96666666666664</v>
      </c>
      <c r="AM5" s="65">
        <v>344.86666666666667</v>
      </c>
      <c r="AN5" s="65">
        <v>319.73333333333335</v>
      </c>
      <c r="AO5" s="65">
        <v>279.53333333333336</v>
      </c>
      <c r="AP5" s="65">
        <v>314.8</v>
      </c>
      <c r="AQ5" s="65">
        <v>318.73333333333335</v>
      </c>
      <c r="AR5" s="65" t="e">
        <v>#N/A</v>
      </c>
      <c r="AS5" s="65">
        <v>309.89999999999998</v>
      </c>
      <c r="AU5" s="66">
        <v>43163</v>
      </c>
      <c r="AV5" s="67">
        <v>37</v>
      </c>
      <c r="AW5">
        <v>522</v>
      </c>
      <c r="AX5">
        <v>116</v>
      </c>
      <c r="AY5">
        <v>371</v>
      </c>
      <c r="AZ5">
        <v>136</v>
      </c>
      <c r="BA5">
        <v>169</v>
      </c>
      <c r="BB5" s="67">
        <v>15</v>
      </c>
      <c r="BC5">
        <v>160</v>
      </c>
      <c r="BD5">
        <v>273</v>
      </c>
      <c r="BE5" s="12">
        <v>302</v>
      </c>
      <c r="BG5" s="1">
        <v>43163</v>
      </c>
      <c r="BH5">
        <f t="shared" si="13"/>
        <v>350</v>
      </c>
      <c r="BI5">
        <f t="shared" si="10"/>
        <v>522</v>
      </c>
      <c r="BJ5">
        <f t="shared" si="10"/>
        <v>116</v>
      </c>
      <c r="BK5">
        <f t="shared" si="10"/>
        <v>371</v>
      </c>
      <c r="BL5">
        <f t="shared" si="10"/>
        <v>136</v>
      </c>
      <c r="BM5">
        <f t="shared" si="10"/>
        <v>169</v>
      </c>
      <c r="BN5">
        <f t="shared" si="10"/>
        <v>350</v>
      </c>
      <c r="BO5">
        <f t="shared" si="10"/>
        <v>160</v>
      </c>
      <c r="BP5">
        <f t="shared" si="10"/>
        <v>273</v>
      </c>
      <c r="BQ5">
        <f t="shared" si="10"/>
        <v>302</v>
      </c>
      <c r="BS5" s="8" t="s">
        <v>25</v>
      </c>
      <c r="BT5" s="65">
        <v>380.08333333333331</v>
      </c>
      <c r="BU5" s="65">
        <v>396.875</v>
      </c>
      <c r="BV5" s="65">
        <v>358.61538461538464</v>
      </c>
      <c r="BW5" s="65">
        <v>379.18518518518516</v>
      </c>
      <c r="BX5" s="65">
        <v>351.03703703703701</v>
      </c>
      <c r="BY5" s="65">
        <v>360.53846153846155</v>
      </c>
      <c r="BZ5" s="65">
        <v>324.39999999999998</v>
      </c>
      <c r="CA5" s="65">
        <v>350.38461538461536</v>
      </c>
      <c r="CB5" s="65">
        <v>302.69230769230768</v>
      </c>
      <c r="CC5" s="65">
        <v>381.29166666666669</v>
      </c>
    </row>
    <row r="6" spans="1:81" x14ac:dyDescent="0.25">
      <c r="A6" s="1">
        <f t="shared" si="11"/>
        <v>43164</v>
      </c>
      <c r="B6" s="97">
        <v>226</v>
      </c>
      <c r="C6" s="97">
        <v>125</v>
      </c>
      <c r="D6" s="97">
        <v>249</v>
      </c>
      <c r="E6" s="97">
        <v>510</v>
      </c>
      <c r="F6" s="97">
        <v>138</v>
      </c>
      <c r="G6" s="97">
        <v>589</v>
      </c>
      <c r="H6" s="97">
        <v>261</v>
      </c>
      <c r="I6" s="97">
        <v>149</v>
      </c>
      <c r="J6" s="97">
        <v>141</v>
      </c>
      <c r="K6" s="97">
        <v>340</v>
      </c>
      <c r="W6" s="1">
        <f t="shared" si="12"/>
        <v>43164</v>
      </c>
      <c r="X6">
        <f t="shared" si="0"/>
        <v>226</v>
      </c>
      <c r="Y6">
        <f t="shared" si="1"/>
        <v>125</v>
      </c>
      <c r="Z6">
        <f t="shared" si="2"/>
        <v>249</v>
      </c>
      <c r="AA6">
        <f t="shared" si="3"/>
        <v>510</v>
      </c>
      <c r="AB6">
        <f t="shared" si="4"/>
        <v>138</v>
      </c>
      <c r="AC6">
        <f t="shared" si="5"/>
        <v>589</v>
      </c>
      <c r="AD6">
        <f t="shared" si="6"/>
        <v>261</v>
      </c>
      <c r="AE6">
        <f t="shared" si="7"/>
        <v>149</v>
      </c>
      <c r="AF6">
        <f t="shared" si="8"/>
        <v>141</v>
      </c>
      <c r="AG6">
        <f t="shared" si="9"/>
        <v>340</v>
      </c>
      <c r="AI6" s="8" t="s">
        <v>26</v>
      </c>
      <c r="AJ6" s="65">
        <v>285.70967741935482</v>
      </c>
      <c r="AK6" s="65">
        <v>263.35483870967744</v>
      </c>
      <c r="AL6" s="65">
        <v>336.74193548387098</v>
      </c>
      <c r="AM6" s="65">
        <v>354.41935483870969</v>
      </c>
      <c r="AN6" s="65">
        <v>301.41935483870969</v>
      </c>
      <c r="AO6" s="65">
        <v>330.90322580645159</v>
      </c>
      <c r="AP6" s="65">
        <v>304</v>
      </c>
      <c r="AQ6" s="65">
        <v>330</v>
      </c>
      <c r="AR6" s="65">
        <v>317.54838709677421</v>
      </c>
      <c r="AS6" s="65">
        <v>321.16129032258067</v>
      </c>
      <c r="AU6" s="66">
        <v>43164</v>
      </c>
      <c r="AV6">
        <v>226</v>
      </c>
      <c r="AW6">
        <v>125</v>
      </c>
      <c r="AX6">
        <v>249</v>
      </c>
      <c r="AY6">
        <v>510</v>
      </c>
      <c r="AZ6">
        <v>138</v>
      </c>
      <c r="BA6">
        <v>589</v>
      </c>
      <c r="BB6">
        <v>261</v>
      </c>
      <c r="BC6">
        <v>149</v>
      </c>
      <c r="BD6">
        <v>141</v>
      </c>
      <c r="BE6" s="12">
        <v>340</v>
      </c>
      <c r="BG6" s="1">
        <v>43164</v>
      </c>
      <c r="BH6">
        <f t="shared" si="13"/>
        <v>226</v>
      </c>
      <c r="BI6">
        <f t="shared" si="10"/>
        <v>125</v>
      </c>
      <c r="BJ6">
        <f t="shared" si="10"/>
        <v>249</v>
      </c>
      <c r="BK6">
        <f t="shared" si="10"/>
        <v>510</v>
      </c>
      <c r="BL6">
        <f t="shared" si="10"/>
        <v>138</v>
      </c>
      <c r="BM6">
        <f t="shared" si="10"/>
        <v>589</v>
      </c>
      <c r="BN6">
        <f t="shared" si="10"/>
        <v>261</v>
      </c>
      <c r="BO6">
        <f t="shared" si="10"/>
        <v>149</v>
      </c>
      <c r="BP6">
        <f t="shared" si="10"/>
        <v>141</v>
      </c>
      <c r="BQ6">
        <f t="shared" si="10"/>
        <v>340</v>
      </c>
      <c r="BS6" s="8" t="s">
        <v>26</v>
      </c>
      <c r="BT6" s="65">
        <v>331.23076923076923</v>
      </c>
      <c r="BU6" s="65">
        <v>381.48148148148147</v>
      </c>
      <c r="BV6" s="65">
        <v>341.13043478260869</v>
      </c>
      <c r="BW6" s="65">
        <v>373.79310344827587</v>
      </c>
      <c r="BX6" s="65">
        <v>348.65384615384613</v>
      </c>
      <c r="BY6" s="65">
        <v>350.34482758620692</v>
      </c>
      <c r="BZ6" s="65">
        <v>429.52173913043481</v>
      </c>
      <c r="CA6" s="65">
        <v>371.76923076923077</v>
      </c>
      <c r="CB6" s="65">
        <v>356.22222222222223</v>
      </c>
      <c r="CC6" s="65">
        <v>380.16666666666669</v>
      </c>
    </row>
    <row r="7" spans="1:81" x14ac:dyDescent="0.25">
      <c r="A7" s="1">
        <f t="shared" si="11"/>
        <v>43165</v>
      </c>
      <c r="B7" s="97">
        <v>234</v>
      </c>
      <c r="C7" s="97">
        <v>531</v>
      </c>
      <c r="D7" s="97">
        <v>364</v>
      </c>
      <c r="E7" s="97">
        <v>473</v>
      </c>
      <c r="F7" s="97">
        <v>554</v>
      </c>
      <c r="G7" s="97">
        <v>546</v>
      </c>
      <c r="H7" s="97">
        <v>510</v>
      </c>
      <c r="I7" s="97">
        <v>259</v>
      </c>
      <c r="J7" s="97">
        <v>232</v>
      </c>
      <c r="K7" s="97">
        <v>405</v>
      </c>
      <c r="W7" s="1">
        <f t="shared" si="12"/>
        <v>43165</v>
      </c>
      <c r="X7">
        <f t="shared" si="0"/>
        <v>234</v>
      </c>
      <c r="Y7">
        <f t="shared" si="1"/>
        <v>531</v>
      </c>
      <c r="Z7">
        <f t="shared" si="2"/>
        <v>364</v>
      </c>
      <c r="AA7">
        <f t="shared" si="3"/>
        <v>473</v>
      </c>
      <c r="AB7">
        <f t="shared" si="4"/>
        <v>554</v>
      </c>
      <c r="AC7">
        <f t="shared" si="5"/>
        <v>546</v>
      </c>
      <c r="AD7">
        <f t="shared" si="6"/>
        <v>510</v>
      </c>
      <c r="AE7">
        <f t="shared" si="7"/>
        <v>259</v>
      </c>
      <c r="AF7">
        <f t="shared" si="8"/>
        <v>232</v>
      </c>
      <c r="AG7">
        <f t="shared" si="9"/>
        <v>405</v>
      </c>
      <c r="AI7" s="8" t="s">
        <v>27</v>
      </c>
      <c r="AJ7" s="65">
        <v>269.48</v>
      </c>
      <c r="AK7" s="65">
        <v>237.12</v>
      </c>
      <c r="AL7" s="65">
        <v>291.32</v>
      </c>
      <c r="AM7" s="65">
        <v>304.83999999999997</v>
      </c>
      <c r="AN7" s="65">
        <v>325.95999999999998</v>
      </c>
      <c r="AO7" s="65" t="e">
        <v>#N/A</v>
      </c>
      <c r="AP7" s="65">
        <v>321.88</v>
      </c>
      <c r="AQ7" s="65" t="e">
        <v>#N/A</v>
      </c>
      <c r="AR7" s="65">
        <v>312.39999999999998</v>
      </c>
      <c r="AS7" s="65">
        <v>245.16</v>
      </c>
      <c r="AU7" s="66">
        <v>43165</v>
      </c>
      <c r="AV7">
        <v>234</v>
      </c>
      <c r="AW7">
        <v>531</v>
      </c>
      <c r="AX7">
        <v>364</v>
      </c>
      <c r="AY7">
        <v>473</v>
      </c>
      <c r="AZ7">
        <v>554</v>
      </c>
      <c r="BA7">
        <v>546</v>
      </c>
      <c r="BB7">
        <v>510</v>
      </c>
      <c r="BC7">
        <v>259</v>
      </c>
      <c r="BD7">
        <v>232</v>
      </c>
      <c r="BE7" s="12">
        <v>405</v>
      </c>
      <c r="BG7" s="1">
        <v>43165</v>
      </c>
      <c r="BH7">
        <f t="shared" si="13"/>
        <v>234</v>
      </c>
      <c r="BI7">
        <f t="shared" si="10"/>
        <v>531</v>
      </c>
      <c r="BJ7">
        <f t="shared" si="10"/>
        <v>364</v>
      </c>
      <c r="BK7">
        <f t="shared" si="10"/>
        <v>473</v>
      </c>
      <c r="BL7">
        <f t="shared" si="10"/>
        <v>554</v>
      </c>
      <c r="BM7">
        <f t="shared" si="10"/>
        <v>546</v>
      </c>
      <c r="BN7">
        <f t="shared" si="10"/>
        <v>510</v>
      </c>
      <c r="BO7">
        <f t="shared" si="10"/>
        <v>259</v>
      </c>
      <c r="BP7">
        <f t="shared" si="10"/>
        <v>232</v>
      </c>
      <c r="BQ7">
        <f t="shared" si="10"/>
        <v>405</v>
      </c>
      <c r="BS7" s="8" t="s">
        <v>27</v>
      </c>
      <c r="BT7" s="65">
        <v>312.90476190476193</v>
      </c>
      <c r="BU7" s="65">
        <v>312.39130434782606</v>
      </c>
      <c r="BV7" s="65">
        <v>323.94117647058823</v>
      </c>
      <c r="BW7" s="65">
        <v>363.95</v>
      </c>
      <c r="BX7" s="65">
        <v>385</v>
      </c>
      <c r="BY7" s="65">
        <v>356.45454545454544</v>
      </c>
      <c r="BZ7" s="65">
        <v>333.95238095238096</v>
      </c>
      <c r="CA7" s="65">
        <v>272.18181818181819</v>
      </c>
      <c r="CB7" s="65">
        <v>374.8</v>
      </c>
      <c r="CC7" s="65">
        <v>359.09090909090907</v>
      </c>
    </row>
    <row r="8" spans="1:81" x14ac:dyDescent="0.25">
      <c r="A8" s="1">
        <f t="shared" si="11"/>
        <v>43166</v>
      </c>
      <c r="B8" s="97">
        <v>447</v>
      </c>
      <c r="C8" s="97">
        <v>379</v>
      </c>
      <c r="D8" s="97">
        <v>560</v>
      </c>
      <c r="E8" s="97">
        <v>228</v>
      </c>
      <c r="F8" s="97">
        <v>125</v>
      </c>
      <c r="G8" s="97">
        <v>79</v>
      </c>
      <c r="H8" s="97">
        <v>32</v>
      </c>
      <c r="I8" s="97">
        <v>332</v>
      </c>
      <c r="J8" s="97">
        <v>452</v>
      </c>
      <c r="K8" s="97">
        <v>333</v>
      </c>
      <c r="W8" s="1">
        <f t="shared" si="12"/>
        <v>43166</v>
      </c>
      <c r="X8">
        <f t="shared" si="0"/>
        <v>447</v>
      </c>
      <c r="Y8">
        <f t="shared" si="1"/>
        <v>379</v>
      </c>
      <c r="Z8">
        <f t="shared" si="2"/>
        <v>560</v>
      </c>
      <c r="AA8">
        <f t="shared" si="3"/>
        <v>228</v>
      </c>
      <c r="AB8">
        <f t="shared" si="4"/>
        <v>125</v>
      </c>
      <c r="AC8">
        <f t="shared" si="5"/>
        <v>79</v>
      </c>
      <c r="AD8">
        <f t="shared" si="6"/>
        <v>32</v>
      </c>
      <c r="AE8">
        <f t="shared" si="7"/>
        <v>332</v>
      </c>
      <c r="AF8">
        <f t="shared" si="8"/>
        <v>452</v>
      </c>
      <c r="AG8">
        <f t="shared" si="9"/>
        <v>333</v>
      </c>
      <c r="AI8" s="8" t="s">
        <v>28</v>
      </c>
      <c r="AJ8" s="65">
        <v>295.73595505617976</v>
      </c>
      <c r="AK8" s="65">
        <v>307.89887640449439</v>
      </c>
      <c r="AL8" s="65" t="e">
        <v>#N/A</v>
      </c>
      <c r="AM8" s="65" t="e">
        <v>#N/A</v>
      </c>
      <c r="AN8" s="65">
        <v>291.19662921348316</v>
      </c>
      <c r="AO8" s="65" t="e">
        <v>#N/A</v>
      </c>
      <c r="AP8" s="65" t="e">
        <v>#N/A</v>
      </c>
      <c r="AQ8" s="65" t="e">
        <v>#N/A</v>
      </c>
      <c r="AR8" s="65" t="e">
        <v>#N/A</v>
      </c>
      <c r="AS8" s="65">
        <v>306.01123595505618</v>
      </c>
      <c r="AU8" s="66">
        <v>43166</v>
      </c>
      <c r="AV8">
        <v>447</v>
      </c>
      <c r="AW8">
        <v>379</v>
      </c>
      <c r="AX8">
        <v>560</v>
      </c>
      <c r="AY8">
        <v>228</v>
      </c>
      <c r="AZ8">
        <v>125</v>
      </c>
      <c r="BA8" s="67">
        <v>79</v>
      </c>
      <c r="BB8" s="67">
        <v>32</v>
      </c>
      <c r="BC8">
        <v>332</v>
      </c>
      <c r="BD8">
        <v>452</v>
      </c>
      <c r="BE8" s="12">
        <v>333</v>
      </c>
      <c r="BG8" s="1">
        <v>43166</v>
      </c>
      <c r="BH8">
        <f t="shared" si="13"/>
        <v>447</v>
      </c>
      <c r="BI8">
        <f t="shared" si="10"/>
        <v>379</v>
      </c>
      <c r="BJ8">
        <f t="shared" si="10"/>
        <v>560</v>
      </c>
      <c r="BK8">
        <f t="shared" si="10"/>
        <v>228</v>
      </c>
      <c r="BL8">
        <f t="shared" si="10"/>
        <v>125</v>
      </c>
      <c r="BM8">
        <f t="shared" si="10"/>
        <v>350</v>
      </c>
      <c r="BN8">
        <f t="shared" si="10"/>
        <v>350</v>
      </c>
      <c r="BO8">
        <f t="shared" si="10"/>
        <v>332</v>
      </c>
      <c r="BP8">
        <f t="shared" si="10"/>
        <v>452</v>
      </c>
      <c r="BQ8">
        <f t="shared" si="10"/>
        <v>333</v>
      </c>
      <c r="BS8" s="8" t="s">
        <v>28</v>
      </c>
      <c r="BT8" s="65">
        <v>344.68456375838929</v>
      </c>
      <c r="BU8" s="65">
        <v>354.0993377483444</v>
      </c>
      <c r="BV8" s="65">
        <v>355.16</v>
      </c>
      <c r="BW8" s="65">
        <v>361.78571428571428</v>
      </c>
      <c r="BX8" s="65">
        <v>337.85333333333335</v>
      </c>
      <c r="BY8" s="65">
        <v>345.05194805194805</v>
      </c>
      <c r="BZ8" s="65">
        <v>367.08552631578948</v>
      </c>
      <c r="CA8" s="65">
        <v>341.84615384615387</v>
      </c>
      <c r="CB8" s="65">
        <v>333.76712328767121</v>
      </c>
      <c r="CC8" s="65">
        <v>370.30769230769232</v>
      </c>
    </row>
    <row r="9" spans="1:81" x14ac:dyDescent="0.25">
      <c r="A9" s="1">
        <f t="shared" si="11"/>
        <v>43167</v>
      </c>
      <c r="B9" s="97">
        <v>197</v>
      </c>
      <c r="C9" s="97">
        <v>497</v>
      </c>
      <c r="D9" s="97">
        <v>473</v>
      </c>
      <c r="E9" s="97">
        <v>392</v>
      </c>
      <c r="F9" s="97">
        <v>197</v>
      </c>
      <c r="G9" s="97">
        <v>551</v>
      </c>
      <c r="H9" s="97">
        <v>348</v>
      </c>
      <c r="I9" s="97">
        <v>143</v>
      </c>
      <c r="J9" s="97">
        <v>121</v>
      </c>
      <c r="K9" s="97">
        <v>265</v>
      </c>
      <c r="W9" s="1">
        <f t="shared" si="12"/>
        <v>43167</v>
      </c>
      <c r="X9">
        <f t="shared" si="0"/>
        <v>197</v>
      </c>
      <c r="Y9">
        <f t="shared" si="1"/>
        <v>497</v>
      </c>
      <c r="Z9">
        <f t="shared" si="2"/>
        <v>473</v>
      </c>
      <c r="AA9">
        <f t="shared" si="3"/>
        <v>392</v>
      </c>
      <c r="AB9">
        <f t="shared" si="4"/>
        <v>197</v>
      </c>
      <c r="AC9">
        <f t="shared" si="5"/>
        <v>551</v>
      </c>
      <c r="AD9">
        <f t="shared" si="6"/>
        <v>348</v>
      </c>
      <c r="AE9">
        <f t="shared" si="7"/>
        <v>143</v>
      </c>
      <c r="AF9">
        <f t="shared" si="8"/>
        <v>121</v>
      </c>
      <c r="AG9">
        <f t="shared" si="9"/>
        <v>265</v>
      </c>
      <c r="AU9" s="66">
        <v>43167</v>
      </c>
      <c r="AV9">
        <v>197</v>
      </c>
      <c r="AW9">
        <v>497</v>
      </c>
      <c r="AX9">
        <v>473</v>
      </c>
      <c r="AY9">
        <v>392</v>
      </c>
      <c r="AZ9">
        <v>197</v>
      </c>
      <c r="BA9">
        <v>551</v>
      </c>
      <c r="BB9">
        <v>348</v>
      </c>
      <c r="BC9">
        <v>143</v>
      </c>
      <c r="BD9">
        <v>121</v>
      </c>
      <c r="BE9" s="12">
        <v>265</v>
      </c>
      <c r="BG9" s="1">
        <v>43167</v>
      </c>
      <c r="BH9">
        <f t="shared" si="13"/>
        <v>197</v>
      </c>
      <c r="BI9">
        <f t="shared" si="10"/>
        <v>497</v>
      </c>
      <c r="BJ9">
        <f t="shared" si="10"/>
        <v>473</v>
      </c>
      <c r="BK9">
        <f t="shared" si="10"/>
        <v>392</v>
      </c>
      <c r="BL9">
        <f t="shared" si="10"/>
        <v>197</v>
      </c>
      <c r="BM9">
        <f t="shared" si="10"/>
        <v>551</v>
      </c>
      <c r="BN9">
        <f t="shared" si="10"/>
        <v>348</v>
      </c>
      <c r="BO9">
        <f t="shared" si="10"/>
        <v>143</v>
      </c>
      <c r="BP9">
        <f t="shared" si="10"/>
        <v>121</v>
      </c>
      <c r="BQ9">
        <f t="shared" si="10"/>
        <v>265</v>
      </c>
      <c r="BS9" s="8" t="s">
        <v>29</v>
      </c>
      <c r="BT9" s="65">
        <f>AVERAGE(BT2:BT7)</f>
        <v>343.62504884004881</v>
      </c>
      <c r="BU9" s="65">
        <f t="shared" ref="BU9:CC9" si="14">AVERAGE(BU2:BU7)</f>
        <v>353.99203837895874</v>
      </c>
      <c r="BV9" s="65">
        <f t="shared" si="14"/>
        <v>352.83200594272995</v>
      </c>
      <c r="BW9" s="65">
        <f t="shared" si="14"/>
        <v>361.83289141042013</v>
      </c>
      <c r="BX9" s="65">
        <f t="shared" si="14"/>
        <v>338.3718138651472</v>
      </c>
      <c r="BY9" s="65">
        <f t="shared" si="14"/>
        <v>345.15127252483575</v>
      </c>
      <c r="BZ9" s="65">
        <f t="shared" si="14"/>
        <v>367.15257060114635</v>
      </c>
      <c r="CA9" s="65">
        <f t="shared" si="14"/>
        <v>339.83433233433237</v>
      </c>
      <c r="CB9" s="65">
        <f t="shared" si="14"/>
        <v>334.640754985755</v>
      </c>
      <c r="CC9" s="65">
        <f t="shared" si="14"/>
        <v>370.58342446201141</v>
      </c>
    </row>
    <row r="10" spans="1:81" x14ac:dyDescent="0.25">
      <c r="A10" s="1">
        <f t="shared" si="11"/>
        <v>43168</v>
      </c>
      <c r="B10" s="97">
        <v>131</v>
      </c>
      <c r="C10" s="97">
        <v>540</v>
      </c>
      <c r="D10" s="97">
        <v>116</v>
      </c>
      <c r="E10" s="97">
        <v>201</v>
      </c>
      <c r="F10" s="97">
        <v>60</v>
      </c>
      <c r="G10" s="97">
        <v>297</v>
      </c>
      <c r="H10" s="97">
        <v>41</v>
      </c>
      <c r="I10" s="97">
        <v>381</v>
      </c>
      <c r="J10" s="97">
        <v>464</v>
      </c>
      <c r="K10" s="97">
        <v>509</v>
      </c>
      <c r="W10" s="1">
        <f t="shared" si="12"/>
        <v>43168</v>
      </c>
      <c r="X10">
        <f t="shared" si="0"/>
        <v>131</v>
      </c>
      <c r="Y10">
        <f t="shared" si="1"/>
        <v>540</v>
      </c>
      <c r="Z10">
        <f t="shared" si="2"/>
        <v>116</v>
      </c>
      <c r="AA10">
        <f t="shared" si="3"/>
        <v>201</v>
      </c>
      <c r="AB10">
        <f t="shared" si="4"/>
        <v>60</v>
      </c>
      <c r="AC10">
        <f t="shared" si="5"/>
        <v>297</v>
      </c>
      <c r="AD10">
        <f t="shared" si="6"/>
        <v>41</v>
      </c>
      <c r="AE10">
        <f t="shared" si="7"/>
        <v>381</v>
      </c>
      <c r="AF10">
        <f t="shared" si="8"/>
        <v>464</v>
      </c>
      <c r="AG10">
        <f t="shared" si="9"/>
        <v>509</v>
      </c>
      <c r="AI10" s="7" t="s">
        <v>11</v>
      </c>
      <c r="AJ10" t="s">
        <v>30</v>
      </c>
      <c r="AK10" t="s">
        <v>31</v>
      </c>
      <c r="AL10" t="s">
        <v>32</v>
      </c>
      <c r="AM10" t="s">
        <v>33</v>
      </c>
      <c r="AN10" t="s">
        <v>34</v>
      </c>
      <c r="AO10" t="s">
        <v>35</v>
      </c>
      <c r="AP10" t="s">
        <v>36</v>
      </c>
      <c r="AQ10" t="s">
        <v>37</v>
      </c>
      <c r="AR10" t="s">
        <v>38</v>
      </c>
      <c r="AS10" t="s">
        <v>39</v>
      </c>
      <c r="AU10" s="66">
        <v>43168</v>
      </c>
      <c r="AV10">
        <v>131</v>
      </c>
      <c r="AW10">
        <v>540</v>
      </c>
      <c r="AX10">
        <v>116</v>
      </c>
      <c r="AY10">
        <v>201</v>
      </c>
      <c r="AZ10" s="67">
        <v>60</v>
      </c>
      <c r="BA10">
        <v>297</v>
      </c>
      <c r="BB10" s="67">
        <v>41</v>
      </c>
      <c r="BC10">
        <v>381</v>
      </c>
      <c r="BD10">
        <v>464</v>
      </c>
      <c r="BE10" s="12">
        <v>509</v>
      </c>
      <c r="BG10" s="1">
        <v>43168</v>
      </c>
      <c r="BH10">
        <f t="shared" si="13"/>
        <v>131</v>
      </c>
      <c r="BI10">
        <f t="shared" si="10"/>
        <v>540</v>
      </c>
      <c r="BJ10">
        <f t="shared" si="10"/>
        <v>116</v>
      </c>
      <c r="BK10">
        <f t="shared" si="10"/>
        <v>201</v>
      </c>
      <c r="BL10">
        <f t="shared" si="10"/>
        <v>350</v>
      </c>
      <c r="BM10">
        <f t="shared" si="10"/>
        <v>297</v>
      </c>
      <c r="BN10">
        <f t="shared" si="10"/>
        <v>350</v>
      </c>
      <c r="BO10">
        <f t="shared" si="10"/>
        <v>381</v>
      </c>
      <c r="BP10">
        <f t="shared" si="10"/>
        <v>464</v>
      </c>
      <c r="BQ10">
        <f t="shared" si="10"/>
        <v>509</v>
      </c>
    </row>
    <row r="11" spans="1:81" x14ac:dyDescent="0.25">
      <c r="A11" s="1">
        <f t="shared" si="11"/>
        <v>43169</v>
      </c>
      <c r="B11" s="97">
        <v>382</v>
      </c>
      <c r="C11" s="97">
        <v>65</v>
      </c>
      <c r="D11" s="97">
        <v>129</v>
      </c>
      <c r="E11" s="97">
        <v>249</v>
      </c>
      <c r="F11" s="97">
        <v>463</v>
      </c>
      <c r="G11" s="97">
        <v>419</v>
      </c>
      <c r="H11" s="97">
        <v>355</v>
      </c>
      <c r="I11" s="97">
        <v>458</v>
      </c>
      <c r="J11" s="97">
        <v>223</v>
      </c>
      <c r="K11" s="97">
        <v>393</v>
      </c>
      <c r="W11" s="1">
        <f t="shared" si="12"/>
        <v>43169</v>
      </c>
      <c r="X11">
        <f t="shared" si="0"/>
        <v>382</v>
      </c>
      <c r="Y11">
        <f t="shared" si="1"/>
        <v>65</v>
      </c>
      <c r="Z11">
        <f t="shared" si="2"/>
        <v>129</v>
      </c>
      <c r="AA11">
        <f t="shared" si="3"/>
        <v>249</v>
      </c>
      <c r="AB11">
        <f t="shared" si="4"/>
        <v>463</v>
      </c>
      <c r="AC11">
        <f t="shared" si="5"/>
        <v>419</v>
      </c>
      <c r="AD11">
        <f t="shared" si="6"/>
        <v>355</v>
      </c>
      <c r="AE11">
        <f t="shared" si="7"/>
        <v>458</v>
      </c>
      <c r="AF11">
        <f t="shared" si="8"/>
        <v>223</v>
      </c>
      <c r="AG11">
        <f t="shared" si="9"/>
        <v>393</v>
      </c>
      <c r="AI11" s="8" t="s">
        <v>22</v>
      </c>
      <c r="AJ11" s="65">
        <v>158.39610074488192</v>
      </c>
      <c r="AK11" s="65">
        <v>167.1106259048855</v>
      </c>
      <c r="AL11" s="65">
        <v>185.77835678426692</v>
      </c>
      <c r="AM11" s="65" t="e">
        <v>#N/A</v>
      </c>
      <c r="AN11" s="65">
        <v>152.57915978271737</v>
      </c>
      <c r="AO11" s="65">
        <v>147.71182347970296</v>
      </c>
      <c r="AP11" s="65" t="e">
        <v>#N/A</v>
      </c>
      <c r="AQ11" s="65">
        <v>182.3377581975717</v>
      </c>
      <c r="AR11" s="65">
        <v>172.3136425180823</v>
      </c>
      <c r="AS11" s="65">
        <v>157.00423252975719</v>
      </c>
      <c r="AU11" s="66">
        <v>43169</v>
      </c>
      <c r="AV11">
        <v>382</v>
      </c>
      <c r="AW11" s="67">
        <v>65</v>
      </c>
      <c r="AX11">
        <v>129</v>
      </c>
      <c r="AY11">
        <v>249</v>
      </c>
      <c r="AZ11">
        <v>463</v>
      </c>
      <c r="BA11">
        <v>419</v>
      </c>
      <c r="BB11">
        <v>355</v>
      </c>
      <c r="BC11">
        <v>458</v>
      </c>
      <c r="BD11">
        <v>223</v>
      </c>
      <c r="BE11" s="12">
        <v>393</v>
      </c>
      <c r="BG11" s="1">
        <v>43169</v>
      </c>
      <c r="BH11">
        <f t="shared" si="13"/>
        <v>382</v>
      </c>
      <c r="BI11">
        <f t="shared" si="10"/>
        <v>350</v>
      </c>
      <c r="BJ11">
        <f t="shared" si="10"/>
        <v>129</v>
      </c>
      <c r="BK11">
        <f t="shared" si="10"/>
        <v>249</v>
      </c>
      <c r="BL11">
        <f t="shared" si="10"/>
        <v>463</v>
      </c>
      <c r="BM11">
        <f t="shared" si="10"/>
        <v>419</v>
      </c>
      <c r="BN11">
        <f t="shared" si="10"/>
        <v>355</v>
      </c>
      <c r="BO11">
        <f t="shared" si="10"/>
        <v>458</v>
      </c>
      <c r="BP11">
        <f t="shared" si="10"/>
        <v>223</v>
      </c>
      <c r="BQ11">
        <f t="shared" si="10"/>
        <v>393</v>
      </c>
    </row>
    <row r="12" spans="1:81" x14ac:dyDescent="0.25">
      <c r="A12" s="1">
        <f t="shared" si="11"/>
        <v>43170</v>
      </c>
      <c r="B12" s="97">
        <v>57</v>
      </c>
      <c r="C12" s="97">
        <v>259</v>
      </c>
      <c r="D12" s="97">
        <v>510</v>
      </c>
      <c r="E12" s="97">
        <v>562</v>
      </c>
      <c r="F12" s="97">
        <v>563</v>
      </c>
      <c r="G12" s="97">
        <v>346</v>
      </c>
      <c r="H12" s="97">
        <v>261</v>
      </c>
      <c r="I12" s="97">
        <v>236</v>
      </c>
      <c r="J12" s="97">
        <v>265</v>
      </c>
      <c r="K12" s="97">
        <v>509</v>
      </c>
      <c r="W12" s="1">
        <f t="shared" si="12"/>
        <v>43170</v>
      </c>
      <c r="X12">
        <f t="shared" si="0"/>
        <v>57</v>
      </c>
      <c r="Y12">
        <f t="shared" si="1"/>
        <v>259</v>
      </c>
      <c r="Z12">
        <f t="shared" si="2"/>
        <v>510</v>
      </c>
      <c r="AA12">
        <f t="shared" si="3"/>
        <v>562</v>
      </c>
      <c r="AB12">
        <f t="shared" si="4"/>
        <v>563</v>
      </c>
      <c r="AC12">
        <f t="shared" si="5"/>
        <v>346</v>
      </c>
      <c r="AD12">
        <f t="shared" si="6"/>
        <v>261</v>
      </c>
      <c r="AE12">
        <f t="shared" si="7"/>
        <v>236</v>
      </c>
      <c r="AF12">
        <f t="shared" si="8"/>
        <v>265</v>
      </c>
      <c r="AG12">
        <f t="shared" si="9"/>
        <v>509</v>
      </c>
      <c r="AI12" s="8" t="s">
        <v>23</v>
      </c>
      <c r="AJ12" s="65">
        <v>171.58268004654207</v>
      </c>
      <c r="AK12" s="65">
        <v>177.54774005883598</v>
      </c>
      <c r="AL12" s="65">
        <v>183.69328509367389</v>
      </c>
      <c r="AM12" s="65">
        <v>146.85986752566259</v>
      </c>
      <c r="AN12" s="65">
        <v>149.99204576611203</v>
      </c>
      <c r="AO12" s="65">
        <v>156.0667260773601</v>
      </c>
      <c r="AP12" s="65" t="e">
        <v>#N/A</v>
      </c>
      <c r="AQ12" s="65">
        <v>175.22839283395948</v>
      </c>
      <c r="AR12" s="65">
        <v>160.62192704695042</v>
      </c>
      <c r="AS12" s="65">
        <v>176.29378562664854</v>
      </c>
      <c r="AU12" s="66">
        <v>43170</v>
      </c>
      <c r="AV12" s="67">
        <v>57</v>
      </c>
      <c r="AW12">
        <v>259</v>
      </c>
      <c r="AX12">
        <v>510</v>
      </c>
      <c r="AY12">
        <v>562</v>
      </c>
      <c r="AZ12">
        <v>563</v>
      </c>
      <c r="BA12">
        <v>346</v>
      </c>
      <c r="BB12">
        <v>261</v>
      </c>
      <c r="BC12">
        <v>236</v>
      </c>
      <c r="BD12">
        <v>265</v>
      </c>
      <c r="BE12" s="12">
        <v>509</v>
      </c>
      <c r="BG12" s="1">
        <v>43170</v>
      </c>
      <c r="BH12">
        <f t="shared" si="13"/>
        <v>350</v>
      </c>
      <c r="BI12">
        <f t="shared" si="10"/>
        <v>259</v>
      </c>
      <c r="BJ12">
        <f t="shared" si="10"/>
        <v>510</v>
      </c>
      <c r="BK12">
        <f t="shared" si="10"/>
        <v>562</v>
      </c>
      <c r="BL12">
        <f t="shared" si="10"/>
        <v>563</v>
      </c>
      <c r="BM12">
        <f t="shared" si="10"/>
        <v>346</v>
      </c>
      <c r="BN12">
        <f t="shared" si="10"/>
        <v>261</v>
      </c>
      <c r="BO12">
        <f t="shared" si="10"/>
        <v>236</v>
      </c>
      <c r="BP12">
        <f t="shared" si="10"/>
        <v>265</v>
      </c>
      <c r="BQ12">
        <f t="shared" si="10"/>
        <v>509</v>
      </c>
    </row>
    <row r="13" spans="1:81" x14ac:dyDescent="0.25">
      <c r="A13" s="1">
        <f t="shared" si="11"/>
        <v>43171</v>
      </c>
      <c r="B13" s="97">
        <v>539</v>
      </c>
      <c r="C13" s="97">
        <v>235</v>
      </c>
      <c r="D13" s="97">
        <v>468</v>
      </c>
      <c r="E13" s="97">
        <v>565</v>
      </c>
      <c r="F13" s="97">
        <v>550</v>
      </c>
      <c r="G13" s="97">
        <v>281</v>
      </c>
      <c r="H13" s="97">
        <v>461</v>
      </c>
      <c r="I13" s="97">
        <v>511</v>
      </c>
      <c r="J13" s="97">
        <v>453</v>
      </c>
      <c r="K13" s="97">
        <v>192</v>
      </c>
      <c r="W13" s="1">
        <f t="shared" si="12"/>
        <v>43171</v>
      </c>
      <c r="X13">
        <f t="shared" si="0"/>
        <v>539</v>
      </c>
      <c r="Y13">
        <f t="shared" si="1"/>
        <v>235</v>
      </c>
      <c r="Z13">
        <f t="shared" si="2"/>
        <v>468</v>
      </c>
      <c r="AA13">
        <f t="shared" si="3"/>
        <v>565</v>
      </c>
      <c r="AB13">
        <f t="shared" si="4"/>
        <v>550</v>
      </c>
      <c r="AC13">
        <f t="shared" si="5"/>
        <v>281</v>
      </c>
      <c r="AD13">
        <f t="shared" si="6"/>
        <v>461</v>
      </c>
      <c r="AE13">
        <f t="shared" si="7"/>
        <v>511</v>
      </c>
      <c r="AF13">
        <f t="shared" si="8"/>
        <v>453</v>
      </c>
      <c r="AG13">
        <f t="shared" si="9"/>
        <v>192</v>
      </c>
      <c r="AI13" s="8" t="s">
        <v>24</v>
      </c>
      <c r="AJ13" s="65">
        <v>176.17163551857698</v>
      </c>
      <c r="AK13" s="65">
        <v>163.04042641370052</v>
      </c>
      <c r="AL13" s="65" t="e">
        <v>#N/A</v>
      </c>
      <c r="AM13" s="65">
        <v>185.68192829304542</v>
      </c>
      <c r="AN13" s="65">
        <v>156.36635366708461</v>
      </c>
      <c r="AO13" s="65">
        <v>163.48617382597854</v>
      </c>
      <c r="AP13" s="65" t="e">
        <v>#N/A</v>
      </c>
      <c r="AQ13" s="65">
        <v>160.57632761166045</v>
      </c>
      <c r="AR13" s="65">
        <v>181.93980453193382</v>
      </c>
      <c r="AS13" s="65">
        <v>182.04242681663615</v>
      </c>
      <c r="AU13" s="66">
        <v>43171</v>
      </c>
      <c r="AV13">
        <v>539</v>
      </c>
      <c r="AW13">
        <v>235</v>
      </c>
      <c r="AX13">
        <v>468</v>
      </c>
      <c r="AY13">
        <v>565</v>
      </c>
      <c r="AZ13">
        <v>550</v>
      </c>
      <c r="BA13">
        <v>281</v>
      </c>
      <c r="BB13">
        <v>461</v>
      </c>
      <c r="BC13">
        <v>511</v>
      </c>
      <c r="BD13">
        <v>453</v>
      </c>
      <c r="BE13" s="12">
        <v>192</v>
      </c>
      <c r="BG13" s="1">
        <v>43171</v>
      </c>
      <c r="BH13">
        <f t="shared" si="13"/>
        <v>539</v>
      </c>
      <c r="BI13">
        <f t="shared" si="10"/>
        <v>235</v>
      </c>
      <c r="BJ13">
        <f t="shared" si="10"/>
        <v>468</v>
      </c>
      <c r="BK13">
        <f t="shared" si="10"/>
        <v>565</v>
      </c>
      <c r="BL13">
        <f t="shared" si="10"/>
        <v>550</v>
      </c>
      <c r="BM13">
        <f t="shared" si="10"/>
        <v>281</v>
      </c>
      <c r="BN13">
        <f t="shared" si="10"/>
        <v>461</v>
      </c>
      <c r="BO13">
        <f t="shared" si="10"/>
        <v>511</v>
      </c>
      <c r="BP13">
        <f t="shared" si="10"/>
        <v>453</v>
      </c>
      <c r="BQ13">
        <f t="shared" si="10"/>
        <v>192</v>
      </c>
    </row>
    <row r="14" spans="1:81" x14ac:dyDescent="0.25">
      <c r="A14" s="1">
        <f t="shared" si="11"/>
        <v>43172</v>
      </c>
      <c r="B14" s="97">
        <v>445</v>
      </c>
      <c r="C14" s="97">
        <v>555</v>
      </c>
      <c r="D14" s="97">
        <v>167</v>
      </c>
      <c r="E14" s="97">
        <v>547</v>
      </c>
      <c r="F14" s="97">
        <v>145</v>
      </c>
      <c r="G14" s="97">
        <v>167</v>
      </c>
      <c r="H14" s="97">
        <v>274</v>
      </c>
      <c r="I14" s="97">
        <v>579</v>
      </c>
      <c r="J14" s="97">
        <v>526</v>
      </c>
      <c r="K14" s="97">
        <v>111</v>
      </c>
      <c r="W14" s="1">
        <f t="shared" si="12"/>
        <v>43172</v>
      </c>
      <c r="X14">
        <f t="shared" si="0"/>
        <v>445</v>
      </c>
      <c r="Y14">
        <f t="shared" si="1"/>
        <v>555</v>
      </c>
      <c r="Z14">
        <f t="shared" si="2"/>
        <v>167</v>
      </c>
      <c r="AA14">
        <f t="shared" si="3"/>
        <v>547</v>
      </c>
      <c r="AB14">
        <f t="shared" si="4"/>
        <v>145</v>
      </c>
      <c r="AC14">
        <f t="shared" si="5"/>
        <v>167</v>
      </c>
      <c r="AD14">
        <f t="shared" si="6"/>
        <v>274</v>
      </c>
      <c r="AE14">
        <f t="shared" si="7"/>
        <v>579</v>
      </c>
      <c r="AF14">
        <f t="shared" si="8"/>
        <v>526</v>
      </c>
      <c r="AG14">
        <f t="shared" si="9"/>
        <v>111</v>
      </c>
      <c r="AI14" s="8" t="s">
        <v>25</v>
      </c>
      <c r="AJ14" s="65">
        <v>186.3461616294336</v>
      </c>
      <c r="AK14" s="65">
        <v>177.80878596913061</v>
      </c>
      <c r="AL14" s="65">
        <v>182.56987010803391</v>
      </c>
      <c r="AM14" s="65">
        <v>178.11265968546394</v>
      </c>
      <c r="AN14" s="65">
        <v>165.3076407549089</v>
      </c>
      <c r="AO14" s="65">
        <v>150.24571445683128</v>
      </c>
      <c r="AP14" s="65">
        <v>203.14856123299145</v>
      </c>
      <c r="AQ14" s="65">
        <v>156.3645019538142</v>
      </c>
      <c r="AR14" s="65" t="e">
        <v>#N/A</v>
      </c>
      <c r="AS14" s="65">
        <v>165.69880235972823</v>
      </c>
      <c r="AU14" s="66">
        <v>43172</v>
      </c>
      <c r="AV14">
        <v>445</v>
      </c>
      <c r="AW14">
        <v>555</v>
      </c>
      <c r="AX14">
        <v>167</v>
      </c>
      <c r="AY14">
        <v>547</v>
      </c>
      <c r="AZ14">
        <v>145</v>
      </c>
      <c r="BA14">
        <v>167</v>
      </c>
      <c r="BB14">
        <v>274</v>
      </c>
      <c r="BC14">
        <v>579</v>
      </c>
      <c r="BD14">
        <v>526</v>
      </c>
      <c r="BE14" s="12">
        <v>111</v>
      </c>
      <c r="BG14" s="1">
        <v>43172</v>
      </c>
      <c r="BH14">
        <f t="shared" si="13"/>
        <v>445</v>
      </c>
      <c r="BI14">
        <f t="shared" si="10"/>
        <v>555</v>
      </c>
      <c r="BJ14">
        <f t="shared" si="10"/>
        <v>167</v>
      </c>
      <c r="BK14">
        <f t="shared" si="10"/>
        <v>547</v>
      </c>
      <c r="BL14">
        <f t="shared" si="10"/>
        <v>145</v>
      </c>
      <c r="BM14">
        <f t="shared" si="10"/>
        <v>167</v>
      </c>
      <c r="BN14">
        <f t="shared" si="10"/>
        <v>274</v>
      </c>
      <c r="BO14">
        <f t="shared" si="10"/>
        <v>579</v>
      </c>
      <c r="BP14">
        <f t="shared" si="10"/>
        <v>526</v>
      </c>
      <c r="BQ14">
        <f t="shared" si="10"/>
        <v>111</v>
      </c>
    </row>
    <row r="15" spans="1:81" x14ac:dyDescent="0.25">
      <c r="A15" s="1">
        <f t="shared" si="11"/>
        <v>43173</v>
      </c>
      <c r="B15" s="97">
        <v>587</v>
      </c>
      <c r="C15" s="97">
        <v>587</v>
      </c>
      <c r="D15" s="97">
        <v>200</v>
      </c>
      <c r="E15" s="97">
        <v>200</v>
      </c>
      <c r="F15" s="97">
        <v>179</v>
      </c>
      <c r="G15" s="97">
        <v>54</v>
      </c>
      <c r="H15" s="97">
        <v>220</v>
      </c>
      <c r="I15" s="97">
        <v>5</v>
      </c>
      <c r="J15" s="97">
        <v>550</v>
      </c>
      <c r="K15" s="97">
        <v>120</v>
      </c>
      <c r="W15" s="1">
        <f t="shared" si="12"/>
        <v>43173</v>
      </c>
      <c r="X15">
        <f t="shared" si="0"/>
        <v>587</v>
      </c>
      <c r="Y15">
        <f t="shared" si="1"/>
        <v>587</v>
      </c>
      <c r="Z15">
        <f t="shared" si="2"/>
        <v>200</v>
      </c>
      <c r="AA15">
        <f t="shared" si="3"/>
        <v>200</v>
      </c>
      <c r="AB15">
        <f t="shared" si="4"/>
        <v>179</v>
      </c>
      <c r="AC15">
        <f t="shared" si="5"/>
        <v>54</v>
      </c>
      <c r="AD15">
        <f t="shared" si="6"/>
        <v>220</v>
      </c>
      <c r="AE15">
        <f t="shared" si="7"/>
        <v>5</v>
      </c>
      <c r="AF15">
        <f t="shared" si="8"/>
        <v>550</v>
      </c>
      <c r="AG15">
        <f t="shared" si="9"/>
        <v>120</v>
      </c>
      <c r="AI15" s="8" t="s">
        <v>26</v>
      </c>
      <c r="AJ15" s="65">
        <v>166.55833683695474</v>
      </c>
      <c r="AK15" s="65">
        <v>180.22311142712277</v>
      </c>
      <c r="AL15" s="65">
        <v>196.87948390524519</v>
      </c>
      <c r="AM15" s="65">
        <v>175.9662418748832</v>
      </c>
      <c r="AN15" s="65">
        <v>169.5306804472371</v>
      </c>
      <c r="AO15" s="65">
        <v>198.60318138417111</v>
      </c>
      <c r="AP15" s="65">
        <v>190.9828962673534</v>
      </c>
      <c r="AQ15" s="65">
        <v>180.14235111895999</v>
      </c>
      <c r="AR15" s="65">
        <v>168.96209411377401</v>
      </c>
      <c r="AS15" s="65">
        <v>180.59422227269499</v>
      </c>
      <c r="AU15" s="66">
        <v>43173</v>
      </c>
      <c r="AV15">
        <v>587</v>
      </c>
      <c r="AW15">
        <v>587</v>
      </c>
      <c r="AX15">
        <v>200</v>
      </c>
      <c r="AY15">
        <v>200</v>
      </c>
      <c r="AZ15">
        <v>179</v>
      </c>
      <c r="BA15" s="67">
        <v>54</v>
      </c>
      <c r="BB15">
        <v>220</v>
      </c>
      <c r="BC15" s="67">
        <v>5</v>
      </c>
      <c r="BD15">
        <v>550</v>
      </c>
      <c r="BE15" s="12">
        <v>120</v>
      </c>
      <c r="BG15" s="1">
        <v>43173</v>
      </c>
      <c r="BH15">
        <f t="shared" si="13"/>
        <v>587</v>
      </c>
      <c r="BI15">
        <f t="shared" si="10"/>
        <v>587</v>
      </c>
      <c r="BJ15">
        <f t="shared" si="10"/>
        <v>200</v>
      </c>
      <c r="BK15">
        <f t="shared" si="10"/>
        <v>200</v>
      </c>
      <c r="BL15">
        <f t="shared" si="10"/>
        <v>179</v>
      </c>
      <c r="BM15">
        <f t="shared" si="10"/>
        <v>350</v>
      </c>
      <c r="BN15">
        <f t="shared" si="10"/>
        <v>220</v>
      </c>
      <c r="BO15">
        <f t="shared" si="10"/>
        <v>350</v>
      </c>
      <c r="BP15">
        <f t="shared" si="10"/>
        <v>550</v>
      </c>
      <c r="BQ15">
        <f t="shared" si="10"/>
        <v>120</v>
      </c>
    </row>
    <row r="16" spans="1:81" x14ac:dyDescent="0.25">
      <c r="A16" s="1">
        <f t="shared" si="11"/>
        <v>43174</v>
      </c>
      <c r="B16" s="97">
        <v>440</v>
      </c>
      <c r="C16" s="97">
        <v>78</v>
      </c>
      <c r="D16" s="97">
        <v>364</v>
      </c>
      <c r="E16" s="97">
        <v>391</v>
      </c>
      <c r="F16" s="97">
        <v>347</v>
      </c>
      <c r="G16" s="97">
        <v>221</v>
      </c>
      <c r="H16" s="97">
        <v>222</v>
      </c>
      <c r="I16" s="97">
        <v>180</v>
      </c>
      <c r="J16" s="97">
        <v>112</v>
      </c>
      <c r="K16" s="97">
        <v>191</v>
      </c>
      <c r="W16" s="1">
        <f t="shared" si="12"/>
        <v>43174</v>
      </c>
      <c r="X16">
        <f t="shared" si="0"/>
        <v>440</v>
      </c>
      <c r="Y16">
        <f t="shared" si="1"/>
        <v>78</v>
      </c>
      <c r="Z16">
        <f t="shared" si="2"/>
        <v>364</v>
      </c>
      <c r="AA16">
        <f t="shared" si="3"/>
        <v>391</v>
      </c>
      <c r="AB16">
        <f t="shared" si="4"/>
        <v>347</v>
      </c>
      <c r="AC16">
        <f t="shared" si="5"/>
        <v>221</v>
      </c>
      <c r="AD16">
        <f t="shared" si="6"/>
        <v>222</v>
      </c>
      <c r="AE16">
        <f t="shared" si="7"/>
        <v>180</v>
      </c>
      <c r="AF16">
        <f t="shared" si="8"/>
        <v>112</v>
      </c>
      <c r="AG16">
        <f t="shared" si="9"/>
        <v>191</v>
      </c>
      <c r="AI16" s="8" t="s">
        <v>27</v>
      </c>
      <c r="AJ16" s="65">
        <v>167.70786107593963</v>
      </c>
      <c r="AK16" s="65">
        <v>177.00078154253066</v>
      </c>
      <c r="AL16" s="65">
        <v>150.57078069798268</v>
      </c>
      <c r="AM16" s="65">
        <v>174.10740937708536</v>
      </c>
      <c r="AN16" s="65">
        <v>190.16231663152053</v>
      </c>
      <c r="AO16" s="65" t="e">
        <v>#N/A</v>
      </c>
      <c r="AP16" s="65">
        <v>181.0994938332702</v>
      </c>
      <c r="AQ16" s="65" t="e">
        <v>#N/A</v>
      </c>
      <c r="AR16" s="65">
        <v>176.44238908682536</v>
      </c>
      <c r="AS16" s="65">
        <v>150.20477134010537</v>
      </c>
      <c r="AU16" s="66">
        <v>43174</v>
      </c>
      <c r="AV16">
        <v>440</v>
      </c>
      <c r="AW16" s="67">
        <v>78</v>
      </c>
      <c r="AX16">
        <v>364</v>
      </c>
      <c r="AY16">
        <v>391</v>
      </c>
      <c r="AZ16">
        <v>347</v>
      </c>
      <c r="BA16">
        <v>221</v>
      </c>
      <c r="BB16">
        <v>222</v>
      </c>
      <c r="BC16">
        <v>180</v>
      </c>
      <c r="BD16">
        <v>112</v>
      </c>
      <c r="BE16" s="12">
        <v>191</v>
      </c>
      <c r="BG16" s="1">
        <v>43174</v>
      </c>
      <c r="BH16">
        <f t="shared" si="13"/>
        <v>440</v>
      </c>
      <c r="BI16">
        <f t="shared" si="10"/>
        <v>350</v>
      </c>
      <c r="BJ16">
        <f t="shared" si="10"/>
        <v>364</v>
      </c>
      <c r="BK16">
        <f t="shared" si="10"/>
        <v>391</v>
      </c>
      <c r="BL16">
        <f t="shared" si="10"/>
        <v>347</v>
      </c>
      <c r="BM16">
        <f t="shared" si="10"/>
        <v>221</v>
      </c>
      <c r="BN16">
        <f t="shared" si="10"/>
        <v>222</v>
      </c>
      <c r="BO16">
        <f t="shared" si="10"/>
        <v>180</v>
      </c>
      <c r="BP16">
        <f t="shared" si="10"/>
        <v>112</v>
      </c>
      <c r="BQ16">
        <f t="shared" si="10"/>
        <v>191</v>
      </c>
    </row>
    <row r="17" spans="1:69" x14ac:dyDescent="0.25">
      <c r="A17" s="1">
        <f t="shared" si="11"/>
        <v>43175</v>
      </c>
      <c r="B17" s="97">
        <v>347</v>
      </c>
      <c r="C17" s="97">
        <v>504</v>
      </c>
      <c r="D17" s="97">
        <v>108</v>
      </c>
      <c r="E17" s="97">
        <v>510</v>
      </c>
      <c r="F17" s="97">
        <v>148</v>
      </c>
      <c r="G17" s="97">
        <v>557</v>
      </c>
      <c r="H17" s="97">
        <v>133</v>
      </c>
      <c r="I17" s="97">
        <v>182</v>
      </c>
      <c r="J17" s="97">
        <v>583</v>
      </c>
      <c r="K17" s="97">
        <v>501</v>
      </c>
      <c r="W17" s="1">
        <f t="shared" si="12"/>
        <v>43175</v>
      </c>
      <c r="X17">
        <f t="shared" si="0"/>
        <v>347</v>
      </c>
      <c r="Y17">
        <f t="shared" si="1"/>
        <v>504</v>
      </c>
      <c r="Z17">
        <f t="shared" si="2"/>
        <v>108</v>
      </c>
      <c r="AA17">
        <f t="shared" si="3"/>
        <v>510</v>
      </c>
      <c r="AB17">
        <f t="shared" si="4"/>
        <v>148</v>
      </c>
      <c r="AC17">
        <f t="shared" si="5"/>
        <v>557</v>
      </c>
      <c r="AD17">
        <f t="shared" si="6"/>
        <v>133</v>
      </c>
      <c r="AE17">
        <f t="shared" si="7"/>
        <v>182</v>
      </c>
      <c r="AF17">
        <f t="shared" si="8"/>
        <v>583</v>
      </c>
      <c r="AG17">
        <f t="shared" si="9"/>
        <v>501</v>
      </c>
      <c r="AI17" s="8" t="s">
        <v>28</v>
      </c>
      <c r="AJ17" s="65">
        <v>170.65385373900989</v>
      </c>
      <c r="AK17" s="65">
        <v>175.94054240568673</v>
      </c>
      <c r="AL17" s="65" t="e">
        <v>#N/A</v>
      </c>
      <c r="AM17" s="65" t="e">
        <v>#N/A</v>
      </c>
      <c r="AN17" s="65">
        <v>165.15899064829452</v>
      </c>
      <c r="AO17" s="65" t="e">
        <v>#N/A</v>
      </c>
      <c r="AP17" s="65" t="e">
        <v>#N/A</v>
      </c>
      <c r="AQ17" s="65" t="e">
        <v>#N/A</v>
      </c>
      <c r="AR17" s="65" t="e">
        <v>#N/A</v>
      </c>
      <c r="AS17" s="65">
        <v>169.59766243872136</v>
      </c>
      <c r="AU17" s="66">
        <v>43175</v>
      </c>
      <c r="AV17">
        <v>347</v>
      </c>
      <c r="AW17">
        <v>504</v>
      </c>
      <c r="AX17">
        <v>108</v>
      </c>
      <c r="AY17">
        <v>510</v>
      </c>
      <c r="AZ17">
        <v>148</v>
      </c>
      <c r="BA17">
        <v>557</v>
      </c>
      <c r="BB17">
        <v>133</v>
      </c>
      <c r="BC17">
        <v>182</v>
      </c>
      <c r="BD17">
        <v>583</v>
      </c>
      <c r="BE17" s="12">
        <v>501</v>
      </c>
      <c r="BG17" s="1">
        <v>43175</v>
      </c>
      <c r="BH17">
        <f t="shared" si="13"/>
        <v>347</v>
      </c>
      <c r="BI17">
        <f t="shared" si="10"/>
        <v>504</v>
      </c>
      <c r="BJ17">
        <f t="shared" si="10"/>
        <v>108</v>
      </c>
      <c r="BK17">
        <f t="shared" si="10"/>
        <v>510</v>
      </c>
      <c r="BL17">
        <f t="shared" si="10"/>
        <v>148</v>
      </c>
      <c r="BM17">
        <f t="shared" si="10"/>
        <v>557</v>
      </c>
      <c r="BN17">
        <f t="shared" si="10"/>
        <v>133</v>
      </c>
      <c r="BO17">
        <f t="shared" si="10"/>
        <v>182</v>
      </c>
      <c r="BP17">
        <f t="shared" si="10"/>
        <v>583</v>
      </c>
      <c r="BQ17">
        <f t="shared" si="10"/>
        <v>501</v>
      </c>
    </row>
    <row r="18" spans="1:69" x14ac:dyDescent="0.25">
      <c r="A18" s="1">
        <f t="shared" si="11"/>
        <v>43176</v>
      </c>
      <c r="B18" s="97">
        <v>258</v>
      </c>
      <c r="C18" s="97">
        <v>350</v>
      </c>
      <c r="D18" s="97">
        <v>256</v>
      </c>
      <c r="E18" s="97">
        <v>29</v>
      </c>
      <c r="F18" s="97">
        <v>27</v>
      </c>
      <c r="G18" s="97">
        <v>548</v>
      </c>
      <c r="H18" s="97">
        <v>143</v>
      </c>
      <c r="I18" s="97">
        <v>380</v>
      </c>
      <c r="J18" s="97">
        <v>324</v>
      </c>
      <c r="K18" s="97">
        <v>110</v>
      </c>
      <c r="W18" s="1">
        <f t="shared" si="12"/>
        <v>43176</v>
      </c>
      <c r="X18">
        <f t="shared" si="0"/>
        <v>258</v>
      </c>
      <c r="Y18">
        <f t="shared" si="1"/>
        <v>350</v>
      </c>
      <c r="Z18">
        <f t="shared" si="2"/>
        <v>256</v>
      </c>
      <c r="AA18">
        <f t="shared" si="3"/>
        <v>29</v>
      </c>
      <c r="AB18">
        <f t="shared" si="4"/>
        <v>27</v>
      </c>
      <c r="AC18">
        <f t="shared" si="5"/>
        <v>548</v>
      </c>
      <c r="AD18">
        <f t="shared" si="6"/>
        <v>143</v>
      </c>
      <c r="AE18">
        <f t="shared" si="7"/>
        <v>380</v>
      </c>
      <c r="AF18">
        <f t="shared" si="8"/>
        <v>324</v>
      </c>
      <c r="AG18">
        <f t="shared" si="9"/>
        <v>110</v>
      </c>
      <c r="AU18" s="66">
        <v>43176</v>
      </c>
      <c r="AV18">
        <v>258</v>
      </c>
      <c r="AW18">
        <v>350</v>
      </c>
      <c r="AX18">
        <v>256</v>
      </c>
      <c r="AY18" s="67">
        <v>29</v>
      </c>
      <c r="AZ18" s="67">
        <v>27</v>
      </c>
      <c r="BA18">
        <v>548</v>
      </c>
      <c r="BB18">
        <v>143</v>
      </c>
      <c r="BC18">
        <v>380</v>
      </c>
      <c r="BD18">
        <v>324</v>
      </c>
      <c r="BE18" s="12">
        <v>110</v>
      </c>
      <c r="BG18" s="1">
        <v>43176</v>
      </c>
      <c r="BH18">
        <f t="shared" si="13"/>
        <v>258</v>
      </c>
      <c r="BI18">
        <f t="shared" ref="BI18:BI81" si="15">IF(AW18&gt;100,AW18,350)</f>
        <v>350</v>
      </c>
      <c r="BJ18">
        <f t="shared" ref="BJ18:BJ81" si="16">IF(AX18&gt;100,AX18,350)</f>
        <v>256</v>
      </c>
      <c r="BK18">
        <f t="shared" ref="BK18:BK81" si="17">IF(AY18&gt;100,AY18,350)</f>
        <v>350</v>
      </c>
      <c r="BL18">
        <f t="shared" ref="BL18:BL81" si="18">IF(AZ18&gt;100,AZ18,350)</f>
        <v>350</v>
      </c>
      <c r="BM18">
        <f t="shared" ref="BM18:BM81" si="19">IF(BA18&gt;100,BA18,350)</f>
        <v>548</v>
      </c>
      <c r="BN18">
        <f t="shared" ref="BN18:BN81" si="20">IF(BB18&gt;100,BB18,350)</f>
        <v>143</v>
      </c>
      <c r="BO18">
        <f t="shared" ref="BO18:BO81" si="21">IF(BC18&gt;100,BC18,350)</f>
        <v>380</v>
      </c>
      <c r="BP18">
        <f t="shared" ref="BP18:BQ81" si="22">IF(BD18&gt;100,BD18,350)</f>
        <v>324</v>
      </c>
      <c r="BQ18">
        <f t="shared" si="22"/>
        <v>110</v>
      </c>
    </row>
    <row r="19" spans="1:69" x14ac:dyDescent="0.25">
      <c r="A19" s="1">
        <f t="shared" si="11"/>
        <v>43177</v>
      </c>
      <c r="B19" s="97">
        <v>553</v>
      </c>
      <c r="C19" s="97">
        <v>101</v>
      </c>
      <c r="D19" s="97">
        <v>483</v>
      </c>
      <c r="E19" s="97">
        <v>40</v>
      </c>
      <c r="F19" s="97">
        <v>307</v>
      </c>
      <c r="G19" s="97">
        <v>429</v>
      </c>
      <c r="H19" s="97">
        <v>499</v>
      </c>
      <c r="I19" s="97">
        <v>332</v>
      </c>
      <c r="J19" s="97">
        <v>362</v>
      </c>
      <c r="K19" s="97">
        <v>247</v>
      </c>
      <c r="W19" s="1">
        <f t="shared" si="12"/>
        <v>43177</v>
      </c>
      <c r="X19">
        <f t="shared" si="0"/>
        <v>553</v>
      </c>
      <c r="Y19">
        <f t="shared" si="1"/>
        <v>101</v>
      </c>
      <c r="Z19">
        <f t="shared" si="2"/>
        <v>483</v>
      </c>
      <c r="AA19">
        <f t="shared" si="3"/>
        <v>40</v>
      </c>
      <c r="AB19">
        <f t="shared" si="4"/>
        <v>307</v>
      </c>
      <c r="AC19">
        <f t="shared" si="5"/>
        <v>429</v>
      </c>
      <c r="AD19">
        <f t="shared" si="6"/>
        <v>499</v>
      </c>
      <c r="AE19">
        <f t="shared" si="7"/>
        <v>332</v>
      </c>
      <c r="AF19">
        <f t="shared" si="8"/>
        <v>362</v>
      </c>
      <c r="AG19">
        <f t="shared" si="9"/>
        <v>247</v>
      </c>
      <c r="AU19" s="66">
        <v>43177</v>
      </c>
      <c r="AV19">
        <v>553</v>
      </c>
      <c r="AW19">
        <v>101</v>
      </c>
      <c r="AX19">
        <v>483</v>
      </c>
      <c r="AY19" s="67">
        <v>40</v>
      </c>
      <c r="AZ19">
        <v>307</v>
      </c>
      <c r="BA19">
        <v>429</v>
      </c>
      <c r="BB19">
        <v>499</v>
      </c>
      <c r="BC19">
        <v>332</v>
      </c>
      <c r="BD19">
        <v>362</v>
      </c>
      <c r="BE19" s="12">
        <v>247</v>
      </c>
      <c r="BG19" s="1">
        <v>43177</v>
      </c>
      <c r="BH19">
        <f t="shared" si="13"/>
        <v>553</v>
      </c>
      <c r="BI19">
        <f t="shared" si="15"/>
        <v>101</v>
      </c>
      <c r="BJ19">
        <f t="shared" si="16"/>
        <v>483</v>
      </c>
      <c r="BK19">
        <f t="shared" si="17"/>
        <v>350</v>
      </c>
      <c r="BL19">
        <f t="shared" si="18"/>
        <v>307</v>
      </c>
      <c r="BM19">
        <f t="shared" si="19"/>
        <v>429</v>
      </c>
      <c r="BN19">
        <f t="shared" si="20"/>
        <v>499</v>
      </c>
      <c r="BO19">
        <f t="shared" si="21"/>
        <v>332</v>
      </c>
      <c r="BP19">
        <f t="shared" si="22"/>
        <v>362</v>
      </c>
      <c r="BQ19">
        <f t="shared" si="22"/>
        <v>247</v>
      </c>
    </row>
    <row r="20" spans="1:69" x14ac:dyDescent="0.25">
      <c r="A20" s="1">
        <f t="shared" si="11"/>
        <v>43178</v>
      </c>
      <c r="B20" s="97">
        <v>396</v>
      </c>
      <c r="C20" s="97">
        <v>590</v>
      </c>
      <c r="D20" s="97">
        <v>507</v>
      </c>
      <c r="E20" s="97">
        <v>137</v>
      </c>
      <c r="F20" s="97">
        <v>30</v>
      </c>
      <c r="G20" s="97">
        <v>77</v>
      </c>
      <c r="H20" s="97">
        <v>508</v>
      </c>
      <c r="I20" s="97">
        <v>582</v>
      </c>
      <c r="J20" s="97">
        <v>286</v>
      </c>
      <c r="K20" s="97">
        <v>495</v>
      </c>
      <c r="W20" s="1">
        <f t="shared" si="12"/>
        <v>43178</v>
      </c>
      <c r="X20">
        <f t="shared" si="0"/>
        <v>396</v>
      </c>
      <c r="Y20">
        <f t="shared" si="1"/>
        <v>590</v>
      </c>
      <c r="Z20">
        <f t="shared" si="2"/>
        <v>507</v>
      </c>
      <c r="AA20">
        <f t="shared" si="3"/>
        <v>137</v>
      </c>
      <c r="AB20">
        <f t="shared" si="4"/>
        <v>30</v>
      </c>
      <c r="AC20">
        <f t="shared" si="5"/>
        <v>77</v>
      </c>
      <c r="AD20">
        <f t="shared" si="6"/>
        <v>508</v>
      </c>
      <c r="AE20">
        <f t="shared" si="7"/>
        <v>582</v>
      </c>
      <c r="AF20">
        <f t="shared" si="8"/>
        <v>286</v>
      </c>
      <c r="AG20">
        <f t="shared" si="9"/>
        <v>495</v>
      </c>
      <c r="AU20" s="66">
        <v>43178</v>
      </c>
      <c r="AV20">
        <v>396</v>
      </c>
      <c r="AW20">
        <v>590</v>
      </c>
      <c r="AX20">
        <v>507</v>
      </c>
      <c r="AY20">
        <v>137</v>
      </c>
      <c r="AZ20" s="67">
        <v>30</v>
      </c>
      <c r="BA20" s="67">
        <v>77</v>
      </c>
      <c r="BB20">
        <v>508</v>
      </c>
      <c r="BC20">
        <v>582</v>
      </c>
      <c r="BD20">
        <v>286</v>
      </c>
      <c r="BE20" s="12">
        <v>495</v>
      </c>
      <c r="BG20" s="1">
        <v>43178</v>
      </c>
      <c r="BH20">
        <f t="shared" si="13"/>
        <v>396</v>
      </c>
      <c r="BI20">
        <f t="shared" si="15"/>
        <v>590</v>
      </c>
      <c r="BJ20">
        <f t="shared" si="16"/>
        <v>507</v>
      </c>
      <c r="BK20">
        <f t="shared" si="17"/>
        <v>137</v>
      </c>
      <c r="BL20">
        <f t="shared" si="18"/>
        <v>350</v>
      </c>
      <c r="BM20">
        <f t="shared" si="19"/>
        <v>350</v>
      </c>
      <c r="BN20">
        <f t="shared" si="20"/>
        <v>508</v>
      </c>
      <c r="BO20">
        <f t="shared" si="21"/>
        <v>582</v>
      </c>
      <c r="BP20">
        <f t="shared" si="22"/>
        <v>286</v>
      </c>
      <c r="BQ20">
        <f t="shared" si="22"/>
        <v>495</v>
      </c>
    </row>
    <row r="21" spans="1:69" x14ac:dyDescent="0.25">
      <c r="A21" s="1">
        <f t="shared" si="11"/>
        <v>43179</v>
      </c>
      <c r="B21" s="97">
        <v>106</v>
      </c>
      <c r="C21" s="97">
        <v>51</v>
      </c>
      <c r="D21" s="97">
        <v>456</v>
      </c>
      <c r="E21" s="97">
        <v>14</v>
      </c>
      <c r="F21" s="97">
        <v>71</v>
      </c>
      <c r="G21" s="97">
        <v>194</v>
      </c>
      <c r="H21" s="97">
        <v>308</v>
      </c>
      <c r="I21" s="97">
        <v>308</v>
      </c>
      <c r="J21" s="97">
        <v>105</v>
      </c>
      <c r="K21" s="97">
        <v>320</v>
      </c>
      <c r="W21" s="1">
        <f t="shared" si="12"/>
        <v>43179</v>
      </c>
      <c r="X21">
        <f t="shared" si="0"/>
        <v>106</v>
      </c>
      <c r="Y21">
        <f t="shared" si="1"/>
        <v>51</v>
      </c>
      <c r="Z21">
        <f t="shared" si="2"/>
        <v>456</v>
      </c>
      <c r="AA21">
        <f t="shared" si="3"/>
        <v>14</v>
      </c>
      <c r="AB21">
        <f t="shared" si="4"/>
        <v>71</v>
      </c>
      <c r="AC21">
        <f t="shared" si="5"/>
        <v>194</v>
      </c>
      <c r="AD21">
        <f t="shared" si="6"/>
        <v>308</v>
      </c>
      <c r="AE21">
        <f t="shared" si="7"/>
        <v>308</v>
      </c>
      <c r="AF21">
        <f t="shared" si="8"/>
        <v>105</v>
      </c>
      <c r="AG21">
        <f t="shared" si="9"/>
        <v>320</v>
      </c>
      <c r="AU21" s="66">
        <v>43179</v>
      </c>
      <c r="AV21">
        <v>106</v>
      </c>
      <c r="AW21" s="67">
        <v>51</v>
      </c>
      <c r="AX21">
        <v>456</v>
      </c>
      <c r="AY21" s="67">
        <v>14</v>
      </c>
      <c r="AZ21" s="67">
        <v>71</v>
      </c>
      <c r="BA21">
        <v>194</v>
      </c>
      <c r="BB21">
        <v>308</v>
      </c>
      <c r="BC21">
        <v>308</v>
      </c>
      <c r="BD21">
        <v>105</v>
      </c>
      <c r="BE21" s="12">
        <v>320</v>
      </c>
      <c r="BG21" s="1">
        <v>43179</v>
      </c>
      <c r="BH21">
        <f t="shared" si="13"/>
        <v>106</v>
      </c>
      <c r="BI21">
        <f t="shared" si="15"/>
        <v>350</v>
      </c>
      <c r="BJ21">
        <f t="shared" si="16"/>
        <v>456</v>
      </c>
      <c r="BK21">
        <f t="shared" si="17"/>
        <v>350</v>
      </c>
      <c r="BL21">
        <f t="shared" si="18"/>
        <v>350</v>
      </c>
      <c r="BM21">
        <f t="shared" si="19"/>
        <v>194</v>
      </c>
      <c r="BN21">
        <f t="shared" si="20"/>
        <v>308</v>
      </c>
      <c r="BO21">
        <f t="shared" si="21"/>
        <v>308</v>
      </c>
      <c r="BP21">
        <f t="shared" si="22"/>
        <v>105</v>
      </c>
      <c r="BQ21">
        <f t="shared" si="22"/>
        <v>320</v>
      </c>
    </row>
    <row r="22" spans="1:69" x14ac:dyDescent="0.25">
      <c r="A22" s="1">
        <f t="shared" si="11"/>
        <v>43180</v>
      </c>
      <c r="B22" s="97">
        <v>416</v>
      </c>
      <c r="C22" s="97">
        <v>341</v>
      </c>
      <c r="D22" s="97">
        <v>359</v>
      </c>
      <c r="E22" s="97">
        <v>252</v>
      </c>
      <c r="F22" s="97">
        <v>170</v>
      </c>
      <c r="G22" s="97">
        <v>231</v>
      </c>
      <c r="H22" s="97">
        <v>463</v>
      </c>
      <c r="I22" s="97">
        <v>47</v>
      </c>
      <c r="J22" s="97">
        <v>262</v>
      </c>
      <c r="K22" s="97">
        <v>575</v>
      </c>
      <c r="W22" s="1">
        <f t="shared" si="12"/>
        <v>43180</v>
      </c>
      <c r="X22">
        <f t="shared" si="0"/>
        <v>416</v>
      </c>
      <c r="Y22">
        <f t="shared" si="1"/>
        <v>341</v>
      </c>
      <c r="Z22">
        <f t="shared" si="2"/>
        <v>359</v>
      </c>
      <c r="AA22">
        <f t="shared" si="3"/>
        <v>252</v>
      </c>
      <c r="AB22">
        <f t="shared" si="4"/>
        <v>170</v>
      </c>
      <c r="AC22">
        <f t="shared" si="5"/>
        <v>231</v>
      </c>
      <c r="AD22">
        <f t="shared" si="6"/>
        <v>463</v>
      </c>
      <c r="AE22">
        <f t="shared" si="7"/>
        <v>47</v>
      </c>
      <c r="AF22">
        <f t="shared" si="8"/>
        <v>262</v>
      </c>
      <c r="AG22">
        <f t="shared" si="9"/>
        <v>575</v>
      </c>
      <c r="AU22" s="66">
        <v>43180</v>
      </c>
      <c r="AV22">
        <v>416</v>
      </c>
      <c r="AW22">
        <v>341</v>
      </c>
      <c r="AX22">
        <v>359</v>
      </c>
      <c r="AY22">
        <v>252</v>
      </c>
      <c r="AZ22">
        <v>170</v>
      </c>
      <c r="BA22">
        <v>231</v>
      </c>
      <c r="BB22">
        <v>463</v>
      </c>
      <c r="BC22" s="67">
        <v>47</v>
      </c>
      <c r="BD22">
        <v>262</v>
      </c>
      <c r="BE22" s="12">
        <v>575</v>
      </c>
      <c r="BG22" s="1">
        <v>43180</v>
      </c>
      <c r="BH22">
        <f t="shared" si="13"/>
        <v>416</v>
      </c>
      <c r="BI22">
        <f t="shared" si="15"/>
        <v>341</v>
      </c>
      <c r="BJ22">
        <f t="shared" si="16"/>
        <v>359</v>
      </c>
      <c r="BK22">
        <f t="shared" si="17"/>
        <v>252</v>
      </c>
      <c r="BL22">
        <f t="shared" si="18"/>
        <v>170</v>
      </c>
      <c r="BM22">
        <f t="shared" si="19"/>
        <v>231</v>
      </c>
      <c r="BN22">
        <f t="shared" si="20"/>
        <v>463</v>
      </c>
      <c r="BO22">
        <f t="shared" si="21"/>
        <v>350</v>
      </c>
      <c r="BP22">
        <f t="shared" si="22"/>
        <v>262</v>
      </c>
      <c r="BQ22">
        <f t="shared" si="22"/>
        <v>575</v>
      </c>
    </row>
    <row r="23" spans="1:69" x14ac:dyDescent="0.25">
      <c r="A23" s="1">
        <f t="shared" si="11"/>
        <v>43181</v>
      </c>
      <c r="B23" s="97">
        <v>409</v>
      </c>
      <c r="C23" s="97">
        <v>151</v>
      </c>
      <c r="D23" s="97">
        <v>309</v>
      </c>
      <c r="E23" s="97">
        <v>252</v>
      </c>
      <c r="F23" s="97">
        <v>172</v>
      </c>
      <c r="G23" s="97">
        <v>-999</v>
      </c>
      <c r="H23" s="97">
        <v>213</v>
      </c>
      <c r="I23" s="97">
        <v>306</v>
      </c>
      <c r="J23" s="97">
        <v>351</v>
      </c>
      <c r="K23" s="97">
        <v>205</v>
      </c>
      <c r="W23" s="1">
        <f t="shared" si="12"/>
        <v>43181</v>
      </c>
      <c r="X23">
        <f t="shared" si="0"/>
        <v>409</v>
      </c>
      <c r="Y23">
        <f t="shared" si="1"/>
        <v>151</v>
      </c>
      <c r="Z23">
        <f t="shared" si="2"/>
        <v>309</v>
      </c>
      <c r="AA23">
        <f t="shared" si="3"/>
        <v>252</v>
      </c>
      <c r="AB23">
        <f t="shared" si="4"/>
        <v>172</v>
      </c>
      <c r="AC23" t="e">
        <f t="shared" si="5"/>
        <v>#N/A</v>
      </c>
      <c r="AD23">
        <f t="shared" si="6"/>
        <v>213</v>
      </c>
      <c r="AE23">
        <f t="shared" si="7"/>
        <v>306</v>
      </c>
      <c r="AF23">
        <f t="shared" si="8"/>
        <v>351</v>
      </c>
      <c r="AG23">
        <f t="shared" si="9"/>
        <v>205</v>
      </c>
      <c r="AU23" s="66">
        <v>43181</v>
      </c>
      <c r="AV23">
        <v>409</v>
      </c>
      <c r="AW23">
        <v>151</v>
      </c>
      <c r="AX23">
        <v>309</v>
      </c>
      <c r="AY23">
        <v>252</v>
      </c>
      <c r="AZ23">
        <v>172</v>
      </c>
      <c r="BA23" s="67">
        <v>-999</v>
      </c>
      <c r="BB23">
        <v>213</v>
      </c>
      <c r="BC23">
        <v>306</v>
      </c>
      <c r="BD23">
        <v>351</v>
      </c>
      <c r="BE23" s="12">
        <v>205</v>
      </c>
      <c r="BG23" s="1">
        <v>43181</v>
      </c>
      <c r="BH23">
        <f t="shared" si="13"/>
        <v>409</v>
      </c>
      <c r="BI23">
        <f t="shared" si="15"/>
        <v>151</v>
      </c>
      <c r="BJ23">
        <f t="shared" si="16"/>
        <v>309</v>
      </c>
      <c r="BK23">
        <f t="shared" si="17"/>
        <v>252</v>
      </c>
      <c r="BL23">
        <f t="shared" si="18"/>
        <v>172</v>
      </c>
      <c r="BM23">
        <f t="shared" si="19"/>
        <v>350</v>
      </c>
      <c r="BN23">
        <f t="shared" si="20"/>
        <v>213</v>
      </c>
      <c r="BO23">
        <f t="shared" si="21"/>
        <v>306</v>
      </c>
      <c r="BP23">
        <f t="shared" si="22"/>
        <v>351</v>
      </c>
      <c r="BQ23">
        <f t="shared" si="22"/>
        <v>205</v>
      </c>
    </row>
    <row r="24" spans="1:69" x14ac:dyDescent="0.25">
      <c r="A24" s="1">
        <f t="shared" si="11"/>
        <v>43182</v>
      </c>
      <c r="B24" s="97">
        <v>526</v>
      </c>
      <c r="C24" s="97">
        <v>321</v>
      </c>
      <c r="D24" s="97">
        <v>516</v>
      </c>
      <c r="E24" s="97">
        <v>302</v>
      </c>
      <c r="F24" s="97">
        <v>316</v>
      </c>
      <c r="G24" s="97">
        <v>50</v>
      </c>
      <c r="H24" s="97">
        <v>45</v>
      </c>
      <c r="I24" s="97">
        <v>506</v>
      </c>
      <c r="J24" s="97">
        <v>95</v>
      </c>
      <c r="K24" s="97">
        <v>90</v>
      </c>
      <c r="W24" s="1">
        <f t="shared" si="12"/>
        <v>43182</v>
      </c>
      <c r="X24">
        <f t="shared" si="0"/>
        <v>526</v>
      </c>
      <c r="Y24">
        <f t="shared" si="1"/>
        <v>321</v>
      </c>
      <c r="Z24">
        <f t="shared" si="2"/>
        <v>516</v>
      </c>
      <c r="AA24">
        <f t="shared" si="3"/>
        <v>302</v>
      </c>
      <c r="AB24">
        <f t="shared" si="4"/>
        <v>316</v>
      </c>
      <c r="AC24">
        <f t="shared" si="5"/>
        <v>50</v>
      </c>
      <c r="AD24">
        <f t="shared" si="6"/>
        <v>45</v>
      </c>
      <c r="AE24">
        <f t="shared" si="7"/>
        <v>506</v>
      </c>
      <c r="AF24">
        <f t="shared" si="8"/>
        <v>95</v>
      </c>
      <c r="AG24">
        <f t="shared" si="9"/>
        <v>90</v>
      </c>
      <c r="AU24" s="66">
        <v>43182</v>
      </c>
      <c r="AV24">
        <v>526</v>
      </c>
      <c r="AW24">
        <v>321</v>
      </c>
      <c r="AX24">
        <v>516</v>
      </c>
      <c r="AY24">
        <v>302</v>
      </c>
      <c r="AZ24">
        <v>316</v>
      </c>
      <c r="BA24" s="67">
        <v>50</v>
      </c>
      <c r="BB24" s="67">
        <v>45</v>
      </c>
      <c r="BC24">
        <v>506</v>
      </c>
      <c r="BD24" s="67">
        <v>95</v>
      </c>
      <c r="BE24" s="68">
        <v>90</v>
      </c>
      <c r="BG24" s="1">
        <v>43182</v>
      </c>
      <c r="BH24">
        <f t="shared" si="13"/>
        <v>526</v>
      </c>
      <c r="BI24">
        <f t="shared" si="15"/>
        <v>321</v>
      </c>
      <c r="BJ24">
        <f t="shared" si="16"/>
        <v>516</v>
      </c>
      <c r="BK24">
        <f t="shared" si="17"/>
        <v>302</v>
      </c>
      <c r="BL24">
        <f t="shared" si="18"/>
        <v>316</v>
      </c>
      <c r="BM24">
        <f t="shared" si="19"/>
        <v>350</v>
      </c>
      <c r="BN24">
        <f t="shared" si="20"/>
        <v>350</v>
      </c>
      <c r="BO24">
        <f t="shared" si="21"/>
        <v>506</v>
      </c>
      <c r="BP24">
        <f t="shared" si="22"/>
        <v>350</v>
      </c>
      <c r="BQ24">
        <f t="shared" si="22"/>
        <v>350</v>
      </c>
    </row>
    <row r="25" spans="1:69" x14ac:dyDescent="0.25">
      <c r="A25" s="1">
        <f t="shared" si="11"/>
        <v>43183</v>
      </c>
      <c r="B25" s="97">
        <v>202</v>
      </c>
      <c r="C25" s="97">
        <v>389</v>
      </c>
      <c r="D25" s="97">
        <v>543</v>
      </c>
      <c r="E25" s="97">
        <v>572</v>
      </c>
      <c r="F25" s="97">
        <v>560</v>
      </c>
      <c r="G25" s="97">
        <v>126</v>
      </c>
      <c r="H25" s="97">
        <v>508</v>
      </c>
      <c r="I25" s="97">
        <v>546</v>
      </c>
      <c r="J25" s="97">
        <v>222</v>
      </c>
      <c r="K25" s="97">
        <v>584</v>
      </c>
      <c r="W25" s="1">
        <f t="shared" si="12"/>
        <v>43183</v>
      </c>
      <c r="X25">
        <f t="shared" si="0"/>
        <v>202</v>
      </c>
      <c r="Y25">
        <f t="shared" si="1"/>
        <v>389</v>
      </c>
      <c r="Z25">
        <f t="shared" si="2"/>
        <v>543</v>
      </c>
      <c r="AA25">
        <f t="shared" si="3"/>
        <v>572</v>
      </c>
      <c r="AB25">
        <f t="shared" si="4"/>
        <v>560</v>
      </c>
      <c r="AC25">
        <f t="shared" si="5"/>
        <v>126</v>
      </c>
      <c r="AD25">
        <f t="shared" si="6"/>
        <v>508</v>
      </c>
      <c r="AE25">
        <f t="shared" si="7"/>
        <v>546</v>
      </c>
      <c r="AF25">
        <f t="shared" si="8"/>
        <v>222</v>
      </c>
      <c r="AG25">
        <f t="shared" si="9"/>
        <v>584</v>
      </c>
      <c r="AU25" s="66">
        <v>43183</v>
      </c>
      <c r="AV25">
        <v>202</v>
      </c>
      <c r="AW25">
        <v>389</v>
      </c>
      <c r="AX25">
        <v>543</v>
      </c>
      <c r="AY25">
        <v>572</v>
      </c>
      <c r="AZ25">
        <v>560</v>
      </c>
      <c r="BA25">
        <v>126</v>
      </c>
      <c r="BB25">
        <v>508</v>
      </c>
      <c r="BC25">
        <v>546</v>
      </c>
      <c r="BD25">
        <v>222</v>
      </c>
      <c r="BE25" s="12">
        <v>584</v>
      </c>
      <c r="BG25" s="1">
        <v>43183</v>
      </c>
      <c r="BH25">
        <f t="shared" si="13"/>
        <v>202</v>
      </c>
      <c r="BI25">
        <f t="shared" si="15"/>
        <v>389</v>
      </c>
      <c r="BJ25">
        <f t="shared" si="16"/>
        <v>543</v>
      </c>
      <c r="BK25">
        <f t="shared" si="17"/>
        <v>572</v>
      </c>
      <c r="BL25">
        <f t="shared" si="18"/>
        <v>560</v>
      </c>
      <c r="BM25">
        <f t="shared" si="19"/>
        <v>126</v>
      </c>
      <c r="BN25">
        <f t="shared" si="20"/>
        <v>508</v>
      </c>
      <c r="BO25">
        <f t="shared" si="21"/>
        <v>546</v>
      </c>
      <c r="BP25">
        <f t="shared" si="22"/>
        <v>222</v>
      </c>
      <c r="BQ25">
        <f t="shared" si="22"/>
        <v>584</v>
      </c>
    </row>
    <row r="26" spans="1:69" x14ac:dyDescent="0.25">
      <c r="A26" s="1">
        <f t="shared" si="11"/>
        <v>43184</v>
      </c>
      <c r="B26" s="97">
        <v>219</v>
      </c>
      <c r="C26" s="97">
        <v>137</v>
      </c>
      <c r="D26" s="97">
        <v>72</v>
      </c>
      <c r="E26" s="97">
        <v>-11</v>
      </c>
      <c r="F26" s="97">
        <v>439</v>
      </c>
      <c r="G26" s="97">
        <v>568</v>
      </c>
      <c r="H26" s="97">
        <v>357</v>
      </c>
      <c r="I26" s="97">
        <v>76</v>
      </c>
      <c r="J26" s="97">
        <v>390</v>
      </c>
      <c r="K26" s="97">
        <v>124</v>
      </c>
      <c r="W26" s="1">
        <f t="shared" si="12"/>
        <v>43184</v>
      </c>
      <c r="X26">
        <f t="shared" si="0"/>
        <v>219</v>
      </c>
      <c r="Y26">
        <f t="shared" si="1"/>
        <v>137</v>
      </c>
      <c r="Z26">
        <f t="shared" si="2"/>
        <v>72</v>
      </c>
      <c r="AA26" t="e">
        <f t="shared" si="3"/>
        <v>#N/A</v>
      </c>
      <c r="AB26">
        <f t="shared" si="4"/>
        <v>439</v>
      </c>
      <c r="AC26">
        <f t="shared" si="5"/>
        <v>568</v>
      </c>
      <c r="AD26">
        <f t="shared" si="6"/>
        <v>357</v>
      </c>
      <c r="AE26">
        <f t="shared" si="7"/>
        <v>76</v>
      </c>
      <c r="AF26">
        <f t="shared" si="8"/>
        <v>390</v>
      </c>
      <c r="AG26">
        <f t="shared" si="9"/>
        <v>124</v>
      </c>
      <c r="AU26" s="66">
        <v>43184</v>
      </c>
      <c r="AV26">
        <v>219</v>
      </c>
      <c r="AW26">
        <v>137</v>
      </c>
      <c r="AX26" s="67">
        <v>72</v>
      </c>
      <c r="AY26" s="67">
        <v>-11</v>
      </c>
      <c r="AZ26">
        <v>439</v>
      </c>
      <c r="BA26">
        <v>568</v>
      </c>
      <c r="BB26">
        <v>357</v>
      </c>
      <c r="BC26" s="67">
        <v>76</v>
      </c>
      <c r="BD26">
        <v>390</v>
      </c>
      <c r="BE26" s="12">
        <v>124</v>
      </c>
      <c r="BG26" s="1">
        <v>43184</v>
      </c>
      <c r="BH26">
        <f t="shared" si="13"/>
        <v>219</v>
      </c>
      <c r="BI26">
        <f t="shared" si="15"/>
        <v>137</v>
      </c>
      <c r="BJ26">
        <f t="shared" si="16"/>
        <v>350</v>
      </c>
      <c r="BK26">
        <f t="shared" si="17"/>
        <v>350</v>
      </c>
      <c r="BL26">
        <f t="shared" si="18"/>
        <v>439</v>
      </c>
      <c r="BM26">
        <f t="shared" si="19"/>
        <v>568</v>
      </c>
      <c r="BN26">
        <f t="shared" si="20"/>
        <v>357</v>
      </c>
      <c r="BO26">
        <f t="shared" si="21"/>
        <v>350</v>
      </c>
      <c r="BP26">
        <f t="shared" si="22"/>
        <v>390</v>
      </c>
      <c r="BQ26">
        <f t="shared" si="22"/>
        <v>124</v>
      </c>
    </row>
    <row r="27" spans="1:69" x14ac:dyDescent="0.25">
      <c r="A27" s="1">
        <f t="shared" si="11"/>
        <v>43185</v>
      </c>
      <c r="B27" s="97">
        <v>562</v>
      </c>
      <c r="C27" s="97">
        <v>159</v>
      </c>
      <c r="D27" s="97">
        <v>68</v>
      </c>
      <c r="E27" s="97">
        <v>71</v>
      </c>
      <c r="F27" s="97">
        <v>157</v>
      </c>
      <c r="G27" s="97">
        <v>498</v>
      </c>
      <c r="H27" s="97">
        <v>194</v>
      </c>
      <c r="I27" s="97">
        <v>502</v>
      </c>
      <c r="J27" s="97">
        <v>312</v>
      </c>
      <c r="K27" s="97">
        <v>30</v>
      </c>
      <c r="W27" s="1">
        <f t="shared" si="12"/>
        <v>43185</v>
      </c>
      <c r="X27">
        <f t="shared" si="0"/>
        <v>562</v>
      </c>
      <c r="Y27">
        <f t="shared" si="1"/>
        <v>159</v>
      </c>
      <c r="Z27">
        <f t="shared" si="2"/>
        <v>68</v>
      </c>
      <c r="AA27">
        <f t="shared" si="3"/>
        <v>71</v>
      </c>
      <c r="AB27">
        <f t="shared" si="4"/>
        <v>157</v>
      </c>
      <c r="AC27">
        <f t="shared" si="5"/>
        <v>498</v>
      </c>
      <c r="AD27">
        <f t="shared" si="6"/>
        <v>194</v>
      </c>
      <c r="AE27">
        <f t="shared" si="7"/>
        <v>502</v>
      </c>
      <c r="AF27">
        <f t="shared" si="8"/>
        <v>312</v>
      </c>
      <c r="AG27">
        <f t="shared" si="9"/>
        <v>30</v>
      </c>
      <c r="AU27" s="66">
        <v>43185</v>
      </c>
      <c r="AV27">
        <v>562</v>
      </c>
      <c r="AW27">
        <v>159</v>
      </c>
      <c r="AX27" s="67">
        <v>68</v>
      </c>
      <c r="AY27" s="67">
        <v>71</v>
      </c>
      <c r="AZ27">
        <v>157</v>
      </c>
      <c r="BA27">
        <v>498</v>
      </c>
      <c r="BB27">
        <v>194</v>
      </c>
      <c r="BC27">
        <v>502</v>
      </c>
      <c r="BD27">
        <v>312</v>
      </c>
      <c r="BE27" s="68">
        <v>30</v>
      </c>
      <c r="BG27" s="1">
        <v>43185</v>
      </c>
      <c r="BH27">
        <f t="shared" si="13"/>
        <v>562</v>
      </c>
      <c r="BI27">
        <f t="shared" si="15"/>
        <v>159</v>
      </c>
      <c r="BJ27">
        <f t="shared" si="16"/>
        <v>350</v>
      </c>
      <c r="BK27">
        <f t="shared" si="17"/>
        <v>350</v>
      </c>
      <c r="BL27">
        <f t="shared" si="18"/>
        <v>157</v>
      </c>
      <c r="BM27">
        <f t="shared" si="19"/>
        <v>498</v>
      </c>
      <c r="BN27">
        <f t="shared" si="20"/>
        <v>194</v>
      </c>
      <c r="BO27">
        <f t="shared" si="21"/>
        <v>502</v>
      </c>
      <c r="BP27">
        <f t="shared" si="22"/>
        <v>312</v>
      </c>
      <c r="BQ27">
        <f t="shared" si="22"/>
        <v>350</v>
      </c>
    </row>
    <row r="28" spans="1:69" x14ac:dyDescent="0.25">
      <c r="A28" s="1">
        <f t="shared" si="11"/>
        <v>43186</v>
      </c>
      <c r="B28" s="97">
        <v>89</v>
      </c>
      <c r="C28" s="97">
        <v>48</v>
      </c>
      <c r="D28" s="97">
        <v>217</v>
      </c>
      <c r="E28" s="97">
        <v>561</v>
      </c>
      <c r="F28" s="97">
        <v>336</v>
      </c>
      <c r="G28" s="97">
        <v>515</v>
      </c>
      <c r="H28" s="97">
        <v>40</v>
      </c>
      <c r="I28" s="97">
        <v>481</v>
      </c>
      <c r="J28" s="97">
        <v>199</v>
      </c>
      <c r="K28" s="97">
        <v>420</v>
      </c>
      <c r="W28" s="1">
        <f t="shared" si="12"/>
        <v>43186</v>
      </c>
      <c r="X28">
        <f t="shared" si="0"/>
        <v>89</v>
      </c>
      <c r="Y28">
        <f t="shared" si="1"/>
        <v>48</v>
      </c>
      <c r="Z28">
        <f t="shared" si="2"/>
        <v>217</v>
      </c>
      <c r="AA28">
        <f t="shared" si="3"/>
        <v>561</v>
      </c>
      <c r="AB28">
        <f t="shared" si="4"/>
        <v>336</v>
      </c>
      <c r="AC28">
        <f t="shared" si="5"/>
        <v>515</v>
      </c>
      <c r="AD28">
        <f t="shared" si="6"/>
        <v>40</v>
      </c>
      <c r="AE28">
        <f t="shared" si="7"/>
        <v>481</v>
      </c>
      <c r="AF28">
        <f t="shared" si="8"/>
        <v>199</v>
      </c>
      <c r="AG28">
        <f t="shared" si="9"/>
        <v>420</v>
      </c>
      <c r="AU28" s="66">
        <v>43186</v>
      </c>
      <c r="AV28" s="67">
        <v>89</v>
      </c>
      <c r="AW28" s="67">
        <v>48</v>
      </c>
      <c r="AX28">
        <v>217</v>
      </c>
      <c r="AY28">
        <v>561</v>
      </c>
      <c r="AZ28">
        <v>336</v>
      </c>
      <c r="BA28">
        <v>515</v>
      </c>
      <c r="BB28" s="67">
        <v>40</v>
      </c>
      <c r="BC28">
        <v>481</v>
      </c>
      <c r="BD28">
        <v>199</v>
      </c>
      <c r="BE28" s="12">
        <v>420</v>
      </c>
      <c r="BG28" s="1">
        <v>43186</v>
      </c>
      <c r="BH28">
        <f t="shared" si="13"/>
        <v>350</v>
      </c>
      <c r="BI28">
        <f t="shared" si="15"/>
        <v>350</v>
      </c>
      <c r="BJ28">
        <f t="shared" si="16"/>
        <v>217</v>
      </c>
      <c r="BK28">
        <f t="shared" si="17"/>
        <v>561</v>
      </c>
      <c r="BL28">
        <f t="shared" si="18"/>
        <v>336</v>
      </c>
      <c r="BM28">
        <f t="shared" si="19"/>
        <v>515</v>
      </c>
      <c r="BN28">
        <f t="shared" si="20"/>
        <v>350</v>
      </c>
      <c r="BO28">
        <f t="shared" si="21"/>
        <v>481</v>
      </c>
      <c r="BP28">
        <f t="shared" si="22"/>
        <v>199</v>
      </c>
      <c r="BQ28">
        <f t="shared" si="22"/>
        <v>420</v>
      </c>
    </row>
    <row r="29" spans="1:69" x14ac:dyDescent="0.25">
      <c r="A29" s="1">
        <f t="shared" si="11"/>
        <v>43187</v>
      </c>
      <c r="B29" s="97">
        <v>475</v>
      </c>
      <c r="C29" s="97">
        <v>341</v>
      </c>
      <c r="D29" s="97">
        <v>455</v>
      </c>
      <c r="E29" s="97">
        <v>533</v>
      </c>
      <c r="F29" s="97">
        <v>158</v>
      </c>
      <c r="G29" s="97">
        <v>139</v>
      </c>
      <c r="H29" s="97">
        <v>331</v>
      </c>
      <c r="I29" s="97">
        <v>462</v>
      </c>
      <c r="J29" s="97">
        <v>431</v>
      </c>
      <c r="K29" s="97">
        <v>306</v>
      </c>
      <c r="W29" s="1">
        <f t="shared" si="12"/>
        <v>43187</v>
      </c>
      <c r="X29">
        <f t="shared" si="0"/>
        <v>475</v>
      </c>
      <c r="Y29">
        <f t="shared" si="1"/>
        <v>341</v>
      </c>
      <c r="Z29">
        <f t="shared" si="2"/>
        <v>455</v>
      </c>
      <c r="AA29">
        <f t="shared" si="3"/>
        <v>533</v>
      </c>
      <c r="AB29">
        <f t="shared" si="4"/>
        <v>158</v>
      </c>
      <c r="AC29">
        <f t="shared" si="5"/>
        <v>139</v>
      </c>
      <c r="AD29">
        <f t="shared" si="6"/>
        <v>331</v>
      </c>
      <c r="AE29">
        <f t="shared" si="7"/>
        <v>462</v>
      </c>
      <c r="AF29">
        <f t="shared" si="8"/>
        <v>431</v>
      </c>
      <c r="AG29">
        <f t="shared" si="9"/>
        <v>306</v>
      </c>
      <c r="AU29" s="66">
        <v>43187</v>
      </c>
      <c r="AV29">
        <v>475</v>
      </c>
      <c r="AW29">
        <v>341</v>
      </c>
      <c r="AX29">
        <v>455</v>
      </c>
      <c r="AY29">
        <v>533</v>
      </c>
      <c r="AZ29">
        <v>158</v>
      </c>
      <c r="BA29">
        <v>139</v>
      </c>
      <c r="BB29">
        <v>331</v>
      </c>
      <c r="BC29">
        <v>462</v>
      </c>
      <c r="BD29">
        <v>431</v>
      </c>
      <c r="BE29" s="12">
        <v>306</v>
      </c>
      <c r="BG29" s="1">
        <v>43187</v>
      </c>
      <c r="BH29">
        <f t="shared" si="13"/>
        <v>475</v>
      </c>
      <c r="BI29">
        <f t="shared" si="15"/>
        <v>341</v>
      </c>
      <c r="BJ29">
        <f t="shared" si="16"/>
        <v>455</v>
      </c>
      <c r="BK29">
        <f t="shared" si="17"/>
        <v>533</v>
      </c>
      <c r="BL29">
        <f t="shared" si="18"/>
        <v>158</v>
      </c>
      <c r="BM29">
        <f t="shared" si="19"/>
        <v>139</v>
      </c>
      <c r="BN29">
        <f t="shared" si="20"/>
        <v>331</v>
      </c>
      <c r="BO29">
        <f t="shared" si="21"/>
        <v>462</v>
      </c>
      <c r="BP29">
        <f t="shared" si="22"/>
        <v>431</v>
      </c>
      <c r="BQ29">
        <f t="shared" si="22"/>
        <v>306</v>
      </c>
    </row>
    <row r="30" spans="1:69" x14ac:dyDescent="0.25">
      <c r="A30" s="1">
        <f t="shared" si="11"/>
        <v>43188</v>
      </c>
      <c r="B30" s="97">
        <v>274</v>
      </c>
      <c r="C30" s="97">
        <v>218</v>
      </c>
      <c r="D30" s="97">
        <v>578</v>
      </c>
      <c r="E30" s="97">
        <v>389</v>
      </c>
      <c r="F30" s="97">
        <v>91</v>
      </c>
      <c r="G30" s="97">
        <v>160</v>
      </c>
      <c r="H30" s="97">
        <v>281</v>
      </c>
      <c r="I30" s="97">
        <v>75</v>
      </c>
      <c r="J30" s="97">
        <v>345</v>
      </c>
      <c r="K30" s="97">
        <v>295</v>
      </c>
      <c r="W30" s="1">
        <f t="shared" si="12"/>
        <v>43188</v>
      </c>
      <c r="X30">
        <f t="shared" si="0"/>
        <v>274</v>
      </c>
      <c r="Y30">
        <f t="shared" si="1"/>
        <v>218</v>
      </c>
      <c r="Z30">
        <f t="shared" si="2"/>
        <v>578</v>
      </c>
      <c r="AA30">
        <f t="shared" si="3"/>
        <v>389</v>
      </c>
      <c r="AB30">
        <f t="shared" si="4"/>
        <v>91</v>
      </c>
      <c r="AC30">
        <f t="shared" si="5"/>
        <v>160</v>
      </c>
      <c r="AD30">
        <f t="shared" si="6"/>
        <v>281</v>
      </c>
      <c r="AE30">
        <f t="shared" si="7"/>
        <v>75</v>
      </c>
      <c r="AF30">
        <f t="shared" si="8"/>
        <v>345</v>
      </c>
      <c r="AG30">
        <f t="shared" si="9"/>
        <v>295</v>
      </c>
      <c r="AU30" s="66">
        <v>43188</v>
      </c>
      <c r="AV30">
        <v>274</v>
      </c>
      <c r="AW30">
        <v>218</v>
      </c>
      <c r="AX30">
        <v>578</v>
      </c>
      <c r="AY30">
        <v>389</v>
      </c>
      <c r="AZ30" s="67">
        <v>91</v>
      </c>
      <c r="BA30">
        <v>160</v>
      </c>
      <c r="BB30">
        <v>281</v>
      </c>
      <c r="BC30" s="67">
        <v>75</v>
      </c>
      <c r="BD30">
        <v>345</v>
      </c>
      <c r="BE30" s="12">
        <v>295</v>
      </c>
      <c r="BG30" s="1">
        <v>43188</v>
      </c>
      <c r="BH30">
        <f t="shared" si="13"/>
        <v>274</v>
      </c>
      <c r="BI30">
        <f t="shared" si="15"/>
        <v>218</v>
      </c>
      <c r="BJ30">
        <f t="shared" si="16"/>
        <v>578</v>
      </c>
      <c r="BK30">
        <f t="shared" si="17"/>
        <v>389</v>
      </c>
      <c r="BL30">
        <f t="shared" si="18"/>
        <v>350</v>
      </c>
      <c r="BM30">
        <f t="shared" si="19"/>
        <v>160</v>
      </c>
      <c r="BN30">
        <f t="shared" si="20"/>
        <v>281</v>
      </c>
      <c r="BO30">
        <f t="shared" si="21"/>
        <v>350</v>
      </c>
      <c r="BP30">
        <f t="shared" si="22"/>
        <v>345</v>
      </c>
      <c r="BQ30">
        <f t="shared" si="22"/>
        <v>295</v>
      </c>
    </row>
    <row r="31" spans="1:69" x14ac:dyDescent="0.25">
      <c r="A31" s="1">
        <f t="shared" si="11"/>
        <v>43189</v>
      </c>
      <c r="B31" s="97">
        <v>447</v>
      </c>
      <c r="C31" s="97">
        <v>37</v>
      </c>
      <c r="D31" s="97">
        <v>340</v>
      </c>
      <c r="E31" s="97">
        <v>385</v>
      </c>
      <c r="F31" s="97">
        <v>398</v>
      </c>
      <c r="G31" s="97">
        <v>442</v>
      </c>
      <c r="H31" s="97">
        <v>92</v>
      </c>
      <c r="I31" s="97">
        <v>566</v>
      </c>
      <c r="J31" s="97">
        <v>369</v>
      </c>
      <c r="K31" s="97">
        <v>435</v>
      </c>
      <c r="W31" s="1">
        <f t="shared" si="12"/>
        <v>43189</v>
      </c>
      <c r="X31">
        <f t="shared" si="0"/>
        <v>447</v>
      </c>
      <c r="Y31">
        <f t="shared" si="1"/>
        <v>37</v>
      </c>
      <c r="Z31">
        <f t="shared" si="2"/>
        <v>340</v>
      </c>
      <c r="AA31">
        <f t="shared" si="3"/>
        <v>385</v>
      </c>
      <c r="AB31">
        <f t="shared" si="4"/>
        <v>398</v>
      </c>
      <c r="AC31">
        <f t="shared" si="5"/>
        <v>442</v>
      </c>
      <c r="AD31">
        <f t="shared" si="6"/>
        <v>92</v>
      </c>
      <c r="AE31">
        <f t="shared" si="7"/>
        <v>566</v>
      </c>
      <c r="AF31">
        <f t="shared" si="8"/>
        <v>369</v>
      </c>
      <c r="AG31">
        <f t="shared" si="9"/>
        <v>435</v>
      </c>
      <c r="AU31" s="66">
        <v>43189</v>
      </c>
      <c r="AV31">
        <v>447</v>
      </c>
      <c r="AW31" s="67">
        <v>37</v>
      </c>
      <c r="AX31">
        <v>340</v>
      </c>
      <c r="AY31">
        <v>385</v>
      </c>
      <c r="AZ31">
        <v>398</v>
      </c>
      <c r="BA31">
        <v>442</v>
      </c>
      <c r="BB31" s="67">
        <v>92</v>
      </c>
      <c r="BC31">
        <v>566</v>
      </c>
      <c r="BD31">
        <v>369</v>
      </c>
      <c r="BE31" s="12">
        <v>435</v>
      </c>
      <c r="BG31" s="1">
        <v>43189</v>
      </c>
      <c r="BH31">
        <f t="shared" si="13"/>
        <v>447</v>
      </c>
      <c r="BI31">
        <f t="shared" si="15"/>
        <v>350</v>
      </c>
      <c r="BJ31">
        <f t="shared" si="16"/>
        <v>340</v>
      </c>
      <c r="BK31">
        <f t="shared" si="17"/>
        <v>385</v>
      </c>
      <c r="BL31">
        <f t="shared" si="18"/>
        <v>398</v>
      </c>
      <c r="BM31">
        <f t="shared" si="19"/>
        <v>442</v>
      </c>
      <c r="BN31">
        <f t="shared" si="20"/>
        <v>350</v>
      </c>
      <c r="BO31">
        <f t="shared" si="21"/>
        <v>566</v>
      </c>
      <c r="BP31">
        <f t="shared" si="22"/>
        <v>369</v>
      </c>
      <c r="BQ31">
        <f t="shared" si="22"/>
        <v>435</v>
      </c>
    </row>
    <row r="32" spans="1:69" x14ac:dyDescent="0.25">
      <c r="A32" s="1">
        <f t="shared" si="11"/>
        <v>43190</v>
      </c>
      <c r="B32" s="97">
        <v>410</v>
      </c>
      <c r="C32" s="97">
        <v>507</v>
      </c>
      <c r="D32" s="97">
        <v>332</v>
      </c>
      <c r="E32" s="97">
        <v>249</v>
      </c>
      <c r="F32" s="97">
        <v>428</v>
      </c>
      <c r="G32" s="97">
        <v>336</v>
      </c>
      <c r="H32" s="97">
        <v>313</v>
      </c>
      <c r="I32" s="97">
        <v>272</v>
      </c>
      <c r="J32" s="97">
        <v>501</v>
      </c>
      <c r="K32" s="97">
        <v>330</v>
      </c>
      <c r="W32" s="1">
        <f t="shared" si="12"/>
        <v>43190</v>
      </c>
      <c r="X32">
        <f t="shared" si="0"/>
        <v>410</v>
      </c>
      <c r="Y32">
        <f t="shared" si="1"/>
        <v>507</v>
      </c>
      <c r="Z32">
        <f t="shared" si="2"/>
        <v>332</v>
      </c>
      <c r="AA32">
        <f t="shared" si="3"/>
        <v>249</v>
      </c>
      <c r="AB32">
        <f t="shared" si="4"/>
        <v>428</v>
      </c>
      <c r="AC32">
        <f t="shared" si="5"/>
        <v>336</v>
      </c>
      <c r="AD32">
        <f t="shared" si="6"/>
        <v>313</v>
      </c>
      <c r="AE32">
        <f t="shared" si="7"/>
        <v>272</v>
      </c>
      <c r="AF32">
        <f t="shared" si="8"/>
        <v>501</v>
      </c>
      <c r="AG32">
        <f t="shared" si="9"/>
        <v>330</v>
      </c>
      <c r="AU32" s="66">
        <v>43190</v>
      </c>
      <c r="AV32">
        <v>410</v>
      </c>
      <c r="AW32">
        <v>507</v>
      </c>
      <c r="AX32">
        <v>332</v>
      </c>
      <c r="AY32">
        <v>249</v>
      </c>
      <c r="AZ32">
        <v>428</v>
      </c>
      <c r="BA32">
        <v>336</v>
      </c>
      <c r="BB32">
        <v>313</v>
      </c>
      <c r="BC32">
        <v>272</v>
      </c>
      <c r="BD32">
        <v>501</v>
      </c>
      <c r="BE32" s="12">
        <v>330</v>
      </c>
      <c r="BG32" s="1">
        <v>43190</v>
      </c>
      <c r="BH32">
        <f t="shared" si="13"/>
        <v>410</v>
      </c>
      <c r="BI32">
        <f t="shared" si="15"/>
        <v>507</v>
      </c>
      <c r="BJ32">
        <f t="shared" si="16"/>
        <v>332</v>
      </c>
      <c r="BK32">
        <f t="shared" si="17"/>
        <v>249</v>
      </c>
      <c r="BL32">
        <f t="shared" si="18"/>
        <v>428</v>
      </c>
      <c r="BM32">
        <f t="shared" si="19"/>
        <v>336</v>
      </c>
      <c r="BN32">
        <f t="shared" si="20"/>
        <v>313</v>
      </c>
      <c r="BO32">
        <f t="shared" si="21"/>
        <v>272</v>
      </c>
      <c r="BP32">
        <f t="shared" si="22"/>
        <v>501</v>
      </c>
      <c r="BQ32">
        <f t="shared" si="22"/>
        <v>330</v>
      </c>
    </row>
    <row r="33" spans="1:69" x14ac:dyDescent="0.25">
      <c r="A33" s="1">
        <f t="shared" si="11"/>
        <v>43191</v>
      </c>
      <c r="B33" s="97">
        <v>380</v>
      </c>
      <c r="C33" s="97">
        <v>544</v>
      </c>
      <c r="D33" s="97">
        <v>574</v>
      </c>
      <c r="E33" s="97">
        <v>263</v>
      </c>
      <c r="F33" s="97">
        <v>168</v>
      </c>
      <c r="G33" s="97">
        <v>23</v>
      </c>
      <c r="H33" s="97">
        <v>428</v>
      </c>
      <c r="I33" s="97">
        <v>492</v>
      </c>
      <c r="J33" s="97">
        <v>385</v>
      </c>
      <c r="K33" s="97">
        <v>408</v>
      </c>
      <c r="W33" s="1">
        <f t="shared" si="12"/>
        <v>43191</v>
      </c>
      <c r="X33">
        <f t="shared" si="0"/>
        <v>380</v>
      </c>
      <c r="Y33">
        <f t="shared" si="1"/>
        <v>544</v>
      </c>
      <c r="Z33">
        <f t="shared" si="2"/>
        <v>574</v>
      </c>
      <c r="AA33">
        <f t="shared" si="3"/>
        <v>263</v>
      </c>
      <c r="AB33">
        <f t="shared" si="4"/>
        <v>168</v>
      </c>
      <c r="AC33">
        <f t="shared" si="5"/>
        <v>23</v>
      </c>
      <c r="AD33">
        <f t="shared" si="6"/>
        <v>428</v>
      </c>
      <c r="AE33">
        <f t="shared" si="7"/>
        <v>492</v>
      </c>
      <c r="AF33">
        <f t="shared" si="8"/>
        <v>385</v>
      </c>
      <c r="AG33">
        <f t="shared" si="9"/>
        <v>408</v>
      </c>
      <c r="AU33" s="66">
        <v>43191</v>
      </c>
      <c r="AV33">
        <v>380</v>
      </c>
      <c r="AW33">
        <v>544</v>
      </c>
      <c r="AX33">
        <v>574</v>
      </c>
      <c r="AY33">
        <v>263</v>
      </c>
      <c r="AZ33">
        <v>168</v>
      </c>
      <c r="BA33" s="67">
        <v>23</v>
      </c>
      <c r="BB33">
        <v>428</v>
      </c>
      <c r="BC33">
        <v>492</v>
      </c>
      <c r="BD33">
        <v>385</v>
      </c>
      <c r="BE33" s="12">
        <v>408</v>
      </c>
      <c r="BG33" s="1">
        <v>43191</v>
      </c>
      <c r="BH33">
        <f t="shared" si="13"/>
        <v>380</v>
      </c>
      <c r="BI33">
        <f t="shared" si="15"/>
        <v>544</v>
      </c>
      <c r="BJ33">
        <f t="shared" si="16"/>
        <v>574</v>
      </c>
      <c r="BK33">
        <f t="shared" si="17"/>
        <v>263</v>
      </c>
      <c r="BL33">
        <f t="shared" si="18"/>
        <v>168</v>
      </c>
      <c r="BM33">
        <f t="shared" si="19"/>
        <v>350</v>
      </c>
      <c r="BN33">
        <f t="shared" si="20"/>
        <v>428</v>
      </c>
      <c r="BO33">
        <f t="shared" si="21"/>
        <v>492</v>
      </c>
      <c r="BP33">
        <f t="shared" si="22"/>
        <v>385</v>
      </c>
      <c r="BQ33">
        <f t="shared" si="22"/>
        <v>408</v>
      </c>
    </row>
    <row r="34" spans="1:69" x14ac:dyDescent="0.25">
      <c r="A34" s="1">
        <f t="shared" si="11"/>
        <v>43192</v>
      </c>
      <c r="B34" s="97">
        <v>70</v>
      </c>
      <c r="C34" s="97">
        <v>82</v>
      </c>
      <c r="D34" s="97">
        <v>433</v>
      </c>
      <c r="E34" s="97">
        <v>447</v>
      </c>
      <c r="F34" s="97">
        <v>160</v>
      </c>
      <c r="G34" s="97">
        <v>142</v>
      </c>
      <c r="H34" s="97">
        <v>418</v>
      </c>
      <c r="I34" s="97">
        <v>482</v>
      </c>
      <c r="J34" s="97">
        <v>374</v>
      </c>
      <c r="K34" s="97">
        <v>241</v>
      </c>
      <c r="W34" s="1">
        <f t="shared" si="12"/>
        <v>43192</v>
      </c>
      <c r="X34">
        <f t="shared" ref="X34:X65" si="23">IF(B34&gt;0,B34,NA())</f>
        <v>70</v>
      </c>
      <c r="Y34">
        <f t="shared" ref="Y34:Y65" si="24">IF(C34&gt;0,C34,NA())</f>
        <v>82</v>
      </c>
      <c r="Z34">
        <f t="shared" ref="Z34:Z65" si="25">IF(D34&gt;0,D34,NA())</f>
        <v>433</v>
      </c>
      <c r="AA34">
        <f t="shared" ref="AA34:AA65" si="26">IF(E34&gt;0,E34,NA())</f>
        <v>447</v>
      </c>
      <c r="AB34">
        <f t="shared" ref="AB34:AB65" si="27">IF(F34&gt;0,F34,NA())</f>
        <v>160</v>
      </c>
      <c r="AC34">
        <f t="shared" ref="AC34:AC65" si="28">IF(G34&gt;0,G34,NA())</f>
        <v>142</v>
      </c>
      <c r="AD34">
        <f t="shared" ref="AD34:AD65" si="29">IF(H34&gt;0,H34,NA())</f>
        <v>418</v>
      </c>
      <c r="AE34">
        <f t="shared" ref="AE34:AE65" si="30">IF(I34&gt;0,I34,NA())</f>
        <v>482</v>
      </c>
      <c r="AF34">
        <f t="shared" ref="AF34:AF65" si="31">IF(J34&gt;0,J34,NA())</f>
        <v>374</v>
      </c>
      <c r="AG34">
        <f t="shared" ref="AG34:AG65" si="32">IF(K34&gt;0,K34,NA())</f>
        <v>241</v>
      </c>
      <c r="AU34" s="66">
        <v>43192</v>
      </c>
      <c r="AV34" s="67">
        <v>70</v>
      </c>
      <c r="AW34" s="67">
        <v>82</v>
      </c>
      <c r="AX34">
        <v>433</v>
      </c>
      <c r="AY34">
        <v>447</v>
      </c>
      <c r="AZ34">
        <v>160</v>
      </c>
      <c r="BA34">
        <v>142</v>
      </c>
      <c r="BB34">
        <v>418</v>
      </c>
      <c r="BC34">
        <v>482</v>
      </c>
      <c r="BD34">
        <v>374</v>
      </c>
      <c r="BE34" s="12">
        <v>241</v>
      </c>
      <c r="BG34" s="1">
        <v>43192</v>
      </c>
      <c r="BH34">
        <f t="shared" si="13"/>
        <v>350</v>
      </c>
      <c r="BI34">
        <f t="shared" si="15"/>
        <v>350</v>
      </c>
      <c r="BJ34">
        <f t="shared" si="16"/>
        <v>433</v>
      </c>
      <c r="BK34">
        <f t="shared" si="17"/>
        <v>447</v>
      </c>
      <c r="BL34">
        <f t="shared" si="18"/>
        <v>160</v>
      </c>
      <c r="BM34">
        <f t="shared" si="19"/>
        <v>142</v>
      </c>
      <c r="BN34">
        <f t="shared" si="20"/>
        <v>418</v>
      </c>
      <c r="BO34">
        <f t="shared" si="21"/>
        <v>482</v>
      </c>
      <c r="BP34">
        <f t="shared" si="22"/>
        <v>374</v>
      </c>
      <c r="BQ34">
        <f t="shared" si="22"/>
        <v>241</v>
      </c>
    </row>
    <row r="35" spans="1:69" x14ac:dyDescent="0.25">
      <c r="A35" s="1">
        <f t="shared" ref="A35:A66" si="33">A34+1</f>
        <v>43193</v>
      </c>
      <c r="B35" s="97">
        <v>282</v>
      </c>
      <c r="C35" s="97">
        <v>447</v>
      </c>
      <c r="D35" s="97">
        <v>357</v>
      </c>
      <c r="E35" s="97">
        <v>572</v>
      </c>
      <c r="F35" s="97">
        <v>405</v>
      </c>
      <c r="G35" s="97">
        <v>443</v>
      </c>
      <c r="H35" s="97">
        <v>580</v>
      </c>
      <c r="I35" s="97">
        <v>95</v>
      </c>
      <c r="J35" s="97">
        <v>144</v>
      </c>
      <c r="K35" s="97">
        <v>319</v>
      </c>
      <c r="W35" s="1">
        <f t="shared" ref="W35:W66" si="34">W34+1</f>
        <v>43193</v>
      </c>
      <c r="X35">
        <f t="shared" si="23"/>
        <v>282</v>
      </c>
      <c r="Y35">
        <f t="shared" si="24"/>
        <v>447</v>
      </c>
      <c r="Z35">
        <f t="shared" si="25"/>
        <v>357</v>
      </c>
      <c r="AA35">
        <f t="shared" si="26"/>
        <v>572</v>
      </c>
      <c r="AB35">
        <f t="shared" si="27"/>
        <v>405</v>
      </c>
      <c r="AC35">
        <f t="shared" si="28"/>
        <v>443</v>
      </c>
      <c r="AD35">
        <f t="shared" si="29"/>
        <v>580</v>
      </c>
      <c r="AE35">
        <f t="shared" si="30"/>
        <v>95</v>
      </c>
      <c r="AF35">
        <f t="shared" si="31"/>
        <v>144</v>
      </c>
      <c r="AG35">
        <f t="shared" si="32"/>
        <v>319</v>
      </c>
      <c r="AU35" s="66">
        <v>43193</v>
      </c>
      <c r="AV35">
        <v>282</v>
      </c>
      <c r="AW35">
        <v>447</v>
      </c>
      <c r="AX35">
        <v>357</v>
      </c>
      <c r="AY35">
        <v>572</v>
      </c>
      <c r="AZ35">
        <v>405</v>
      </c>
      <c r="BA35">
        <v>443</v>
      </c>
      <c r="BB35">
        <v>580</v>
      </c>
      <c r="BC35" s="67">
        <v>95</v>
      </c>
      <c r="BD35">
        <v>144</v>
      </c>
      <c r="BE35" s="12">
        <v>319</v>
      </c>
      <c r="BG35" s="1">
        <v>43193</v>
      </c>
      <c r="BH35">
        <f t="shared" si="13"/>
        <v>282</v>
      </c>
      <c r="BI35">
        <f t="shared" si="15"/>
        <v>447</v>
      </c>
      <c r="BJ35">
        <f t="shared" si="16"/>
        <v>357</v>
      </c>
      <c r="BK35">
        <f t="shared" si="17"/>
        <v>572</v>
      </c>
      <c r="BL35">
        <f t="shared" si="18"/>
        <v>405</v>
      </c>
      <c r="BM35">
        <f t="shared" si="19"/>
        <v>443</v>
      </c>
      <c r="BN35">
        <f t="shared" si="20"/>
        <v>580</v>
      </c>
      <c r="BO35">
        <f t="shared" si="21"/>
        <v>350</v>
      </c>
      <c r="BP35">
        <f t="shared" si="22"/>
        <v>144</v>
      </c>
      <c r="BQ35">
        <f t="shared" si="22"/>
        <v>319</v>
      </c>
    </row>
    <row r="36" spans="1:69" x14ac:dyDescent="0.25">
      <c r="A36" s="1">
        <f t="shared" si="33"/>
        <v>43194</v>
      </c>
      <c r="B36" s="97">
        <v>284</v>
      </c>
      <c r="C36" s="97">
        <v>186</v>
      </c>
      <c r="D36" s="97">
        <v>69</v>
      </c>
      <c r="E36" s="97">
        <v>178</v>
      </c>
      <c r="F36" s="97">
        <v>303</v>
      </c>
      <c r="G36" s="97">
        <v>328</v>
      </c>
      <c r="H36" s="97">
        <v>435</v>
      </c>
      <c r="I36" s="97">
        <v>107</v>
      </c>
      <c r="J36" s="97">
        <v>436</v>
      </c>
      <c r="K36" s="97">
        <v>502</v>
      </c>
      <c r="W36" s="1">
        <f t="shared" si="34"/>
        <v>43194</v>
      </c>
      <c r="X36">
        <f t="shared" si="23"/>
        <v>284</v>
      </c>
      <c r="Y36">
        <f t="shared" si="24"/>
        <v>186</v>
      </c>
      <c r="Z36">
        <f t="shared" si="25"/>
        <v>69</v>
      </c>
      <c r="AA36">
        <f t="shared" si="26"/>
        <v>178</v>
      </c>
      <c r="AB36">
        <f t="shared" si="27"/>
        <v>303</v>
      </c>
      <c r="AC36">
        <f t="shared" si="28"/>
        <v>328</v>
      </c>
      <c r="AD36">
        <f t="shared" si="29"/>
        <v>435</v>
      </c>
      <c r="AE36">
        <f t="shared" si="30"/>
        <v>107</v>
      </c>
      <c r="AF36">
        <f t="shared" si="31"/>
        <v>436</v>
      </c>
      <c r="AG36">
        <f t="shared" si="32"/>
        <v>502</v>
      </c>
      <c r="AU36" s="66">
        <v>43194</v>
      </c>
      <c r="AV36">
        <v>284</v>
      </c>
      <c r="AW36">
        <v>186</v>
      </c>
      <c r="AX36" s="67">
        <v>69</v>
      </c>
      <c r="AY36">
        <v>178</v>
      </c>
      <c r="AZ36">
        <v>303</v>
      </c>
      <c r="BA36">
        <v>328</v>
      </c>
      <c r="BB36">
        <v>435</v>
      </c>
      <c r="BC36">
        <v>107</v>
      </c>
      <c r="BD36">
        <v>436</v>
      </c>
      <c r="BE36" s="12">
        <v>502</v>
      </c>
      <c r="BG36" s="1">
        <v>43194</v>
      </c>
      <c r="BH36">
        <f t="shared" si="13"/>
        <v>284</v>
      </c>
      <c r="BI36">
        <f t="shared" si="15"/>
        <v>186</v>
      </c>
      <c r="BJ36">
        <f t="shared" si="16"/>
        <v>350</v>
      </c>
      <c r="BK36">
        <f t="shared" si="17"/>
        <v>178</v>
      </c>
      <c r="BL36">
        <f t="shared" si="18"/>
        <v>303</v>
      </c>
      <c r="BM36">
        <f t="shared" si="19"/>
        <v>328</v>
      </c>
      <c r="BN36">
        <f t="shared" si="20"/>
        <v>435</v>
      </c>
      <c r="BO36">
        <f t="shared" si="21"/>
        <v>107</v>
      </c>
      <c r="BP36">
        <f t="shared" si="22"/>
        <v>436</v>
      </c>
      <c r="BQ36">
        <f t="shared" si="22"/>
        <v>502</v>
      </c>
    </row>
    <row r="37" spans="1:69" x14ac:dyDescent="0.25">
      <c r="A37" s="1">
        <f t="shared" si="33"/>
        <v>43195</v>
      </c>
      <c r="B37" s="97">
        <v>198</v>
      </c>
      <c r="C37" s="97">
        <v>211</v>
      </c>
      <c r="D37" s="97">
        <v>543</v>
      </c>
      <c r="E37" s="97">
        <v>286</v>
      </c>
      <c r="F37" s="97">
        <v>280</v>
      </c>
      <c r="G37" s="97">
        <v>418</v>
      </c>
      <c r="H37" s="97">
        <v>175</v>
      </c>
      <c r="I37" s="97">
        <v>222</v>
      </c>
      <c r="J37" s="97">
        <v>307</v>
      </c>
      <c r="K37" s="97">
        <v>192</v>
      </c>
      <c r="W37" s="1">
        <f t="shared" si="34"/>
        <v>43195</v>
      </c>
      <c r="X37">
        <f t="shared" si="23"/>
        <v>198</v>
      </c>
      <c r="Y37">
        <f t="shared" si="24"/>
        <v>211</v>
      </c>
      <c r="Z37">
        <f t="shared" si="25"/>
        <v>543</v>
      </c>
      <c r="AA37">
        <f t="shared" si="26"/>
        <v>286</v>
      </c>
      <c r="AB37">
        <f t="shared" si="27"/>
        <v>280</v>
      </c>
      <c r="AC37">
        <f t="shared" si="28"/>
        <v>418</v>
      </c>
      <c r="AD37">
        <f t="shared" si="29"/>
        <v>175</v>
      </c>
      <c r="AE37">
        <f t="shared" si="30"/>
        <v>222</v>
      </c>
      <c r="AF37">
        <f t="shared" si="31"/>
        <v>307</v>
      </c>
      <c r="AG37">
        <f t="shared" si="32"/>
        <v>192</v>
      </c>
      <c r="AU37" s="66">
        <v>43195</v>
      </c>
      <c r="AV37">
        <v>198</v>
      </c>
      <c r="AW37">
        <v>211</v>
      </c>
      <c r="AX37">
        <v>543</v>
      </c>
      <c r="AY37">
        <v>286</v>
      </c>
      <c r="AZ37">
        <v>280</v>
      </c>
      <c r="BA37">
        <v>418</v>
      </c>
      <c r="BB37">
        <v>175</v>
      </c>
      <c r="BC37">
        <v>222</v>
      </c>
      <c r="BD37">
        <v>307</v>
      </c>
      <c r="BE37" s="12">
        <v>192</v>
      </c>
      <c r="BG37" s="1">
        <v>43195</v>
      </c>
      <c r="BH37">
        <f t="shared" si="13"/>
        <v>198</v>
      </c>
      <c r="BI37">
        <f t="shared" si="15"/>
        <v>211</v>
      </c>
      <c r="BJ37">
        <f t="shared" si="16"/>
        <v>543</v>
      </c>
      <c r="BK37">
        <f t="shared" si="17"/>
        <v>286</v>
      </c>
      <c r="BL37">
        <f t="shared" si="18"/>
        <v>280</v>
      </c>
      <c r="BM37">
        <f t="shared" si="19"/>
        <v>418</v>
      </c>
      <c r="BN37">
        <f t="shared" si="20"/>
        <v>175</v>
      </c>
      <c r="BO37">
        <f t="shared" si="21"/>
        <v>222</v>
      </c>
      <c r="BP37">
        <f t="shared" si="22"/>
        <v>307</v>
      </c>
      <c r="BQ37">
        <f t="shared" si="22"/>
        <v>192</v>
      </c>
    </row>
    <row r="38" spans="1:69" x14ac:dyDescent="0.25">
      <c r="A38" s="1">
        <f t="shared" si="33"/>
        <v>43196</v>
      </c>
      <c r="B38" s="97">
        <v>18</v>
      </c>
      <c r="C38" s="97">
        <v>403</v>
      </c>
      <c r="D38" s="97">
        <v>328</v>
      </c>
      <c r="E38" s="97">
        <v>222</v>
      </c>
      <c r="F38" s="97">
        <v>428</v>
      </c>
      <c r="G38" s="97">
        <v>582</v>
      </c>
      <c r="H38" s="97">
        <v>241</v>
      </c>
      <c r="I38" s="97">
        <v>564</v>
      </c>
      <c r="J38" s="97">
        <v>472</v>
      </c>
      <c r="K38" s="97">
        <v>277</v>
      </c>
      <c r="W38" s="1">
        <f t="shared" si="34"/>
        <v>43196</v>
      </c>
      <c r="X38">
        <f t="shared" si="23"/>
        <v>18</v>
      </c>
      <c r="Y38">
        <f t="shared" si="24"/>
        <v>403</v>
      </c>
      <c r="Z38">
        <f t="shared" si="25"/>
        <v>328</v>
      </c>
      <c r="AA38">
        <f t="shared" si="26"/>
        <v>222</v>
      </c>
      <c r="AB38">
        <f t="shared" si="27"/>
        <v>428</v>
      </c>
      <c r="AC38">
        <f t="shared" si="28"/>
        <v>582</v>
      </c>
      <c r="AD38">
        <f t="shared" si="29"/>
        <v>241</v>
      </c>
      <c r="AE38">
        <f t="shared" si="30"/>
        <v>564</v>
      </c>
      <c r="AF38">
        <f t="shared" si="31"/>
        <v>472</v>
      </c>
      <c r="AG38">
        <f t="shared" si="32"/>
        <v>277</v>
      </c>
      <c r="AU38" s="66">
        <v>43196</v>
      </c>
      <c r="AV38" s="67">
        <v>18</v>
      </c>
      <c r="AW38">
        <v>403</v>
      </c>
      <c r="AX38">
        <v>328</v>
      </c>
      <c r="AY38">
        <v>222</v>
      </c>
      <c r="AZ38">
        <v>428</v>
      </c>
      <c r="BA38">
        <v>582</v>
      </c>
      <c r="BB38">
        <v>241</v>
      </c>
      <c r="BC38">
        <v>564</v>
      </c>
      <c r="BD38">
        <v>472</v>
      </c>
      <c r="BE38" s="12">
        <v>277</v>
      </c>
      <c r="BG38" s="1">
        <v>43196</v>
      </c>
      <c r="BH38">
        <f t="shared" si="13"/>
        <v>350</v>
      </c>
      <c r="BI38">
        <f t="shared" si="15"/>
        <v>403</v>
      </c>
      <c r="BJ38">
        <f t="shared" si="16"/>
        <v>328</v>
      </c>
      <c r="BK38">
        <f t="shared" si="17"/>
        <v>222</v>
      </c>
      <c r="BL38">
        <f t="shared" si="18"/>
        <v>428</v>
      </c>
      <c r="BM38">
        <f t="shared" si="19"/>
        <v>582</v>
      </c>
      <c r="BN38">
        <f t="shared" si="20"/>
        <v>241</v>
      </c>
      <c r="BO38">
        <f t="shared" si="21"/>
        <v>564</v>
      </c>
      <c r="BP38">
        <f t="shared" si="22"/>
        <v>472</v>
      </c>
      <c r="BQ38">
        <f t="shared" si="22"/>
        <v>277</v>
      </c>
    </row>
    <row r="39" spans="1:69" x14ac:dyDescent="0.25">
      <c r="A39" s="1">
        <f t="shared" si="33"/>
        <v>43197</v>
      </c>
      <c r="B39" s="97">
        <v>478</v>
      </c>
      <c r="C39" s="97">
        <v>366</v>
      </c>
      <c r="D39" s="97">
        <v>536</v>
      </c>
      <c r="E39" s="97">
        <v>357</v>
      </c>
      <c r="F39" s="97">
        <v>524</v>
      </c>
      <c r="G39" s="97">
        <v>91</v>
      </c>
      <c r="H39" s="97">
        <v>127</v>
      </c>
      <c r="I39" s="97">
        <v>68</v>
      </c>
      <c r="J39" s="97">
        <v>45</v>
      </c>
      <c r="K39" s="97">
        <v>432</v>
      </c>
      <c r="W39" s="1">
        <f t="shared" si="34"/>
        <v>43197</v>
      </c>
      <c r="X39">
        <f t="shared" si="23"/>
        <v>478</v>
      </c>
      <c r="Y39">
        <f t="shared" si="24"/>
        <v>366</v>
      </c>
      <c r="Z39">
        <f t="shared" si="25"/>
        <v>536</v>
      </c>
      <c r="AA39">
        <f t="shared" si="26"/>
        <v>357</v>
      </c>
      <c r="AB39">
        <f t="shared" si="27"/>
        <v>524</v>
      </c>
      <c r="AC39">
        <f t="shared" si="28"/>
        <v>91</v>
      </c>
      <c r="AD39">
        <f t="shared" si="29"/>
        <v>127</v>
      </c>
      <c r="AE39">
        <f t="shared" si="30"/>
        <v>68</v>
      </c>
      <c r="AF39">
        <f t="shared" si="31"/>
        <v>45</v>
      </c>
      <c r="AG39">
        <f t="shared" si="32"/>
        <v>432</v>
      </c>
      <c r="AU39" s="66">
        <v>43197</v>
      </c>
      <c r="AV39">
        <v>478</v>
      </c>
      <c r="AW39">
        <v>366</v>
      </c>
      <c r="AX39">
        <v>536</v>
      </c>
      <c r="AY39">
        <v>357</v>
      </c>
      <c r="AZ39">
        <v>524</v>
      </c>
      <c r="BA39" s="67">
        <v>91</v>
      </c>
      <c r="BB39">
        <v>127</v>
      </c>
      <c r="BC39" s="67">
        <v>68</v>
      </c>
      <c r="BD39" s="67">
        <v>45</v>
      </c>
      <c r="BE39" s="12">
        <v>432</v>
      </c>
      <c r="BG39" s="1">
        <v>43197</v>
      </c>
      <c r="BH39">
        <f t="shared" si="13"/>
        <v>478</v>
      </c>
      <c r="BI39">
        <f t="shared" si="15"/>
        <v>366</v>
      </c>
      <c r="BJ39">
        <f t="shared" si="16"/>
        <v>536</v>
      </c>
      <c r="BK39">
        <f t="shared" si="17"/>
        <v>357</v>
      </c>
      <c r="BL39">
        <f t="shared" si="18"/>
        <v>524</v>
      </c>
      <c r="BM39">
        <f t="shared" si="19"/>
        <v>350</v>
      </c>
      <c r="BN39">
        <f t="shared" si="20"/>
        <v>127</v>
      </c>
      <c r="BO39">
        <f t="shared" si="21"/>
        <v>350</v>
      </c>
      <c r="BP39">
        <f t="shared" si="22"/>
        <v>350</v>
      </c>
      <c r="BQ39">
        <f t="shared" si="22"/>
        <v>432</v>
      </c>
    </row>
    <row r="40" spans="1:69" x14ac:dyDescent="0.25">
      <c r="A40" s="1">
        <f t="shared" si="33"/>
        <v>43198</v>
      </c>
      <c r="B40" s="97">
        <v>61</v>
      </c>
      <c r="C40" s="97">
        <v>253</v>
      </c>
      <c r="D40" s="97">
        <v>96</v>
      </c>
      <c r="E40" s="97">
        <v>212</v>
      </c>
      <c r="F40" s="97">
        <v>68</v>
      </c>
      <c r="G40" s="97">
        <v>300</v>
      </c>
      <c r="H40" s="97">
        <v>43</v>
      </c>
      <c r="I40" s="97">
        <v>546</v>
      </c>
      <c r="J40" s="97">
        <v>335</v>
      </c>
      <c r="K40" s="97">
        <v>473</v>
      </c>
      <c r="W40" s="1">
        <f t="shared" si="34"/>
        <v>43198</v>
      </c>
      <c r="X40">
        <f t="shared" si="23"/>
        <v>61</v>
      </c>
      <c r="Y40">
        <f t="shared" si="24"/>
        <v>253</v>
      </c>
      <c r="Z40">
        <f t="shared" si="25"/>
        <v>96</v>
      </c>
      <c r="AA40">
        <f t="shared" si="26"/>
        <v>212</v>
      </c>
      <c r="AB40">
        <f t="shared" si="27"/>
        <v>68</v>
      </c>
      <c r="AC40">
        <f t="shared" si="28"/>
        <v>300</v>
      </c>
      <c r="AD40">
        <f t="shared" si="29"/>
        <v>43</v>
      </c>
      <c r="AE40">
        <f t="shared" si="30"/>
        <v>546</v>
      </c>
      <c r="AF40">
        <f t="shared" si="31"/>
        <v>335</v>
      </c>
      <c r="AG40">
        <f t="shared" si="32"/>
        <v>473</v>
      </c>
      <c r="AU40" s="66">
        <v>43198</v>
      </c>
      <c r="AV40" s="67">
        <v>61</v>
      </c>
      <c r="AW40">
        <v>253</v>
      </c>
      <c r="AX40" s="67">
        <v>96</v>
      </c>
      <c r="AY40">
        <v>212</v>
      </c>
      <c r="AZ40" s="67">
        <v>68</v>
      </c>
      <c r="BA40">
        <v>300</v>
      </c>
      <c r="BB40" s="67">
        <v>43</v>
      </c>
      <c r="BC40">
        <v>546</v>
      </c>
      <c r="BD40">
        <v>335</v>
      </c>
      <c r="BE40" s="12">
        <v>473</v>
      </c>
      <c r="BG40" s="1">
        <v>43198</v>
      </c>
      <c r="BH40">
        <f t="shared" si="13"/>
        <v>350</v>
      </c>
      <c r="BI40">
        <f t="shared" si="15"/>
        <v>253</v>
      </c>
      <c r="BJ40">
        <f t="shared" si="16"/>
        <v>350</v>
      </c>
      <c r="BK40">
        <f t="shared" si="17"/>
        <v>212</v>
      </c>
      <c r="BL40">
        <f t="shared" si="18"/>
        <v>350</v>
      </c>
      <c r="BM40">
        <f t="shared" si="19"/>
        <v>300</v>
      </c>
      <c r="BN40">
        <f t="shared" si="20"/>
        <v>350</v>
      </c>
      <c r="BO40">
        <f t="shared" si="21"/>
        <v>546</v>
      </c>
      <c r="BP40">
        <f t="shared" si="22"/>
        <v>335</v>
      </c>
      <c r="BQ40">
        <f t="shared" si="22"/>
        <v>473</v>
      </c>
    </row>
    <row r="41" spans="1:69" x14ac:dyDescent="0.25">
      <c r="A41" s="1">
        <f t="shared" si="33"/>
        <v>43199</v>
      </c>
      <c r="B41" s="97">
        <v>559</v>
      </c>
      <c r="C41" s="97">
        <v>422</v>
      </c>
      <c r="D41" s="97">
        <v>269</v>
      </c>
      <c r="E41" s="97">
        <v>407</v>
      </c>
      <c r="F41" s="97">
        <v>239</v>
      </c>
      <c r="G41" s="97">
        <v>115</v>
      </c>
      <c r="H41" s="97">
        <v>413</v>
      </c>
      <c r="I41" s="97">
        <v>570</v>
      </c>
      <c r="J41" s="97">
        <v>195</v>
      </c>
      <c r="K41" s="97">
        <v>20</v>
      </c>
      <c r="W41" s="1">
        <f t="shared" si="34"/>
        <v>43199</v>
      </c>
      <c r="X41">
        <f t="shared" si="23"/>
        <v>559</v>
      </c>
      <c r="Y41">
        <f t="shared" si="24"/>
        <v>422</v>
      </c>
      <c r="Z41">
        <f t="shared" si="25"/>
        <v>269</v>
      </c>
      <c r="AA41">
        <f t="shared" si="26"/>
        <v>407</v>
      </c>
      <c r="AB41">
        <f t="shared" si="27"/>
        <v>239</v>
      </c>
      <c r="AC41">
        <f t="shared" si="28"/>
        <v>115</v>
      </c>
      <c r="AD41">
        <f t="shared" si="29"/>
        <v>413</v>
      </c>
      <c r="AE41">
        <f t="shared" si="30"/>
        <v>570</v>
      </c>
      <c r="AF41">
        <f t="shared" si="31"/>
        <v>195</v>
      </c>
      <c r="AG41">
        <f t="shared" si="32"/>
        <v>20</v>
      </c>
      <c r="AU41" s="66">
        <v>43199</v>
      </c>
      <c r="AV41">
        <v>559</v>
      </c>
      <c r="AW41">
        <v>422</v>
      </c>
      <c r="AX41">
        <v>269</v>
      </c>
      <c r="AY41">
        <v>407</v>
      </c>
      <c r="AZ41">
        <v>239</v>
      </c>
      <c r="BA41">
        <v>115</v>
      </c>
      <c r="BB41">
        <v>413</v>
      </c>
      <c r="BC41">
        <v>570</v>
      </c>
      <c r="BD41">
        <v>195</v>
      </c>
      <c r="BE41" s="68">
        <v>20</v>
      </c>
      <c r="BG41" s="1">
        <v>43199</v>
      </c>
      <c r="BH41">
        <f t="shared" si="13"/>
        <v>559</v>
      </c>
      <c r="BI41">
        <f t="shared" si="15"/>
        <v>422</v>
      </c>
      <c r="BJ41">
        <f t="shared" si="16"/>
        <v>269</v>
      </c>
      <c r="BK41">
        <f t="shared" si="17"/>
        <v>407</v>
      </c>
      <c r="BL41">
        <f t="shared" si="18"/>
        <v>239</v>
      </c>
      <c r="BM41">
        <f t="shared" si="19"/>
        <v>115</v>
      </c>
      <c r="BN41">
        <f t="shared" si="20"/>
        <v>413</v>
      </c>
      <c r="BO41">
        <f t="shared" si="21"/>
        <v>570</v>
      </c>
      <c r="BP41">
        <f t="shared" si="22"/>
        <v>195</v>
      </c>
      <c r="BQ41">
        <f t="shared" si="22"/>
        <v>350</v>
      </c>
    </row>
    <row r="42" spans="1:69" x14ac:dyDescent="0.25">
      <c r="A42" s="1">
        <f t="shared" si="33"/>
        <v>43200</v>
      </c>
      <c r="B42" s="97">
        <v>307</v>
      </c>
      <c r="C42" s="97">
        <v>253</v>
      </c>
      <c r="D42" s="97">
        <v>125</v>
      </c>
      <c r="E42" s="97">
        <v>265</v>
      </c>
      <c r="F42" s="97">
        <v>54</v>
      </c>
      <c r="G42" s="97">
        <v>353</v>
      </c>
      <c r="H42" s="97">
        <v>301</v>
      </c>
      <c r="I42" s="97">
        <v>277</v>
      </c>
      <c r="J42" s="97">
        <v>499</v>
      </c>
      <c r="K42" s="97">
        <v>129</v>
      </c>
      <c r="W42" s="1">
        <f t="shared" si="34"/>
        <v>43200</v>
      </c>
      <c r="X42">
        <f t="shared" si="23"/>
        <v>307</v>
      </c>
      <c r="Y42">
        <f t="shared" si="24"/>
        <v>253</v>
      </c>
      <c r="Z42">
        <f t="shared" si="25"/>
        <v>125</v>
      </c>
      <c r="AA42">
        <f t="shared" si="26"/>
        <v>265</v>
      </c>
      <c r="AB42">
        <f t="shared" si="27"/>
        <v>54</v>
      </c>
      <c r="AC42">
        <f t="shared" si="28"/>
        <v>353</v>
      </c>
      <c r="AD42">
        <f t="shared" si="29"/>
        <v>301</v>
      </c>
      <c r="AE42">
        <f t="shared" si="30"/>
        <v>277</v>
      </c>
      <c r="AF42">
        <f t="shared" si="31"/>
        <v>499</v>
      </c>
      <c r="AG42">
        <f t="shared" si="32"/>
        <v>129</v>
      </c>
      <c r="AU42" s="66">
        <v>43200</v>
      </c>
      <c r="AV42">
        <v>307</v>
      </c>
      <c r="AW42">
        <v>253</v>
      </c>
      <c r="AX42">
        <v>125</v>
      </c>
      <c r="AY42">
        <v>265</v>
      </c>
      <c r="AZ42" s="67">
        <v>54</v>
      </c>
      <c r="BA42">
        <v>353</v>
      </c>
      <c r="BB42">
        <v>301</v>
      </c>
      <c r="BC42">
        <v>277</v>
      </c>
      <c r="BD42">
        <v>499</v>
      </c>
      <c r="BE42" s="12">
        <v>129</v>
      </c>
      <c r="BG42" s="1">
        <v>43200</v>
      </c>
      <c r="BH42">
        <f t="shared" si="13"/>
        <v>307</v>
      </c>
      <c r="BI42">
        <f t="shared" si="15"/>
        <v>253</v>
      </c>
      <c r="BJ42">
        <f t="shared" si="16"/>
        <v>125</v>
      </c>
      <c r="BK42">
        <f t="shared" si="17"/>
        <v>265</v>
      </c>
      <c r="BL42">
        <f t="shared" si="18"/>
        <v>350</v>
      </c>
      <c r="BM42">
        <f t="shared" si="19"/>
        <v>353</v>
      </c>
      <c r="BN42">
        <f t="shared" si="20"/>
        <v>301</v>
      </c>
      <c r="BO42">
        <f t="shared" si="21"/>
        <v>277</v>
      </c>
      <c r="BP42">
        <f t="shared" si="22"/>
        <v>499</v>
      </c>
      <c r="BQ42">
        <f t="shared" si="22"/>
        <v>129</v>
      </c>
    </row>
    <row r="43" spans="1:69" x14ac:dyDescent="0.25">
      <c r="A43" s="1">
        <f t="shared" si="33"/>
        <v>43201</v>
      </c>
      <c r="B43" s="97">
        <v>517</v>
      </c>
      <c r="C43" s="97">
        <v>113</v>
      </c>
      <c r="D43" s="97">
        <v>447</v>
      </c>
      <c r="E43" s="97">
        <v>186</v>
      </c>
      <c r="F43" s="97">
        <v>290</v>
      </c>
      <c r="G43" s="97">
        <v>428</v>
      </c>
      <c r="H43" s="97">
        <v>252</v>
      </c>
      <c r="I43" s="97">
        <v>115</v>
      </c>
      <c r="J43" s="97">
        <v>386</v>
      </c>
      <c r="K43" s="97">
        <v>330</v>
      </c>
      <c r="W43" s="1">
        <f t="shared" si="34"/>
        <v>43201</v>
      </c>
      <c r="X43">
        <f t="shared" si="23"/>
        <v>517</v>
      </c>
      <c r="Y43">
        <f t="shared" si="24"/>
        <v>113</v>
      </c>
      <c r="Z43">
        <f t="shared" si="25"/>
        <v>447</v>
      </c>
      <c r="AA43">
        <f t="shared" si="26"/>
        <v>186</v>
      </c>
      <c r="AB43">
        <f t="shared" si="27"/>
        <v>290</v>
      </c>
      <c r="AC43">
        <f t="shared" si="28"/>
        <v>428</v>
      </c>
      <c r="AD43">
        <f t="shared" si="29"/>
        <v>252</v>
      </c>
      <c r="AE43">
        <f t="shared" si="30"/>
        <v>115</v>
      </c>
      <c r="AF43">
        <f t="shared" si="31"/>
        <v>386</v>
      </c>
      <c r="AG43">
        <f t="shared" si="32"/>
        <v>330</v>
      </c>
      <c r="AU43" s="66">
        <v>43201</v>
      </c>
      <c r="AV43">
        <v>517</v>
      </c>
      <c r="AW43">
        <v>113</v>
      </c>
      <c r="AX43">
        <v>447</v>
      </c>
      <c r="AY43">
        <v>186</v>
      </c>
      <c r="AZ43">
        <v>290</v>
      </c>
      <c r="BA43">
        <v>428</v>
      </c>
      <c r="BB43">
        <v>252</v>
      </c>
      <c r="BC43">
        <v>115</v>
      </c>
      <c r="BD43">
        <v>386</v>
      </c>
      <c r="BE43" s="12">
        <v>330</v>
      </c>
      <c r="BG43" s="1">
        <v>43201</v>
      </c>
      <c r="BH43">
        <f t="shared" si="13"/>
        <v>517</v>
      </c>
      <c r="BI43">
        <f t="shared" si="15"/>
        <v>113</v>
      </c>
      <c r="BJ43">
        <f t="shared" si="16"/>
        <v>447</v>
      </c>
      <c r="BK43">
        <f t="shared" si="17"/>
        <v>186</v>
      </c>
      <c r="BL43">
        <f t="shared" si="18"/>
        <v>290</v>
      </c>
      <c r="BM43">
        <f t="shared" si="19"/>
        <v>428</v>
      </c>
      <c r="BN43">
        <f t="shared" si="20"/>
        <v>252</v>
      </c>
      <c r="BO43">
        <f t="shared" si="21"/>
        <v>115</v>
      </c>
      <c r="BP43">
        <f t="shared" si="22"/>
        <v>386</v>
      </c>
      <c r="BQ43">
        <f t="shared" si="22"/>
        <v>330</v>
      </c>
    </row>
    <row r="44" spans="1:69" x14ac:dyDescent="0.25">
      <c r="A44" s="1">
        <f t="shared" si="33"/>
        <v>43202</v>
      </c>
      <c r="B44" s="97">
        <v>140</v>
      </c>
      <c r="C44" s="97">
        <v>92</v>
      </c>
      <c r="D44" s="97">
        <v>577</v>
      </c>
      <c r="E44" s="97">
        <v>500</v>
      </c>
      <c r="F44" s="97">
        <v>458</v>
      </c>
      <c r="G44" s="97">
        <v>495</v>
      </c>
      <c r="H44" s="97">
        <v>359</v>
      </c>
      <c r="I44" s="97">
        <v>27</v>
      </c>
      <c r="J44" s="97">
        <v>316</v>
      </c>
      <c r="K44" s="97">
        <v>421</v>
      </c>
      <c r="W44" s="1">
        <f t="shared" si="34"/>
        <v>43202</v>
      </c>
      <c r="X44">
        <f t="shared" si="23"/>
        <v>140</v>
      </c>
      <c r="Y44">
        <f t="shared" si="24"/>
        <v>92</v>
      </c>
      <c r="Z44">
        <f t="shared" si="25"/>
        <v>577</v>
      </c>
      <c r="AA44">
        <f t="shared" si="26"/>
        <v>500</v>
      </c>
      <c r="AB44">
        <f t="shared" si="27"/>
        <v>458</v>
      </c>
      <c r="AC44">
        <f t="shared" si="28"/>
        <v>495</v>
      </c>
      <c r="AD44">
        <f t="shared" si="29"/>
        <v>359</v>
      </c>
      <c r="AE44">
        <f t="shared" si="30"/>
        <v>27</v>
      </c>
      <c r="AF44">
        <f t="shared" si="31"/>
        <v>316</v>
      </c>
      <c r="AG44">
        <f t="shared" si="32"/>
        <v>421</v>
      </c>
      <c r="AU44" s="66">
        <v>43202</v>
      </c>
      <c r="AV44">
        <v>140</v>
      </c>
      <c r="AW44" s="67">
        <v>92</v>
      </c>
      <c r="AX44">
        <v>577</v>
      </c>
      <c r="AY44">
        <v>500</v>
      </c>
      <c r="AZ44">
        <v>458</v>
      </c>
      <c r="BA44">
        <v>495</v>
      </c>
      <c r="BB44">
        <v>359</v>
      </c>
      <c r="BC44" s="67">
        <v>27</v>
      </c>
      <c r="BD44">
        <v>316</v>
      </c>
      <c r="BE44" s="12">
        <v>421</v>
      </c>
      <c r="BG44" s="1">
        <v>43202</v>
      </c>
      <c r="BH44">
        <f t="shared" si="13"/>
        <v>140</v>
      </c>
      <c r="BI44">
        <f t="shared" si="15"/>
        <v>350</v>
      </c>
      <c r="BJ44">
        <f t="shared" si="16"/>
        <v>577</v>
      </c>
      <c r="BK44">
        <f t="shared" si="17"/>
        <v>500</v>
      </c>
      <c r="BL44">
        <f t="shared" si="18"/>
        <v>458</v>
      </c>
      <c r="BM44">
        <f t="shared" si="19"/>
        <v>495</v>
      </c>
      <c r="BN44">
        <f t="shared" si="20"/>
        <v>359</v>
      </c>
      <c r="BO44">
        <f t="shared" si="21"/>
        <v>350</v>
      </c>
      <c r="BP44">
        <f t="shared" si="22"/>
        <v>316</v>
      </c>
      <c r="BQ44">
        <f t="shared" si="22"/>
        <v>421</v>
      </c>
    </row>
    <row r="45" spans="1:69" x14ac:dyDescent="0.25">
      <c r="A45" s="1">
        <f t="shared" si="33"/>
        <v>43203</v>
      </c>
      <c r="B45" s="97">
        <v>409</v>
      </c>
      <c r="C45" s="97">
        <v>572</v>
      </c>
      <c r="D45" s="97">
        <v>418</v>
      </c>
      <c r="E45" s="97">
        <v>27</v>
      </c>
      <c r="F45" s="97">
        <v>5</v>
      </c>
      <c r="G45" s="97">
        <v>231</v>
      </c>
      <c r="H45" s="97">
        <v>272</v>
      </c>
      <c r="I45" s="97">
        <v>126</v>
      </c>
      <c r="J45" s="97">
        <v>487</v>
      </c>
      <c r="K45" s="97">
        <v>342</v>
      </c>
      <c r="W45" s="1">
        <f t="shared" si="34"/>
        <v>43203</v>
      </c>
      <c r="X45">
        <f t="shared" si="23"/>
        <v>409</v>
      </c>
      <c r="Y45">
        <f t="shared" si="24"/>
        <v>572</v>
      </c>
      <c r="Z45">
        <f t="shared" si="25"/>
        <v>418</v>
      </c>
      <c r="AA45">
        <f t="shared" si="26"/>
        <v>27</v>
      </c>
      <c r="AB45">
        <f t="shared" si="27"/>
        <v>5</v>
      </c>
      <c r="AC45">
        <f t="shared" si="28"/>
        <v>231</v>
      </c>
      <c r="AD45">
        <f t="shared" si="29"/>
        <v>272</v>
      </c>
      <c r="AE45">
        <f t="shared" si="30"/>
        <v>126</v>
      </c>
      <c r="AF45">
        <f t="shared" si="31"/>
        <v>487</v>
      </c>
      <c r="AG45">
        <f t="shared" si="32"/>
        <v>342</v>
      </c>
      <c r="AU45" s="66">
        <v>43203</v>
      </c>
      <c r="AV45">
        <v>409</v>
      </c>
      <c r="AW45">
        <v>572</v>
      </c>
      <c r="AX45">
        <v>418</v>
      </c>
      <c r="AY45" s="67">
        <v>27</v>
      </c>
      <c r="AZ45" s="67">
        <v>5</v>
      </c>
      <c r="BA45">
        <v>231</v>
      </c>
      <c r="BB45">
        <v>272</v>
      </c>
      <c r="BC45">
        <v>126</v>
      </c>
      <c r="BD45">
        <v>487</v>
      </c>
      <c r="BE45" s="12">
        <v>342</v>
      </c>
      <c r="BG45" s="1">
        <v>43203</v>
      </c>
      <c r="BH45">
        <f t="shared" si="13"/>
        <v>409</v>
      </c>
      <c r="BI45">
        <f t="shared" si="15"/>
        <v>572</v>
      </c>
      <c r="BJ45">
        <f t="shared" si="16"/>
        <v>418</v>
      </c>
      <c r="BK45">
        <f t="shared" si="17"/>
        <v>350</v>
      </c>
      <c r="BL45">
        <f t="shared" si="18"/>
        <v>350</v>
      </c>
      <c r="BM45">
        <f t="shared" si="19"/>
        <v>231</v>
      </c>
      <c r="BN45">
        <f t="shared" si="20"/>
        <v>272</v>
      </c>
      <c r="BO45">
        <f t="shared" si="21"/>
        <v>126</v>
      </c>
      <c r="BP45">
        <f t="shared" si="22"/>
        <v>487</v>
      </c>
      <c r="BQ45">
        <f t="shared" si="22"/>
        <v>342</v>
      </c>
    </row>
    <row r="46" spans="1:69" x14ac:dyDescent="0.25">
      <c r="A46" s="1">
        <f t="shared" si="33"/>
        <v>43204</v>
      </c>
      <c r="B46" s="97">
        <v>442</v>
      </c>
      <c r="C46" s="97">
        <v>583</v>
      </c>
      <c r="D46" s="97">
        <v>3</v>
      </c>
      <c r="E46" s="97">
        <v>436</v>
      </c>
      <c r="F46" s="97">
        <v>407</v>
      </c>
      <c r="G46" s="97">
        <v>576</v>
      </c>
      <c r="H46" s="97">
        <v>63</v>
      </c>
      <c r="I46" s="97">
        <v>272</v>
      </c>
      <c r="J46" s="97">
        <v>76</v>
      </c>
      <c r="K46" s="97">
        <v>123</v>
      </c>
      <c r="W46" s="1">
        <f t="shared" si="34"/>
        <v>43204</v>
      </c>
      <c r="X46">
        <f t="shared" si="23"/>
        <v>442</v>
      </c>
      <c r="Y46">
        <f t="shared" si="24"/>
        <v>583</v>
      </c>
      <c r="Z46">
        <f t="shared" si="25"/>
        <v>3</v>
      </c>
      <c r="AA46">
        <f t="shared" si="26"/>
        <v>436</v>
      </c>
      <c r="AB46">
        <f t="shared" si="27"/>
        <v>407</v>
      </c>
      <c r="AC46">
        <f t="shared" si="28"/>
        <v>576</v>
      </c>
      <c r="AD46">
        <f t="shared" si="29"/>
        <v>63</v>
      </c>
      <c r="AE46">
        <f t="shared" si="30"/>
        <v>272</v>
      </c>
      <c r="AF46">
        <f t="shared" si="31"/>
        <v>76</v>
      </c>
      <c r="AG46">
        <f t="shared" si="32"/>
        <v>123</v>
      </c>
      <c r="AU46" s="66">
        <v>43204</v>
      </c>
      <c r="AV46">
        <v>442</v>
      </c>
      <c r="AW46">
        <v>583</v>
      </c>
      <c r="AX46" s="67">
        <v>3</v>
      </c>
      <c r="AY46">
        <v>436</v>
      </c>
      <c r="AZ46">
        <v>407</v>
      </c>
      <c r="BA46">
        <v>576</v>
      </c>
      <c r="BB46" s="67">
        <v>63</v>
      </c>
      <c r="BC46">
        <v>272</v>
      </c>
      <c r="BD46" s="67">
        <v>76</v>
      </c>
      <c r="BE46" s="12">
        <v>123</v>
      </c>
      <c r="BG46" s="1">
        <v>43204</v>
      </c>
      <c r="BH46">
        <f t="shared" si="13"/>
        <v>442</v>
      </c>
      <c r="BI46">
        <f t="shared" si="15"/>
        <v>583</v>
      </c>
      <c r="BJ46">
        <f t="shared" si="16"/>
        <v>350</v>
      </c>
      <c r="BK46">
        <f t="shared" si="17"/>
        <v>436</v>
      </c>
      <c r="BL46">
        <f t="shared" si="18"/>
        <v>407</v>
      </c>
      <c r="BM46">
        <f t="shared" si="19"/>
        <v>576</v>
      </c>
      <c r="BN46">
        <f t="shared" si="20"/>
        <v>350</v>
      </c>
      <c r="BO46">
        <f t="shared" si="21"/>
        <v>272</v>
      </c>
      <c r="BP46">
        <f t="shared" si="22"/>
        <v>350</v>
      </c>
      <c r="BQ46">
        <f t="shared" si="22"/>
        <v>123</v>
      </c>
    </row>
    <row r="47" spans="1:69" x14ac:dyDescent="0.25">
      <c r="A47" s="1">
        <f t="shared" si="33"/>
        <v>43205</v>
      </c>
      <c r="B47" s="97">
        <v>596</v>
      </c>
      <c r="C47" s="97">
        <v>254</v>
      </c>
      <c r="D47" s="97">
        <v>400</v>
      </c>
      <c r="E47" s="97">
        <v>144</v>
      </c>
      <c r="F47" s="97">
        <v>127</v>
      </c>
      <c r="G47" s="97">
        <v>32</v>
      </c>
      <c r="H47" s="97">
        <v>477</v>
      </c>
      <c r="I47" s="97">
        <v>205</v>
      </c>
      <c r="J47" s="97">
        <v>374</v>
      </c>
      <c r="K47" s="97">
        <v>554</v>
      </c>
      <c r="W47" s="1">
        <f t="shared" si="34"/>
        <v>43205</v>
      </c>
      <c r="X47">
        <f t="shared" si="23"/>
        <v>596</v>
      </c>
      <c r="Y47">
        <f t="shared" si="24"/>
        <v>254</v>
      </c>
      <c r="Z47">
        <f t="shared" si="25"/>
        <v>400</v>
      </c>
      <c r="AA47">
        <f t="shared" si="26"/>
        <v>144</v>
      </c>
      <c r="AB47">
        <f t="shared" si="27"/>
        <v>127</v>
      </c>
      <c r="AC47">
        <f t="shared" si="28"/>
        <v>32</v>
      </c>
      <c r="AD47">
        <f t="shared" si="29"/>
        <v>477</v>
      </c>
      <c r="AE47">
        <f t="shared" si="30"/>
        <v>205</v>
      </c>
      <c r="AF47">
        <f t="shared" si="31"/>
        <v>374</v>
      </c>
      <c r="AG47">
        <f t="shared" si="32"/>
        <v>554</v>
      </c>
      <c r="AU47" s="66">
        <v>43205</v>
      </c>
      <c r="AV47">
        <v>596</v>
      </c>
      <c r="AW47">
        <v>254</v>
      </c>
      <c r="AX47">
        <v>400</v>
      </c>
      <c r="AY47">
        <v>144</v>
      </c>
      <c r="AZ47">
        <v>127</v>
      </c>
      <c r="BA47" s="67">
        <v>32</v>
      </c>
      <c r="BB47">
        <v>477</v>
      </c>
      <c r="BC47">
        <v>205</v>
      </c>
      <c r="BD47">
        <v>374</v>
      </c>
      <c r="BE47" s="12">
        <v>554</v>
      </c>
      <c r="BG47" s="1">
        <v>43205</v>
      </c>
      <c r="BH47">
        <f t="shared" si="13"/>
        <v>596</v>
      </c>
      <c r="BI47">
        <f t="shared" si="15"/>
        <v>254</v>
      </c>
      <c r="BJ47">
        <f t="shared" si="16"/>
        <v>400</v>
      </c>
      <c r="BK47">
        <f t="shared" si="17"/>
        <v>144</v>
      </c>
      <c r="BL47">
        <f t="shared" si="18"/>
        <v>127</v>
      </c>
      <c r="BM47">
        <f t="shared" si="19"/>
        <v>350</v>
      </c>
      <c r="BN47">
        <f t="shared" si="20"/>
        <v>477</v>
      </c>
      <c r="BO47">
        <f t="shared" si="21"/>
        <v>205</v>
      </c>
      <c r="BP47">
        <f t="shared" si="22"/>
        <v>374</v>
      </c>
      <c r="BQ47">
        <f t="shared" si="22"/>
        <v>554</v>
      </c>
    </row>
    <row r="48" spans="1:69" x14ac:dyDescent="0.25">
      <c r="A48" s="1">
        <f t="shared" si="33"/>
        <v>43206</v>
      </c>
      <c r="B48" s="97">
        <v>208</v>
      </c>
      <c r="C48" s="97">
        <v>3</v>
      </c>
      <c r="D48" s="97">
        <v>513</v>
      </c>
      <c r="E48" s="97">
        <v>172</v>
      </c>
      <c r="F48" s="97">
        <v>414</v>
      </c>
      <c r="G48" s="97">
        <v>75</v>
      </c>
      <c r="H48" s="97">
        <v>340</v>
      </c>
      <c r="I48" s="97">
        <v>150</v>
      </c>
      <c r="J48" s="97">
        <v>510</v>
      </c>
      <c r="K48" s="97">
        <v>174</v>
      </c>
      <c r="W48" s="1">
        <f t="shared" si="34"/>
        <v>43206</v>
      </c>
      <c r="X48">
        <f t="shared" si="23"/>
        <v>208</v>
      </c>
      <c r="Y48">
        <f t="shared" si="24"/>
        <v>3</v>
      </c>
      <c r="Z48">
        <f t="shared" si="25"/>
        <v>513</v>
      </c>
      <c r="AA48">
        <f t="shared" si="26"/>
        <v>172</v>
      </c>
      <c r="AB48">
        <f t="shared" si="27"/>
        <v>414</v>
      </c>
      <c r="AC48">
        <f t="shared" si="28"/>
        <v>75</v>
      </c>
      <c r="AD48">
        <f t="shared" si="29"/>
        <v>340</v>
      </c>
      <c r="AE48">
        <f t="shared" si="30"/>
        <v>150</v>
      </c>
      <c r="AF48">
        <f t="shared" si="31"/>
        <v>510</v>
      </c>
      <c r="AG48">
        <f t="shared" si="32"/>
        <v>174</v>
      </c>
      <c r="AU48" s="66">
        <v>43206</v>
      </c>
      <c r="AV48">
        <v>208</v>
      </c>
      <c r="AW48" s="67">
        <v>3</v>
      </c>
      <c r="AX48">
        <v>513</v>
      </c>
      <c r="AY48">
        <v>172</v>
      </c>
      <c r="AZ48">
        <v>414</v>
      </c>
      <c r="BA48" s="67">
        <v>75</v>
      </c>
      <c r="BB48">
        <v>340</v>
      </c>
      <c r="BC48">
        <v>150</v>
      </c>
      <c r="BD48">
        <v>510</v>
      </c>
      <c r="BE48" s="12">
        <v>174</v>
      </c>
      <c r="BG48" s="1">
        <v>43206</v>
      </c>
      <c r="BH48">
        <f t="shared" si="13"/>
        <v>208</v>
      </c>
      <c r="BI48">
        <f t="shared" si="15"/>
        <v>350</v>
      </c>
      <c r="BJ48">
        <f t="shared" si="16"/>
        <v>513</v>
      </c>
      <c r="BK48">
        <f t="shared" si="17"/>
        <v>172</v>
      </c>
      <c r="BL48">
        <f t="shared" si="18"/>
        <v>414</v>
      </c>
      <c r="BM48">
        <f t="shared" si="19"/>
        <v>350</v>
      </c>
      <c r="BN48">
        <f t="shared" si="20"/>
        <v>340</v>
      </c>
      <c r="BO48">
        <f t="shared" si="21"/>
        <v>150</v>
      </c>
      <c r="BP48">
        <f t="shared" si="22"/>
        <v>510</v>
      </c>
      <c r="BQ48">
        <f t="shared" si="22"/>
        <v>174</v>
      </c>
    </row>
    <row r="49" spans="1:69" x14ac:dyDescent="0.25">
      <c r="A49" s="1">
        <f t="shared" si="33"/>
        <v>43207</v>
      </c>
      <c r="B49" s="97">
        <v>269</v>
      </c>
      <c r="C49" s="97">
        <v>75</v>
      </c>
      <c r="D49" s="97">
        <v>239</v>
      </c>
      <c r="E49" s="97">
        <v>463</v>
      </c>
      <c r="F49" s="97">
        <v>5</v>
      </c>
      <c r="G49" s="97">
        <v>566</v>
      </c>
      <c r="H49" s="97">
        <v>233</v>
      </c>
      <c r="I49" s="97">
        <v>308</v>
      </c>
      <c r="J49" s="97">
        <v>463</v>
      </c>
      <c r="K49" s="97">
        <v>129</v>
      </c>
      <c r="W49" s="1">
        <f t="shared" si="34"/>
        <v>43207</v>
      </c>
      <c r="X49">
        <f t="shared" si="23"/>
        <v>269</v>
      </c>
      <c r="Y49">
        <f t="shared" si="24"/>
        <v>75</v>
      </c>
      <c r="Z49">
        <f t="shared" si="25"/>
        <v>239</v>
      </c>
      <c r="AA49">
        <f t="shared" si="26"/>
        <v>463</v>
      </c>
      <c r="AB49">
        <f t="shared" si="27"/>
        <v>5</v>
      </c>
      <c r="AC49">
        <f t="shared" si="28"/>
        <v>566</v>
      </c>
      <c r="AD49">
        <f t="shared" si="29"/>
        <v>233</v>
      </c>
      <c r="AE49">
        <f t="shared" si="30"/>
        <v>308</v>
      </c>
      <c r="AF49">
        <f t="shared" si="31"/>
        <v>463</v>
      </c>
      <c r="AG49">
        <f t="shared" si="32"/>
        <v>129</v>
      </c>
      <c r="AU49" s="66">
        <v>43207</v>
      </c>
      <c r="AV49">
        <v>269</v>
      </c>
      <c r="AW49" s="67">
        <v>75</v>
      </c>
      <c r="AX49">
        <v>239</v>
      </c>
      <c r="AY49">
        <v>463</v>
      </c>
      <c r="AZ49" s="67">
        <v>5</v>
      </c>
      <c r="BA49">
        <v>566</v>
      </c>
      <c r="BB49">
        <v>233</v>
      </c>
      <c r="BC49">
        <v>308</v>
      </c>
      <c r="BD49">
        <v>463</v>
      </c>
      <c r="BE49" s="12">
        <v>129</v>
      </c>
      <c r="BG49" s="1">
        <v>43207</v>
      </c>
      <c r="BH49">
        <f t="shared" si="13"/>
        <v>269</v>
      </c>
      <c r="BI49">
        <f t="shared" si="15"/>
        <v>350</v>
      </c>
      <c r="BJ49">
        <f t="shared" si="16"/>
        <v>239</v>
      </c>
      <c r="BK49">
        <f t="shared" si="17"/>
        <v>463</v>
      </c>
      <c r="BL49">
        <f t="shared" si="18"/>
        <v>350</v>
      </c>
      <c r="BM49">
        <f t="shared" si="19"/>
        <v>566</v>
      </c>
      <c r="BN49">
        <f t="shared" si="20"/>
        <v>233</v>
      </c>
      <c r="BO49">
        <f t="shared" si="21"/>
        <v>308</v>
      </c>
      <c r="BP49">
        <f t="shared" si="22"/>
        <v>463</v>
      </c>
      <c r="BQ49">
        <f t="shared" si="22"/>
        <v>129</v>
      </c>
    </row>
    <row r="50" spans="1:69" x14ac:dyDescent="0.25">
      <c r="A50" s="1">
        <f t="shared" si="33"/>
        <v>43208</v>
      </c>
      <c r="B50" s="97">
        <v>17</v>
      </c>
      <c r="C50" s="97">
        <v>401</v>
      </c>
      <c r="D50" s="97">
        <v>68</v>
      </c>
      <c r="E50" s="97">
        <v>122</v>
      </c>
      <c r="F50" s="97">
        <v>18</v>
      </c>
      <c r="G50" s="97">
        <v>452</v>
      </c>
      <c r="H50" s="97">
        <v>460</v>
      </c>
      <c r="I50" s="97">
        <v>257</v>
      </c>
      <c r="J50" s="97">
        <v>505</v>
      </c>
      <c r="K50" s="97">
        <v>16</v>
      </c>
      <c r="W50" s="1">
        <f t="shared" si="34"/>
        <v>43208</v>
      </c>
      <c r="X50">
        <f t="shared" si="23"/>
        <v>17</v>
      </c>
      <c r="Y50">
        <f t="shared" si="24"/>
        <v>401</v>
      </c>
      <c r="Z50">
        <f t="shared" si="25"/>
        <v>68</v>
      </c>
      <c r="AA50">
        <f t="shared" si="26"/>
        <v>122</v>
      </c>
      <c r="AB50">
        <f t="shared" si="27"/>
        <v>18</v>
      </c>
      <c r="AC50">
        <f t="shared" si="28"/>
        <v>452</v>
      </c>
      <c r="AD50">
        <f t="shared" si="29"/>
        <v>460</v>
      </c>
      <c r="AE50">
        <f t="shared" si="30"/>
        <v>257</v>
      </c>
      <c r="AF50">
        <f t="shared" si="31"/>
        <v>505</v>
      </c>
      <c r="AG50">
        <f t="shared" si="32"/>
        <v>16</v>
      </c>
      <c r="AU50" s="66">
        <v>43208</v>
      </c>
      <c r="AV50" s="67">
        <v>17</v>
      </c>
      <c r="AW50">
        <v>401</v>
      </c>
      <c r="AX50" s="67">
        <v>68</v>
      </c>
      <c r="AY50">
        <v>122</v>
      </c>
      <c r="AZ50" s="67">
        <v>18</v>
      </c>
      <c r="BA50">
        <v>452</v>
      </c>
      <c r="BB50">
        <v>460</v>
      </c>
      <c r="BC50">
        <v>257</v>
      </c>
      <c r="BD50">
        <v>505</v>
      </c>
      <c r="BE50" s="68">
        <v>16</v>
      </c>
      <c r="BG50" s="1">
        <v>43208</v>
      </c>
      <c r="BH50">
        <f t="shared" si="13"/>
        <v>350</v>
      </c>
      <c r="BI50">
        <f t="shared" si="15"/>
        <v>401</v>
      </c>
      <c r="BJ50">
        <f t="shared" si="16"/>
        <v>350</v>
      </c>
      <c r="BK50">
        <f t="shared" si="17"/>
        <v>122</v>
      </c>
      <c r="BL50">
        <f t="shared" si="18"/>
        <v>350</v>
      </c>
      <c r="BM50">
        <f t="shared" si="19"/>
        <v>452</v>
      </c>
      <c r="BN50">
        <f t="shared" si="20"/>
        <v>460</v>
      </c>
      <c r="BO50">
        <f t="shared" si="21"/>
        <v>257</v>
      </c>
      <c r="BP50">
        <f t="shared" si="22"/>
        <v>505</v>
      </c>
      <c r="BQ50">
        <f t="shared" si="22"/>
        <v>350</v>
      </c>
    </row>
    <row r="51" spans="1:69" x14ac:dyDescent="0.25">
      <c r="A51" s="1">
        <f t="shared" si="33"/>
        <v>43209</v>
      </c>
      <c r="B51" s="97">
        <v>469</v>
      </c>
      <c r="C51" s="97">
        <v>471</v>
      </c>
      <c r="D51" s="97">
        <v>237</v>
      </c>
      <c r="E51" s="97">
        <v>205</v>
      </c>
      <c r="F51" s="97">
        <v>78</v>
      </c>
      <c r="G51" s="97">
        <v>291</v>
      </c>
      <c r="H51" s="97">
        <v>397</v>
      </c>
      <c r="I51" s="97">
        <v>66</v>
      </c>
      <c r="J51" s="97">
        <v>378</v>
      </c>
      <c r="K51" s="97">
        <v>525</v>
      </c>
      <c r="W51" s="1">
        <f t="shared" si="34"/>
        <v>43209</v>
      </c>
      <c r="X51">
        <f t="shared" si="23"/>
        <v>469</v>
      </c>
      <c r="Y51">
        <f t="shared" si="24"/>
        <v>471</v>
      </c>
      <c r="Z51">
        <f t="shared" si="25"/>
        <v>237</v>
      </c>
      <c r="AA51">
        <f t="shared" si="26"/>
        <v>205</v>
      </c>
      <c r="AB51">
        <f t="shared" si="27"/>
        <v>78</v>
      </c>
      <c r="AC51">
        <f t="shared" si="28"/>
        <v>291</v>
      </c>
      <c r="AD51">
        <f t="shared" si="29"/>
        <v>397</v>
      </c>
      <c r="AE51">
        <f t="shared" si="30"/>
        <v>66</v>
      </c>
      <c r="AF51">
        <f t="shared" si="31"/>
        <v>378</v>
      </c>
      <c r="AG51">
        <f t="shared" si="32"/>
        <v>525</v>
      </c>
      <c r="AU51" s="66">
        <v>43209</v>
      </c>
      <c r="AV51">
        <v>469</v>
      </c>
      <c r="AW51">
        <v>471</v>
      </c>
      <c r="AX51">
        <v>237</v>
      </c>
      <c r="AY51">
        <v>205</v>
      </c>
      <c r="AZ51" s="67">
        <v>78</v>
      </c>
      <c r="BA51">
        <v>291</v>
      </c>
      <c r="BB51">
        <v>397</v>
      </c>
      <c r="BC51" s="67">
        <v>66</v>
      </c>
      <c r="BD51">
        <v>378</v>
      </c>
      <c r="BE51" s="12">
        <v>525</v>
      </c>
      <c r="BG51" s="1">
        <v>43209</v>
      </c>
      <c r="BH51">
        <f t="shared" si="13"/>
        <v>469</v>
      </c>
      <c r="BI51">
        <f t="shared" si="15"/>
        <v>471</v>
      </c>
      <c r="BJ51">
        <f t="shared" si="16"/>
        <v>237</v>
      </c>
      <c r="BK51">
        <f t="shared" si="17"/>
        <v>205</v>
      </c>
      <c r="BL51">
        <f t="shared" si="18"/>
        <v>350</v>
      </c>
      <c r="BM51">
        <f t="shared" si="19"/>
        <v>291</v>
      </c>
      <c r="BN51">
        <f t="shared" si="20"/>
        <v>397</v>
      </c>
      <c r="BO51">
        <f t="shared" si="21"/>
        <v>350</v>
      </c>
      <c r="BP51">
        <f t="shared" si="22"/>
        <v>378</v>
      </c>
      <c r="BQ51">
        <f t="shared" si="22"/>
        <v>525</v>
      </c>
    </row>
    <row r="52" spans="1:69" x14ac:dyDescent="0.25">
      <c r="A52" s="1">
        <f t="shared" si="33"/>
        <v>43210</v>
      </c>
      <c r="B52" s="97">
        <v>51</v>
      </c>
      <c r="C52" s="97">
        <v>546</v>
      </c>
      <c r="D52" s="97">
        <v>422</v>
      </c>
      <c r="E52" s="97">
        <v>398</v>
      </c>
      <c r="F52" s="97">
        <v>161</v>
      </c>
      <c r="G52" s="97">
        <v>-50</v>
      </c>
      <c r="H52" s="97">
        <v>289</v>
      </c>
      <c r="I52" s="97">
        <v>471</v>
      </c>
      <c r="J52" s="97">
        <v>544</v>
      </c>
      <c r="K52" s="97">
        <v>120</v>
      </c>
      <c r="W52" s="1">
        <f t="shared" si="34"/>
        <v>43210</v>
      </c>
      <c r="X52">
        <f t="shared" si="23"/>
        <v>51</v>
      </c>
      <c r="Y52">
        <f t="shared" si="24"/>
        <v>546</v>
      </c>
      <c r="Z52">
        <f t="shared" si="25"/>
        <v>422</v>
      </c>
      <c r="AA52">
        <f t="shared" si="26"/>
        <v>398</v>
      </c>
      <c r="AB52">
        <f t="shared" si="27"/>
        <v>161</v>
      </c>
      <c r="AC52" t="e">
        <f t="shared" si="28"/>
        <v>#N/A</v>
      </c>
      <c r="AD52">
        <f t="shared" si="29"/>
        <v>289</v>
      </c>
      <c r="AE52">
        <f t="shared" si="30"/>
        <v>471</v>
      </c>
      <c r="AF52">
        <f t="shared" si="31"/>
        <v>544</v>
      </c>
      <c r="AG52">
        <f t="shared" si="32"/>
        <v>120</v>
      </c>
      <c r="AU52" s="66">
        <v>43210</v>
      </c>
      <c r="AV52" s="67">
        <v>51</v>
      </c>
      <c r="AW52">
        <v>546</v>
      </c>
      <c r="AX52">
        <v>422</v>
      </c>
      <c r="AY52">
        <v>398</v>
      </c>
      <c r="AZ52">
        <v>161</v>
      </c>
      <c r="BA52" s="67">
        <v>-50</v>
      </c>
      <c r="BB52">
        <v>289</v>
      </c>
      <c r="BC52">
        <v>471</v>
      </c>
      <c r="BD52">
        <v>544</v>
      </c>
      <c r="BE52" s="12">
        <v>120</v>
      </c>
      <c r="BG52" s="1">
        <v>43210</v>
      </c>
      <c r="BH52">
        <f t="shared" si="13"/>
        <v>350</v>
      </c>
      <c r="BI52">
        <f t="shared" si="15"/>
        <v>546</v>
      </c>
      <c r="BJ52">
        <f t="shared" si="16"/>
        <v>422</v>
      </c>
      <c r="BK52">
        <f t="shared" si="17"/>
        <v>398</v>
      </c>
      <c r="BL52">
        <f t="shared" si="18"/>
        <v>161</v>
      </c>
      <c r="BM52">
        <f t="shared" si="19"/>
        <v>350</v>
      </c>
      <c r="BN52">
        <f t="shared" si="20"/>
        <v>289</v>
      </c>
      <c r="BO52">
        <f t="shared" si="21"/>
        <v>471</v>
      </c>
      <c r="BP52">
        <f t="shared" si="22"/>
        <v>544</v>
      </c>
      <c r="BQ52">
        <f t="shared" si="22"/>
        <v>120</v>
      </c>
    </row>
    <row r="53" spans="1:69" x14ac:dyDescent="0.25">
      <c r="A53" s="1">
        <f t="shared" si="33"/>
        <v>43211</v>
      </c>
      <c r="B53" s="97">
        <v>122</v>
      </c>
      <c r="C53" s="97">
        <v>413</v>
      </c>
      <c r="D53" s="97">
        <v>197</v>
      </c>
      <c r="E53" s="97">
        <v>83</v>
      </c>
      <c r="F53" s="97">
        <v>239</v>
      </c>
      <c r="G53" s="97">
        <v>533</v>
      </c>
      <c r="H53" s="97">
        <v>316</v>
      </c>
      <c r="I53" s="97">
        <v>38</v>
      </c>
      <c r="J53" s="97">
        <v>79</v>
      </c>
      <c r="K53" s="97">
        <v>482</v>
      </c>
      <c r="W53" s="1">
        <f t="shared" si="34"/>
        <v>43211</v>
      </c>
      <c r="X53">
        <f t="shared" si="23"/>
        <v>122</v>
      </c>
      <c r="Y53">
        <f t="shared" si="24"/>
        <v>413</v>
      </c>
      <c r="Z53">
        <f t="shared" si="25"/>
        <v>197</v>
      </c>
      <c r="AA53">
        <f t="shared" si="26"/>
        <v>83</v>
      </c>
      <c r="AB53">
        <f t="shared" si="27"/>
        <v>239</v>
      </c>
      <c r="AC53">
        <f t="shared" si="28"/>
        <v>533</v>
      </c>
      <c r="AD53">
        <f t="shared" si="29"/>
        <v>316</v>
      </c>
      <c r="AE53">
        <f t="shared" si="30"/>
        <v>38</v>
      </c>
      <c r="AF53">
        <f t="shared" si="31"/>
        <v>79</v>
      </c>
      <c r="AG53">
        <f t="shared" si="32"/>
        <v>482</v>
      </c>
      <c r="AU53" s="66">
        <v>43211</v>
      </c>
      <c r="AV53">
        <v>122</v>
      </c>
      <c r="AW53">
        <v>413</v>
      </c>
      <c r="AX53">
        <v>197</v>
      </c>
      <c r="AY53" s="67">
        <v>83</v>
      </c>
      <c r="AZ53">
        <v>239</v>
      </c>
      <c r="BA53">
        <v>533</v>
      </c>
      <c r="BB53">
        <v>316</v>
      </c>
      <c r="BC53" s="67">
        <v>38</v>
      </c>
      <c r="BD53" s="67">
        <v>79</v>
      </c>
      <c r="BE53" s="12">
        <v>482</v>
      </c>
      <c r="BG53" s="1">
        <v>43211</v>
      </c>
      <c r="BH53">
        <f t="shared" si="13"/>
        <v>122</v>
      </c>
      <c r="BI53">
        <f t="shared" si="15"/>
        <v>413</v>
      </c>
      <c r="BJ53">
        <f t="shared" si="16"/>
        <v>197</v>
      </c>
      <c r="BK53">
        <f t="shared" si="17"/>
        <v>350</v>
      </c>
      <c r="BL53">
        <f t="shared" si="18"/>
        <v>239</v>
      </c>
      <c r="BM53">
        <f t="shared" si="19"/>
        <v>533</v>
      </c>
      <c r="BN53">
        <f t="shared" si="20"/>
        <v>316</v>
      </c>
      <c r="BO53">
        <f t="shared" si="21"/>
        <v>350</v>
      </c>
      <c r="BP53">
        <f t="shared" si="22"/>
        <v>350</v>
      </c>
      <c r="BQ53">
        <f t="shared" si="22"/>
        <v>482</v>
      </c>
    </row>
    <row r="54" spans="1:69" x14ac:dyDescent="0.25">
      <c r="A54" s="1">
        <f t="shared" si="33"/>
        <v>43212</v>
      </c>
      <c r="B54" s="97">
        <v>393</v>
      </c>
      <c r="C54" s="97">
        <v>355</v>
      </c>
      <c r="D54" s="97">
        <v>170</v>
      </c>
      <c r="E54" s="97">
        <v>427</v>
      </c>
      <c r="F54" s="97">
        <v>204</v>
      </c>
      <c r="G54" s="97">
        <v>219</v>
      </c>
      <c r="H54" s="97">
        <v>215</v>
      </c>
      <c r="I54" s="97">
        <v>173</v>
      </c>
      <c r="J54" s="97">
        <v>498</v>
      </c>
      <c r="K54" s="97">
        <v>572</v>
      </c>
      <c r="W54" s="1">
        <f t="shared" si="34"/>
        <v>43212</v>
      </c>
      <c r="X54">
        <f t="shared" si="23"/>
        <v>393</v>
      </c>
      <c r="Y54">
        <f t="shared" si="24"/>
        <v>355</v>
      </c>
      <c r="Z54">
        <f t="shared" si="25"/>
        <v>170</v>
      </c>
      <c r="AA54">
        <f t="shared" si="26"/>
        <v>427</v>
      </c>
      <c r="AB54">
        <f t="shared" si="27"/>
        <v>204</v>
      </c>
      <c r="AC54">
        <f t="shared" si="28"/>
        <v>219</v>
      </c>
      <c r="AD54">
        <f t="shared" si="29"/>
        <v>215</v>
      </c>
      <c r="AE54">
        <f t="shared" si="30"/>
        <v>173</v>
      </c>
      <c r="AF54">
        <f t="shared" si="31"/>
        <v>498</v>
      </c>
      <c r="AG54">
        <f t="shared" si="32"/>
        <v>572</v>
      </c>
      <c r="AU54" s="66">
        <v>43212</v>
      </c>
      <c r="AV54">
        <v>393</v>
      </c>
      <c r="AW54">
        <v>355</v>
      </c>
      <c r="AX54">
        <v>170</v>
      </c>
      <c r="AY54">
        <v>427</v>
      </c>
      <c r="AZ54">
        <v>204</v>
      </c>
      <c r="BA54">
        <v>219</v>
      </c>
      <c r="BB54">
        <v>215</v>
      </c>
      <c r="BC54">
        <v>173</v>
      </c>
      <c r="BD54">
        <v>498</v>
      </c>
      <c r="BE54" s="12">
        <v>572</v>
      </c>
      <c r="BG54" s="1">
        <v>43212</v>
      </c>
      <c r="BH54">
        <f t="shared" si="13"/>
        <v>393</v>
      </c>
      <c r="BI54">
        <f t="shared" si="15"/>
        <v>355</v>
      </c>
      <c r="BJ54">
        <f t="shared" si="16"/>
        <v>170</v>
      </c>
      <c r="BK54">
        <f t="shared" si="17"/>
        <v>427</v>
      </c>
      <c r="BL54">
        <f t="shared" si="18"/>
        <v>204</v>
      </c>
      <c r="BM54">
        <f t="shared" si="19"/>
        <v>219</v>
      </c>
      <c r="BN54">
        <f t="shared" si="20"/>
        <v>215</v>
      </c>
      <c r="BO54">
        <f t="shared" si="21"/>
        <v>173</v>
      </c>
      <c r="BP54">
        <f t="shared" si="22"/>
        <v>498</v>
      </c>
      <c r="BQ54">
        <f t="shared" si="22"/>
        <v>572</v>
      </c>
    </row>
    <row r="55" spans="1:69" x14ac:dyDescent="0.25">
      <c r="A55" s="1">
        <f t="shared" si="33"/>
        <v>43213</v>
      </c>
      <c r="B55" s="97">
        <v>211</v>
      </c>
      <c r="C55" s="97">
        <v>221</v>
      </c>
      <c r="D55" s="97">
        <v>268</v>
      </c>
      <c r="E55" s="97">
        <v>453</v>
      </c>
      <c r="F55" s="97">
        <v>119</v>
      </c>
      <c r="G55" s="97">
        <v>10</v>
      </c>
      <c r="H55" s="97">
        <v>326</v>
      </c>
      <c r="I55" s="97">
        <v>566</v>
      </c>
      <c r="J55" s="97">
        <v>423</v>
      </c>
      <c r="K55" s="97">
        <v>599</v>
      </c>
      <c r="W55" s="1">
        <f t="shared" si="34"/>
        <v>43213</v>
      </c>
      <c r="X55">
        <f t="shared" si="23"/>
        <v>211</v>
      </c>
      <c r="Y55">
        <f t="shared" si="24"/>
        <v>221</v>
      </c>
      <c r="Z55">
        <f t="shared" si="25"/>
        <v>268</v>
      </c>
      <c r="AA55">
        <f t="shared" si="26"/>
        <v>453</v>
      </c>
      <c r="AB55">
        <f t="shared" si="27"/>
        <v>119</v>
      </c>
      <c r="AC55">
        <f t="shared" si="28"/>
        <v>10</v>
      </c>
      <c r="AD55">
        <f t="shared" si="29"/>
        <v>326</v>
      </c>
      <c r="AE55">
        <f t="shared" si="30"/>
        <v>566</v>
      </c>
      <c r="AF55">
        <f t="shared" si="31"/>
        <v>423</v>
      </c>
      <c r="AG55">
        <f t="shared" si="32"/>
        <v>599</v>
      </c>
      <c r="AU55" s="66">
        <v>43213</v>
      </c>
      <c r="AV55">
        <v>211</v>
      </c>
      <c r="AW55">
        <v>221</v>
      </c>
      <c r="AX55">
        <v>268</v>
      </c>
      <c r="AY55">
        <v>453</v>
      </c>
      <c r="AZ55">
        <v>119</v>
      </c>
      <c r="BA55" s="67">
        <v>10</v>
      </c>
      <c r="BB55">
        <v>326</v>
      </c>
      <c r="BC55">
        <v>566</v>
      </c>
      <c r="BD55">
        <v>423</v>
      </c>
      <c r="BE55" s="12">
        <v>599</v>
      </c>
      <c r="BG55" s="1">
        <v>43213</v>
      </c>
      <c r="BH55">
        <f t="shared" si="13"/>
        <v>211</v>
      </c>
      <c r="BI55">
        <f t="shared" si="15"/>
        <v>221</v>
      </c>
      <c r="BJ55">
        <f t="shared" si="16"/>
        <v>268</v>
      </c>
      <c r="BK55">
        <f t="shared" si="17"/>
        <v>453</v>
      </c>
      <c r="BL55">
        <f t="shared" si="18"/>
        <v>119</v>
      </c>
      <c r="BM55">
        <f t="shared" si="19"/>
        <v>350</v>
      </c>
      <c r="BN55">
        <f t="shared" si="20"/>
        <v>326</v>
      </c>
      <c r="BO55">
        <f t="shared" si="21"/>
        <v>566</v>
      </c>
      <c r="BP55">
        <f t="shared" si="22"/>
        <v>423</v>
      </c>
      <c r="BQ55">
        <f t="shared" si="22"/>
        <v>599</v>
      </c>
    </row>
    <row r="56" spans="1:69" x14ac:dyDescent="0.25">
      <c r="A56" s="1">
        <f t="shared" si="33"/>
        <v>43214</v>
      </c>
      <c r="B56" s="97">
        <v>137</v>
      </c>
      <c r="C56" s="97">
        <v>595</v>
      </c>
      <c r="D56" s="97">
        <v>156</v>
      </c>
      <c r="E56" s="97">
        <v>428</v>
      </c>
      <c r="F56" s="97">
        <v>386</v>
      </c>
      <c r="G56" s="97">
        <v>459</v>
      </c>
      <c r="H56" s="97">
        <v>461</v>
      </c>
      <c r="I56" s="97">
        <v>348</v>
      </c>
      <c r="J56" s="97">
        <v>226</v>
      </c>
      <c r="K56" s="97">
        <v>73</v>
      </c>
      <c r="W56" s="1">
        <f t="shared" si="34"/>
        <v>43214</v>
      </c>
      <c r="X56">
        <f t="shared" si="23"/>
        <v>137</v>
      </c>
      <c r="Y56">
        <f t="shared" si="24"/>
        <v>595</v>
      </c>
      <c r="Z56">
        <f t="shared" si="25"/>
        <v>156</v>
      </c>
      <c r="AA56">
        <f t="shared" si="26"/>
        <v>428</v>
      </c>
      <c r="AB56">
        <f t="shared" si="27"/>
        <v>386</v>
      </c>
      <c r="AC56">
        <f t="shared" si="28"/>
        <v>459</v>
      </c>
      <c r="AD56">
        <f t="shared" si="29"/>
        <v>461</v>
      </c>
      <c r="AE56">
        <f t="shared" si="30"/>
        <v>348</v>
      </c>
      <c r="AF56">
        <f t="shared" si="31"/>
        <v>226</v>
      </c>
      <c r="AG56">
        <f t="shared" si="32"/>
        <v>73</v>
      </c>
      <c r="AU56" s="66">
        <v>43214</v>
      </c>
      <c r="AV56">
        <v>137</v>
      </c>
      <c r="AW56">
        <v>595</v>
      </c>
      <c r="AX56">
        <v>156</v>
      </c>
      <c r="AY56">
        <v>428</v>
      </c>
      <c r="AZ56">
        <v>386</v>
      </c>
      <c r="BA56">
        <v>459</v>
      </c>
      <c r="BB56">
        <v>461</v>
      </c>
      <c r="BC56">
        <v>348</v>
      </c>
      <c r="BD56">
        <v>226</v>
      </c>
      <c r="BE56" s="68">
        <v>73</v>
      </c>
      <c r="BG56" s="1">
        <v>43214</v>
      </c>
      <c r="BH56">
        <f t="shared" si="13"/>
        <v>137</v>
      </c>
      <c r="BI56">
        <f t="shared" si="15"/>
        <v>595</v>
      </c>
      <c r="BJ56">
        <f t="shared" si="16"/>
        <v>156</v>
      </c>
      <c r="BK56">
        <f t="shared" si="17"/>
        <v>428</v>
      </c>
      <c r="BL56">
        <f t="shared" si="18"/>
        <v>386</v>
      </c>
      <c r="BM56">
        <f t="shared" si="19"/>
        <v>459</v>
      </c>
      <c r="BN56">
        <f t="shared" si="20"/>
        <v>461</v>
      </c>
      <c r="BO56">
        <f t="shared" si="21"/>
        <v>348</v>
      </c>
      <c r="BP56">
        <f t="shared" si="22"/>
        <v>226</v>
      </c>
      <c r="BQ56">
        <f t="shared" si="22"/>
        <v>350</v>
      </c>
    </row>
    <row r="57" spans="1:69" x14ac:dyDescent="0.25">
      <c r="A57" s="1">
        <f t="shared" si="33"/>
        <v>43215</v>
      </c>
      <c r="B57" s="97">
        <v>399</v>
      </c>
      <c r="C57" s="97">
        <v>545</v>
      </c>
      <c r="D57" s="97">
        <v>568</v>
      </c>
      <c r="E57" s="97">
        <v>16</v>
      </c>
      <c r="F57" s="97">
        <v>183</v>
      </c>
      <c r="G57" s="97">
        <v>405</v>
      </c>
      <c r="H57" s="97">
        <v>105</v>
      </c>
      <c r="I57" s="97">
        <v>365</v>
      </c>
      <c r="J57" s="97">
        <v>322</v>
      </c>
      <c r="K57" s="97">
        <v>97</v>
      </c>
      <c r="W57" s="1">
        <f t="shared" si="34"/>
        <v>43215</v>
      </c>
      <c r="X57">
        <f t="shared" si="23"/>
        <v>399</v>
      </c>
      <c r="Y57">
        <f t="shared" si="24"/>
        <v>545</v>
      </c>
      <c r="Z57">
        <f t="shared" si="25"/>
        <v>568</v>
      </c>
      <c r="AA57">
        <f t="shared" si="26"/>
        <v>16</v>
      </c>
      <c r="AB57">
        <f t="shared" si="27"/>
        <v>183</v>
      </c>
      <c r="AC57">
        <f t="shared" si="28"/>
        <v>405</v>
      </c>
      <c r="AD57">
        <f t="shared" si="29"/>
        <v>105</v>
      </c>
      <c r="AE57">
        <f t="shared" si="30"/>
        <v>365</v>
      </c>
      <c r="AF57">
        <f t="shared" si="31"/>
        <v>322</v>
      </c>
      <c r="AG57">
        <f t="shared" si="32"/>
        <v>97</v>
      </c>
      <c r="AU57" s="66">
        <v>43215</v>
      </c>
      <c r="AV57">
        <v>399</v>
      </c>
      <c r="AW57">
        <v>545</v>
      </c>
      <c r="AX57">
        <v>568</v>
      </c>
      <c r="AY57" s="67">
        <v>16</v>
      </c>
      <c r="AZ57">
        <v>183</v>
      </c>
      <c r="BA57">
        <v>405</v>
      </c>
      <c r="BB57">
        <v>105</v>
      </c>
      <c r="BC57">
        <v>365</v>
      </c>
      <c r="BD57">
        <v>322</v>
      </c>
      <c r="BE57" s="68">
        <v>97</v>
      </c>
      <c r="BG57" s="1">
        <v>43215</v>
      </c>
      <c r="BH57">
        <f t="shared" si="13"/>
        <v>399</v>
      </c>
      <c r="BI57">
        <f t="shared" si="15"/>
        <v>545</v>
      </c>
      <c r="BJ57">
        <f t="shared" si="16"/>
        <v>568</v>
      </c>
      <c r="BK57">
        <f t="shared" si="17"/>
        <v>350</v>
      </c>
      <c r="BL57">
        <f t="shared" si="18"/>
        <v>183</v>
      </c>
      <c r="BM57">
        <f t="shared" si="19"/>
        <v>405</v>
      </c>
      <c r="BN57">
        <f t="shared" si="20"/>
        <v>105</v>
      </c>
      <c r="BO57">
        <f t="shared" si="21"/>
        <v>365</v>
      </c>
      <c r="BP57">
        <f t="shared" si="22"/>
        <v>322</v>
      </c>
      <c r="BQ57">
        <f t="shared" si="22"/>
        <v>350</v>
      </c>
    </row>
    <row r="58" spans="1:69" x14ac:dyDescent="0.25">
      <c r="A58" s="1">
        <f t="shared" si="33"/>
        <v>43216</v>
      </c>
      <c r="B58" s="97">
        <v>139</v>
      </c>
      <c r="C58" s="97">
        <v>130</v>
      </c>
      <c r="D58" s="97">
        <v>568</v>
      </c>
      <c r="E58" s="97">
        <v>133</v>
      </c>
      <c r="F58" s="97">
        <v>539</v>
      </c>
      <c r="G58" s="97">
        <v>59</v>
      </c>
      <c r="H58" s="97">
        <v>14</v>
      </c>
      <c r="I58" s="97">
        <v>199</v>
      </c>
      <c r="J58" s="97">
        <v>136</v>
      </c>
      <c r="K58" s="97">
        <v>207</v>
      </c>
      <c r="W58" s="1">
        <f t="shared" si="34"/>
        <v>43216</v>
      </c>
      <c r="X58">
        <f t="shared" si="23"/>
        <v>139</v>
      </c>
      <c r="Y58">
        <f t="shared" si="24"/>
        <v>130</v>
      </c>
      <c r="Z58">
        <f t="shared" si="25"/>
        <v>568</v>
      </c>
      <c r="AA58">
        <f t="shared" si="26"/>
        <v>133</v>
      </c>
      <c r="AB58">
        <f t="shared" si="27"/>
        <v>539</v>
      </c>
      <c r="AC58">
        <f t="shared" si="28"/>
        <v>59</v>
      </c>
      <c r="AD58">
        <f t="shared" si="29"/>
        <v>14</v>
      </c>
      <c r="AE58">
        <f t="shared" si="30"/>
        <v>199</v>
      </c>
      <c r="AF58">
        <f t="shared" si="31"/>
        <v>136</v>
      </c>
      <c r="AG58">
        <f t="shared" si="32"/>
        <v>207</v>
      </c>
      <c r="AU58" s="66">
        <v>43216</v>
      </c>
      <c r="AV58">
        <v>139</v>
      </c>
      <c r="AW58">
        <v>130</v>
      </c>
      <c r="AX58">
        <v>568</v>
      </c>
      <c r="AY58">
        <v>133</v>
      </c>
      <c r="AZ58">
        <v>539</v>
      </c>
      <c r="BA58" s="67">
        <v>59</v>
      </c>
      <c r="BB58" s="67">
        <v>14</v>
      </c>
      <c r="BC58">
        <v>199</v>
      </c>
      <c r="BD58">
        <v>136</v>
      </c>
      <c r="BE58" s="12">
        <v>207</v>
      </c>
      <c r="BG58" s="1">
        <v>43216</v>
      </c>
      <c r="BH58">
        <f t="shared" si="13"/>
        <v>139</v>
      </c>
      <c r="BI58">
        <f t="shared" si="15"/>
        <v>130</v>
      </c>
      <c r="BJ58">
        <f t="shared" si="16"/>
        <v>568</v>
      </c>
      <c r="BK58">
        <f t="shared" si="17"/>
        <v>133</v>
      </c>
      <c r="BL58">
        <f t="shared" si="18"/>
        <v>539</v>
      </c>
      <c r="BM58">
        <f t="shared" si="19"/>
        <v>350</v>
      </c>
      <c r="BN58">
        <f t="shared" si="20"/>
        <v>350</v>
      </c>
      <c r="BO58">
        <f t="shared" si="21"/>
        <v>199</v>
      </c>
      <c r="BP58">
        <f t="shared" si="22"/>
        <v>136</v>
      </c>
      <c r="BQ58">
        <f t="shared" si="22"/>
        <v>207</v>
      </c>
    </row>
    <row r="59" spans="1:69" x14ac:dyDescent="0.25">
      <c r="A59" s="1">
        <f t="shared" si="33"/>
        <v>43217</v>
      </c>
      <c r="B59" s="97">
        <v>438</v>
      </c>
      <c r="C59" s="97">
        <v>25</v>
      </c>
      <c r="D59" s="97">
        <v>401</v>
      </c>
      <c r="E59" s="97">
        <v>365</v>
      </c>
      <c r="F59" s="97">
        <v>516</v>
      </c>
      <c r="G59" s="97">
        <v>592</v>
      </c>
      <c r="H59" s="97">
        <v>326</v>
      </c>
      <c r="I59" s="97">
        <v>420</v>
      </c>
      <c r="J59" s="97">
        <v>219</v>
      </c>
      <c r="K59" s="97">
        <v>153</v>
      </c>
      <c r="W59" s="1">
        <f t="shared" si="34"/>
        <v>43217</v>
      </c>
      <c r="X59">
        <f t="shared" si="23"/>
        <v>438</v>
      </c>
      <c r="Y59">
        <f t="shared" si="24"/>
        <v>25</v>
      </c>
      <c r="Z59">
        <f t="shared" si="25"/>
        <v>401</v>
      </c>
      <c r="AA59">
        <f t="shared" si="26"/>
        <v>365</v>
      </c>
      <c r="AB59">
        <f t="shared" si="27"/>
        <v>516</v>
      </c>
      <c r="AC59">
        <f t="shared" si="28"/>
        <v>592</v>
      </c>
      <c r="AD59">
        <f t="shared" si="29"/>
        <v>326</v>
      </c>
      <c r="AE59">
        <f t="shared" si="30"/>
        <v>420</v>
      </c>
      <c r="AF59">
        <f t="shared" si="31"/>
        <v>219</v>
      </c>
      <c r="AG59">
        <f t="shared" si="32"/>
        <v>153</v>
      </c>
      <c r="AU59" s="66">
        <v>43217</v>
      </c>
      <c r="AV59">
        <v>438</v>
      </c>
      <c r="AW59" s="67">
        <v>25</v>
      </c>
      <c r="AX59">
        <v>401</v>
      </c>
      <c r="AY59">
        <v>365</v>
      </c>
      <c r="AZ59">
        <v>516</v>
      </c>
      <c r="BA59">
        <v>592</v>
      </c>
      <c r="BB59">
        <v>326</v>
      </c>
      <c r="BC59">
        <v>420</v>
      </c>
      <c r="BD59">
        <v>219</v>
      </c>
      <c r="BE59" s="12">
        <v>153</v>
      </c>
      <c r="BG59" s="1">
        <v>43217</v>
      </c>
      <c r="BH59">
        <f t="shared" si="13"/>
        <v>438</v>
      </c>
      <c r="BI59">
        <f t="shared" si="15"/>
        <v>350</v>
      </c>
      <c r="BJ59">
        <f t="shared" si="16"/>
        <v>401</v>
      </c>
      <c r="BK59">
        <f t="shared" si="17"/>
        <v>365</v>
      </c>
      <c r="BL59">
        <f t="shared" si="18"/>
        <v>516</v>
      </c>
      <c r="BM59">
        <f t="shared" si="19"/>
        <v>592</v>
      </c>
      <c r="BN59">
        <f t="shared" si="20"/>
        <v>326</v>
      </c>
      <c r="BO59">
        <f t="shared" si="21"/>
        <v>420</v>
      </c>
      <c r="BP59">
        <f t="shared" si="22"/>
        <v>219</v>
      </c>
      <c r="BQ59">
        <f t="shared" si="22"/>
        <v>153</v>
      </c>
    </row>
    <row r="60" spans="1:69" x14ac:dyDescent="0.25">
      <c r="A60" s="1">
        <f t="shared" si="33"/>
        <v>43218</v>
      </c>
      <c r="B60" s="97">
        <v>475</v>
      </c>
      <c r="C60" s="97">
        <v>195</v>
      </c>
      <c r="D60" s="97">
        <v>294</v>
      </c>
      <c r="E60" s="97">
        <v>258</v>
      </c>
      <c r="F60" s="97">
        <v>321</v>
      </c>
      <c r="G60" s="97">
        <v>462</v>
      </c>
      <c r="H60" s="97">
        <v>412</v>
      </c>
      <c r="I60" s="97">
        <v>61</v>
      </c>
      <c r="J60" s="97">
        <v>408</v>
      </c>
      <c r="K60" s="97">
        <v>393</v>
      </c>
      <c r="W60" s="1">
        <f t="shared" si="34"/>
        <v>43218</v>
      </c>
      <c r="X60">
        <f t="shared" si="23"/>
        <v>475</v>
      </c>
      <c r="Y60">
        <f t="shared" si="24"/>
        <v>195</v>
      </c>
      <c r="Z60">
        <f t="shared" si="25"/>
        <v>294</v>
      </c>
      <c r="AA60">
        <f t="shared" si="26"/>
        <v>258</v>
      </c>
      <c r="AB60">
        <f t="shared" si="27"/>
        <v>321</v>
      </c>
      <c r="AC60">
        <f t="shared" si="28"/>
        <v>462</v>
      </c>
      <c r="AD60">
        <f t="shared" si="29"/>
        <v>412</v>
      </c>
      <c r="AE60">
        <f t="shared" si="30"/>
        <v>61</v>
      </c>
      <c r="AF60">
        <f t="shared" si="31"/>
        <v>408</v>
      </c>
      <c r="AG60">
        <f t="shared" si="32"/>
        <v>393</v>
      </c>
      <c r="AU60" s="66">
        <v>43218</v>
      </c>
      <c r="AV60">
        <v>475</v>
      </c>
      <c r="AW60">
        <v>195</v>
      </c>
      <c r="AX60">
        <v>294</v>
      </c>
      <c r="AY60">
        <v>258</v>
      </c>
      <c r="AZ60">
        <v>321</v>
      </c>
      <c r="BA60">
        <v>462</v>
      </c>
      <c r="BB60">
        <v>412</v>
      </c>
      <c r="BC60" s="67">
        <v>61</v>
      </c>
      <c r="BD60">
        <v>408</v>
      </c>
      <c r="BE60" s="12">
        <v>393</v>
      </c>
      <c r="BG60" s="1">
        <v>43218</v>
      </c>
      <c r="BH60">
        <f t="shared" si="13"/>
        <v>475</v>
      </c>
      <c r="BI60">
        <f t="shared" si="15"/>
        <v>195</v>
      </c>
      <c r="BJ60">
        <f t="shared" si="16"/>
        <v>294</v>
      </c>
      <c r="BK60">
        <f t="shared" si="17"/>
        <v>258</v>
      </c>
      <c r="BL60">
        <f t="shared" si="18"/>
        <v>321</v>
      </c>
      <c r="BM60">
        <f t="shared" si="19"/>
        <v>462</v>
      </c>
      <c r="BN60">
        <f t="shared" si="20"/>
        <v>412</v>
      </c>
      <c r="BO60">
        <f t="shared" si="21"/>
        <v>350</v>
      </c>
      <c r="BP60">
        <f t="shared" si="22"/>
        <v>408</v>
      </c>
      <c r="BQ60">
        <f t="shared" si="22"/>
        <v>393</v>
      </c>
    </row>
    <row r="61" spans="1:69" x14ac:dyDescent="0.25">
      <c r="A61" s="1">
        <f t="shared" si="33"/>
        <v>43219</v>
      </c>
      <c r="B61" s="97">
        <v>161</v>
      </c>
      <c r="C61" s="97">
        <v>119</v>
      </c>
      <c r="D61" s="97">
        <v>464</v>
      </c>
      <c r="E61" s="97">
        <v>358</v>
      </c>
      <c r="F61" s="97">
        <v>217</v>
      </c>
      <c r="G61" s="97">
        <v>249</v>
      </c>
      <c r="H61" s="97">
        <v>455</v>
      </c>
      <c r="I61" s="97">
        <v>272</v>
      </c>
      <c r="J61" s="97">
        <v>562</v>
      </c>
      <c r="K61" s="97">
        <v>444</v>
      </c>
      <c r="W61" s="1">
        <f t="shared" si="34"/>
        <v>43219</v>
      </c>
      <c r="X61">
        <f t="shared" si="23"/>
        <v>161</v>
      </c>
      <c r="Y61">
        <f t="shared" si="24"/>
        <v>119</v>
      </c>
      <c r="Z61">
        <f t="shared" si="25"/>
        <v>464</v>
      </c>
      <c r="AA61">
        <f t="shared" si="26"/>
        <v>358</v>
      </c>
      <c r="AB61">
        <f t="shared" si="27"/>
        <v>217</v>
      </c>
      <c r="AC61">
        <f t="shared" si="28"/>
        <v>249</v>
      </c>
      <c r="AD61">
        <f t="shared" si="29"/>
        <v>455</v>
      </c>
      <c r="AE61">
        <f t="shared" si="30"/>
        <v>272</v>
      </c>
      <c r="AF61">
        <f t="shared" si="31"/>
        <v>562</v>
      </c>
      <c r="AG61">
        <f t="shared" si="32"/>
        <v>444</v>
      </c>
      <c r="AU61" s="66">
        <v>43219</v>
      </c>
      <c r="AV61">
        <v>161</v>
      </c>
      <c r="AW61">
        <v>119</v>
      </c>
      <c r="AX61">
        <v>464</v>
      </c>
      <c r="AY61">
        <v>358</v>
      </c>
      <c r="AZ61">
        <v>217</v>
      </c>
      <c r="BA61">
        <v>249</v>
      </c>
      <c r="BB61">
        <v>455</v>
      </c>
      <c r="BC61">
        <v>272</v>
      </c>
      <c r="BD61">
        <v>562</v>
      </c>
      <c r="BE61" s="12">
        <v>444</v>
      </c>
      <c r="BG61" s="1">
        <v>43219</v>
      </c>
      <c r="BH61">
        <f t="shared" si="13"/>
        <v>161</v>
      </c>
      <c r="BI61">
        <f t="shared" si="15"/>
        <v>119</v>
      </c>
      <c r="BJ61">
        <f t="shared" si="16"/>
        <v>464</v>
      </c>
      <c r="BK61">
        <f t="shared" si="17"/>
        <v>358</v>
      </c>
      <c r="BL61">
        <f t="shared" si="18"/>
        <v>217</v>
      </c>
      <c r="BM61">
        <f t="shared" si="19"/>
        <v>249</v>
      </c>
      <c r="BN61">
        <f t="shared" si="20"/>
        <v>455</v>
      </c>
      <c r="BO61">
        <f t="shared" si="21"/>
        <v>272</v>
      </c>
      <c r="BP61">
        <f t="shared" si="22"/>
        <v>562</v>
      </c>
      <c r="BQ61">
        <f t="shared" si="22"/>
        <v>444</v>
      </c>
    </row>
    <row r="62" spans="1:69" x14ac:dyDescent="0.25">
      <c r="A62" s="1">
        <f t="shared" si="33"/>
        <v>43220</v>
      </c>
      <c r="B62" s="97">
        <v>222</v>
      </c>
      <c r="C62" s="97">
        <v>379</v>
      </c>
      <c r="D62" s="97">
        <v>106</v>
      </c>
      <c r="E62" s="97">
        <v>341</v>
      </c>
      <c r="F62" s="97">
        <v>211</v>
      </c>
      <c r="G62" s="97">
        <v>501</v>
      </c>
      <c r="H62" s="97">
        <v>583</v>
      </c>
      <c r="I62" s="97">
        <v>265</v>
      </c>
      <c r="J62" s="97">
        <v>74</v>
      </c>
      <c r="K62" s="97">
        <v>387</v>
      </c>
      <c r="W62" s="1">
        <f t="shared" si="34"/>
        <v>43220</v>
      </c>
      <c r="X62">
        <f t="shared" si="23"/>
        <v>222</v>
      </c>
      <c r="Y62">
        <f t="shared" si="24"/>
        <v>379</v>
      </c>
      <c r="Z62">
        <f t="shared" si="25"/>
        <v>106</v>
      </c>
      <c r="AA62">
        <f t="shared" si="26"/>
        <v>341</v>
      </c>
      <c r="AB62">
        <f t="shared" si="27"/>
        <v>211</v>
      </c>
      <c r="AC62">
        <f t="shared" si="28"/>
        <v>501</v>
      </c>
      <c r="AD62">
        <f t="shared" si="29"/>
        <v>583</v>
      </c>
      <c r="AE62">
        <f t="shared" si="30"/>
        <v>265</v>
      </c>
      <c r="AF62">
        <f t="shared" si="31"/>
        <v>74</v>
      </c>
      <c r="AG62">
        <f t="shared" si="32"/>
        <v>387</v>
      </c>
      <c r="AU62" s="66">
        <v>43220</v>
      </c>
      <c r="AV62">
        <v>222</v>
      </c>
      <c r="AW62">
        <v>379</v>
      </c>
      <c r="AX62">
        <v>106</v>
      </c>
      <c r="AY62">
        <v>341</v>
      </c>
      <c r="AZ62">
        <v>211</v>
      </c>
      <c r="BA62">
        <v>501</v>
      </c>
      <c r="BB62">
        <v>583</v>
      </c>
      <c r="BC62">
        <v>265</v>
      </c>
      <c r="BD62" s="67">
        <v>74</v>
      </c>
      <c r="BE62" s="12">
        <v>387</v>
      </c>
      <c r="BG62" s="1">
        <v>43220</v>
      </c>
      <c r="BH62">
        <f t="shared" si="13"/>
        <v>222</v>
      </c>
      <c r="BI62">
        <f t="shared" si="15"/>
        <v>379</v>
      </c>
      <c r="BJ62">
        <f t="shared" si="16"/>
        <v>106</v>
      </c>
      <c r="BK62">
        <f t="shared" si="17"/>
        <v>341</v>
      </c>
      <c r="BL62">
        <f t="shared" si="18"/>
        <v>211</v>
      </c>
      <c r="BM62">
        <f t="shared" si="19"/>
        <v>501</v>
      </c>
      <c r="BN62">
        <f t="shared" si="20"/>
        <v>583</v>
      </c>
      <c r="BO62">
        <f t="shared" si="21"/>
        <v>265</v>
      </c>
      <c r="BP62">
        <f t="shared" si="22"/>
        <v>350</v>
      </c>
      <c r="BQ62">
        <f t="shared" si="22"/>
        <v>387</v>
      </c>
    </row>
    <row r="63" spans="1:69" x14ac:dyDescent="0.25">
      <c r="A63" s="1">
        <f t="shared" si="33"/>
        <v>43221</v>
      </c>
      <c r="B63" s="97">
        <v>168</v>
      </c>
      <c r="C63" s="97">
        <v>7</v>
      </c>
      <c r="D63" s="97">
        <v>578</v>
      </c>
      <c r="E63" s="97">
        <v>270</v>
      </c>
      <c r="F63" s="97">
        <v>249</v>
      </c>
      <c r="G63" s="97">
        <v>82</v>
      </c>
      <c r="H63" s="97">
        <v>224</v>
      </c>
      <c r="I63" s="97">
        <v>139</v>
      </c>
      <c r="J63" s="97">
        <v>242</v>
      </c>
      <c r="K63" s="97">
        <v>451</v>
      </c>
      <c r="W63" s="1">
        <f t="shared" si="34"/>
        <v>43221</v>
      </c>
      <c r="X63">
        <f t="shared" si="23"/>
        <v>168</v>
      </c>
      <c r="Y63">
        <f t="shared" si="24"/>
        <v>7</v>
      </c>
      <c r="Z63">
        <f t="shared" si="25"/>
        <v>578</v>
      </c>
      <c r="AA63">
        <f t="shared" si="26"/>
        <v>270</v>
      </c>
      <c r="AB63">
        <f t="shared" si="27"/>
        <v>249</v>
      </c>
      <c r="AC63">
        <f t="shared" si="28"/>
        <v>82</v>
      </c>
      <c r="AD63">
        <f t="shared" si="29"/>
        <v>224</v>
      </c>
      <c r="AE63">
        <f t="shared" si="30"/>
        <v>139</v>
      </c>
      <c r="AF63">
        <f t="shared" si="31"/>
        <v>242</v>
      </c>
      <c r="AG63">
        <f t="shared" si="32"/>
        <v>451</v>
      </c>
      <c r="AU63" s="66">
        <v>43221</v>
      </c>
      <c r="AV63">
        <v>168</v>
      </c>
      <c r="AW63" s="67">
        <v>7</v>
      </c>
      <c r="AX63">
        <v>578</v>
      </c>
      <c r="AY63">
        <v>270</v>
      </c>
      <c r="AZ63">
        <v>249</v>
      </c>
      <c r="BA63" s="67">
        <v>82</v>
      </c>
      <c r="BB63">
        <v>224</v>
      </c>
      <c r="BC63">
        <v>139</v>
      </c>
      <c r="BD63">
        <v>242</v>
      </c>
      <c r="BE63" s="12">
        <v>451</v>
      </c>
      <c r="BG63" s="1">
        <v>43221</v>
      </c>
      <c r="BH63">
        <f t="shared" si="13"/>
        <v>168</v>
      </c>
      <c r="BI63">
        <f t="shared" si="15"/>
        <v>350</v>
      </c>
      <c r="BJ63">
        <f t="shared" si="16"/>
        <v>578</v>
      </c>
      <c r="BK63">
        <f t="shared" si="17"/>
        <v>270</v>
      </c>
      <c r="BL63">
        <f t="shared" si="18"/>
        <v>249</v>
      </c>
      <c r="BM63">
        <f t="shared" si="19"/>
        <v>350</v>
      </c>
      <c r="BN63">
        <f t="shared" si="20"/>
        <v>224</v>
      </c>
      <c r="BO63">
        <f t="shared" si="21"/>
        <v>139</v>
      </c>
      <c r="BP63">
        <f t="shared" si="22"/>
        <v>242</v>
      </c>
      <c r="BQ63">
        <f t="shared" si="22"/>
        <v>451</v>
      </c>
    </row>
    <row r="64" spans="1:69" x14ac:dyDescent="0.25">
      <c r="A64" s="1">
        <f t="shared" si="33"/>
        <v>43222</v>
      </c>
      <c r="B64" s="97">
        <v>307</v>
      </c>
      <c r="C64" s="97">
        <v>496</v>
      </c>
      <c r="D64" s="97">
        <v>441</v>
      </c>
      <c r="E64" s="97">
        <v>402</v>
      </c>
      <c r="F64" s="97">
        <v>15</v>
      </c>
      <c r="G64" s="97">
        <v>404</v>
      </c>
      <c r="H64" s="97">
        <v>144</v>
      </c>
      <c r="I64" s="97">
        <v>195</v>
      </c>
      <c r="J64" s="97">
        <v>588</v>
      </c>
      <c r="K64" s="97">
        <v>414</v>
      </c>
      <c r="W64" s="1">
        <f t="shared" si="34"/>
        <v>43222</v>
      </c>
      <c r="X64">
        <f t="shared" si="23"/>
        <v>307</v>
      </c>
      <c r="Y64">
        <f t="shared" si="24"/>
        <v>496</v>
      </c>
      <c r="Z64">
        <f t="shared" si="25"/>
        <v>441</v>
      </c>
      <c r="AA64">
        <f t="shared" si="26"/>
        <v>402</v>
      </c>
      <c r="AB64">
        <f t="shared" si="27"/>
        <v>15</v>
      </c>
      <c r="AC64">
        <f t="shared" si="28"/>
        <v>404</v>
      </c>
      <c r="AD64">
        <f t="shared" si="29"/>
        <v>144</v>
      </c>
      <c r="AE64">
        <f t="shared" si="30"/>
        <v>195</v>
      </c>
      <c r="AF64">
        <f t="shared" si="31"/>
        <v>588</v>
      </c>
      <c r="AG64">
        <f t="shared" si="32"/>
        <v>414</v>
      </c>
      <c r="AU64" s="66">
        <v>43222</v>
      </c>
      <c r="AV64">
        <v>307</v>
      </c>
      <c r="AW64">
        <v>496</v>
      </c>
      <c r="AX64">
        <v>441</v>
      </c>
      <c r="AY64">
        <v>402</v>
      </c>
      <c r="AZ64" s="67">
        <v>15</v>
      </c>
      <c r="BA64">
        <v>404</v>
      </c>
      <c r="BB64">
        <v>144</v>
      </c>
      <c r="BC64">
        <v>195</v>
      </c>
      <c r="BD64">
        <v>588</v>
      </c>
      <c r="BE64" s="12">
        <v>414</v>
      </c>
      <c r="BG64" s="1">
        <v>43222</v>
      </c>
      <c r="BH64">
        <f t="shared" si="13"/>
        <v>307</v>
      </c>
      <c r="BI64">
        <f t="shared" si="15"/>
        <v>496</v>
      </c>
      <c r="BJ64">
        <f t="shared" si="16"/>
        <v>441</v>
      </c>
      <c r="BK64">
        <f t="shared" si="17"/>
        <v>402</v>
      </c>
      <c r="BL64">
        <f t="shared" si="18"/>
        <v>350</v>
      </c>
      <c r="BM64">
        <f t="shared" si="19"/>
        <v>404</v>
      </c>
      <c r="BN64">
        <f t="shared" si="20"/>
        <v>144</v>
      </c>
      <c r="BO64">
        <f t="shared" si="21"/>
        <v>195</v>
      </c>
      <c r="BP64">
        <f t="shared" si="22"/>
        <v>588</v>
      </c>
      <c r="BQ64">
        <f t="shared" si="22"/>
        <v>414</v>
      </c>
    </row>
    <row r="65" spans="1:69" x14ac:dyDescent="0.25">
      <c r="A65" s="1">
        <f t="shared" si="33"/>
        <v>43223</v>
      </c>
      <c r="B65" s="97">
        <v>430</v>
      </c>
      <c r="C65" s="97">
        <v>527</v>
      </c>
      <c r="D65" s="97">
        <v>119</v>
      </c>
      <c r="E65" s="97">
        <v>395</v>
      </c>
      <c r="F65" s="97">
        <v>286</v>
      </c>
      <c r="G65" s="97">
        <v>373</v>
      </c>
      <c r="H65" s="97">
        <v>18</v>
      </c>
      <c r="I65" s="97">
        <v>214</v>
      </c>
      <c r="J65" s="97">
        <v>146</v>
      </c>
      <c r="K65" s="97">
        <v>468</v>
      </c>
      <c r="W65" s="1">
        <f t="shared" si="34"/>
        <v>43223</v>
      </c>
      <c r="X65">
        <f t="shared" si="23"/>
        <v>430</v>
      </c>
      <c r="Y65">
        <f t="shared" si="24"/>
        <v>527</v>
      </c>
      <c r="Z65">
        <f t="shared" si="25"/>
        <v>119</v>
      </c>
      <c r="AA65">
        <f t="shared" si="26"/>
        <v>395</v>
      </c>
      <c r="AB65">
        <f t="shared" si="27"/>
        <v>286</v>
      </c>
      <c r="AC65">
        <f t="shared" si="28"/>
        <v>373</v>
      </c>
      <c r="AD65">
        <f t="shared" si="29"/>
        <v>18</v>
      </c>
      <c r="AE65">
        <f t="shared" si="30"/>
        <v>214</v>
      </c>
      <c r="AF65">
        <f t="shared" si="31"/>
        <v>146</v>
      </c>
      <c r="AG65">
        <f t="shared" si="32"/>
        <v>468</v>
      </c>
      <c r="AU65" s="66">
        <v>43223</v>
      </c>
      <c r="AV65">
        <v>430</v>
      </c>
      <c r="AW65">
        <v>527</v>
      </c>
      <c r="AX65">
        <v>119</v>
      </c>
      <c r="AY65">
        <v>395</v>
      </c>
      <c r="AZ65">
        <v>286</v>
      </c>
      <c r="BA65">
        <v>373</v>
      </c>
      <c r="BB65" s="67">
        <v>18</v>
      </c>
      <c r="BC65">
        <v>214</v>
      </c>
      <c r="BD65">
        <v>146</v>
      </c>
      <c r="BE65" s="12">
        <v>468</v>
      </c>
      <c r="BG65" s="1">
        <v>43223</v>
      </c>
      <c r="BH65">
        <f t="shared" si="13"/>
        <v>430</v>
      </c>
      <c r="BI65">
        <f t="shared" si="15"/>
        <v>527</v>
      </c>
      <c r="BJ65">
        <f t="shared" si="16"/>
        <v>119</v>
      </c>
      <c r="BK65">
        <f t="shared" si="17"/>
        <v>395</v>
      </c>
      <c r="BL65">
        <f t="shared" si="18"/>
        <v>286</v>
      </c>
      <c r="BM65">
        <f t="shared" si="19"/>
        <v>373</v>
      </c>
      <c r="BN65">
        <f t="shared" si="20"/>
        <v>350</v>
      </c>
      <c r="BO65">
        <f t="shared" si="21"/>
        <v>214</v>
      </c>
      <c r="BP65">
        <f t="shared" si="22"/>
        <v>146</v>
      </c>
      <c r="BQ65">
        <f t="shared" si="22"/>
        <v>468</v>
      </c>
    </row>
    <row r="66" spans="1:69" x14ac:dyDescent="0.25">
      <c r="A66" s="1">
        <f t="shared" si="33"/>
        <v>43224</v>
      </c>
      <c r="B66" s="97">
        <v>398</v>
      </c>
      <c r="C66" s="97">
        <v>251</v>
      </c>
      <c r="D66" s="97">
        <v>557</v>
      </c>
      <c r="E66" s="97">
        <v>575</v>
      </c>
      <c r="F66" s="97">
        <v>342</v>
      </c>
      <c r="G66" s="97">
        <v>87</v>
      </c>
      <c r="H66" s="97">
        <v>101</v>
      </c>
      <c r="I66" s="97">
        <v>43</v>
      </c>
      <c r="J66" s="97">
        <v>175</v>
      </c>
      <c r="K66" s="97">
        <v>136</v>
      </c>
      <c r="W66" s="1">
        <f t="shared" si="34"/>
        <v>43224</v>
      </c>
      <c r="X66">
        <f t="shared" ref="X66:X97" si="35">IF(B66&gt;0,B66,NA())</f>
        <v>398</v>
      </c>
      <c r="Y66">
        <f t="shared" ref="Y66:Y97" si="36">IF(C66&gt;0,C66,NA())</f>
        <v>251</v>
      </c>
      <c r="Z66">
        <f t="shared" ref="Z66:Z97" si="37">IF(D66&gt;0,D66,NA())</f>
        <v>557</v>
      </c>
      <c r="AA66">
        <f t="shared" ref="AA66:AA97" si="38">IF(E66&gt;0,E66,NA())</f>
        <v>575</v>
      </c>
      <c r="AB66">
        <f t="shared" ref="AB66:AB97" si="39">IF(F66&gt;0,F66,NA())</f>
        <v>342</v>
      </c>
      <c r="AC66">
        <f t="shared" ref="AC66:AC97" si="40">IF(G66&gt;0,G66,NA())</f>
        <v>87</v>
      </c>
      <c r="AD66">
        <f t="shared" ref="AD66:AD97" si="41">IF(H66&gt;0,H66,NA())</f>
        <v>101</v>
      </c>
      <c r="AE66">
        <f t="shared" ref="AE66:AE97" si="42">IF(I66&gt;0,I66,NA())</f>
        <v>43</v>
      </c>
      <c r="AF66">
        <f t="shared" ref="AF66:AF97" si="43">IF(J66&gt;0,J66,NA())</f>
        <v>175</v>
      </c>
      <c r="AG66">
        <f t="shared" ref="AG66:AG97" si="44">IF(K66&gt;0,K66,NA())</f>
        <v>136</v>
      </c>
      <c r="AU66" s="66">
        <v>43224</v>
      </c>
      <c r="AV66">
        <v>398</v>
      </c>
      <c r="AW66">
        <v>251</v>
      </c>
      <c r="AX66">
        <v>557</v>
      </c>
      <c r="AY66">
        <v>575</v>
      </c>
      <c r="AZ66">
        <v>342</v>
      </c>
      <c r="BA66" s="67">
        <v>87</v>
      </c>
      <c r="BB66">
        <v>101</v>
      </c>
      <c r="BC66" s="67">
        <v>43</v>
      </c>
      <c r="BD66">
        <v>175</v>
      </c>
      <c r="BE66" s="12">
        <v>136</v>
      </c>
      <c r="BG66" s="1">
        <v>43224</v>
      </c>
      <c r="BH66">
        <f t="shared" si="13"/>
        <v>398</v>
      </c>
      <c r="BI66">
        <f t="shared" si="15"/>
        <v>251</v>
      </c>
      <c r="BJ66">
        <f t="shared" si="16"/>
        <v>557</v>
      </c>
      <c r="BK66">
        <f t="shared" si="17"/>
        <v>575</v>
      </c>
      <c r="BL66">
        <f t="shared" si="18"/>
        <v>342</v>
      </c>
      <c r="BM66">
        <f t="shared" si="19"/>
        <v>350</v>
      </c>
      <c r="BN66">
        <f t="shared" si="20"/>
        <v>101</v>
      </c>
      <c r="BO66">
        <f t="shared" si="21"/>
        <v>350</v>
      </c>
      <c r="BP66">
        <f t="shared" si="22"/>
        <v>175</v>
      </c>
      <c r="BQ66">
        <f t="shared" si="22"/>
        <v>136</v>
      </c>
    </row>
    <row r="67" spans="1:69" x14ac:dyDescent="0.25">
      <c r="A67" s="1">
        <f t="shared" ref="A67:A98" si="45">A66+1</f>
        <v>43225</v>
      </c>
      <c r="B67" s="97">
        <v>86</v>
      </c>
      <c r="C67" s="97">
        <v>306</v>
      </c>
      <c r="D67" s="97">
        <v>232</v>
      </c>
      <c r="E67" s="97">
        <v>368</v>
      </c>
      <c r="F67" s="97">
        <v>577</v>
      </c>
      <c r="G67" s="97">
        <v>563</v>
      </c>
      <c r="H67" s="97">
        <v>212</v>
      </c>
      <c r="I67" s="97">
        <v>141</v>
      </c>
      <c r="J67" s="97">
        <v>370</v>
      </c>
      <c r="K67" s="97">
        <v>586</v>
      </c>
      <c r="W67" s="1">
        <f t="shared" ref="W67:W98" si="46">W66+1</f>
        <v>43225</v>
      </c>
      <c r="X67">
        <f t="shared" si="35"/>
        <v>86</v>
      </c>
      <c r="Y67">
        <f t="shared" si="36"/>
        <v>306</v>
      </c>
      <c r="Z67">
        <f t="shared" si="37"/>
        <v>232</v>
      </c>
      <c r="AA67">
        <f t="shared" si="38"/>
        <v>368</v>
      </c>
      <c r="AB67">
        <f t="shared" si="39"/>
        <v>577</v>
      </c>
      <c r="AC67">
        <f t="shared" si="40"/>
        <v>563</v>
      </c>
      <c r="AD67">
        <f t="shared" si="41"/>
        <v>212</v>
      </c>
      <c r="AE67">
        <f t="shared" si="42"/>
        <v>141</v>
      </c>
      <c r="AF67">
        <f t="shared" si="43"/>
        <v>370</v>
      </c>
      <c r="AG67">
        <f t="shared" si="44"/>
        <v>586</v>
      </c>
      <c r="AU67" s="66">
        <v>43225</v>
      </c>
      <c r="AV67" s="67">
        <v>86</v>
      </c>
      <c r="AW67">
        <v>306</v>
      </c>
      <c r="AX67">
        <v>232</v>
      </c>
      <c r="AY67">
        <v>368</v>
      </c>
      <c r="AZ67">
        <v>577</v>
      </c>
      <c r="BA67">
        <v>563</v>
      </c>
      <c r="BB67">
        <v>212</v>
      </c>
      <c r="BC67">
        <v>141</v>
      </c>
      <c r="BD67">
        <v>370</v>
      </c>
      <c r="BE67" s="12">
        <v>586</v>
      </c>
      <c r="BG67" s="1">
        <v>43225</v>
      </c>
      <c r="BH67">
        <f t="shared" ref="BH67:BH130" si="47">IF(AV67&gt;100,AV67,350)</f>
        <v>350</v>
      </c>
      <c r="BI67">
        <f t="shared" si="15"/>
        <v>306</v>
      </c>
      <c r="BJ67">
        <f t="shared" si="16"/>
        <v>232</v>
      </c>
      <c r="BK67">
        <f t="shared" si="17"/>
        <v>368</v>
      </c>
      <c r="BL67">
        <f t="shared" si="18"/>
        <v>577</v>
      </c>
      <c r="BM67">
        <f t="shared" si="19"/>
        <v>563</v>
      </c>
      <c r="BN67">
        <f t="shared" si="20"/>
        <v>212</v>
      </c>
      <c r="BO67">
        <f t="shared" si="21"/>
        <v>141</v>
      </c>
      <c r="BP67">
        <f t="shared" si="22"/>
        <v>370</v>
      </c>
      <c r="BQ67">
        <f t="shared" si="22"/>
        <v>586</v>
      </c>
    </row>
    <row r="68" spans="1:69" x14ac:dyDescent="0.25">
      <c r="A68" s="1">
        <f t="shared" si="45"/>
        <v>43226</v>
      </c>
      <c r="B68" s="97">
        <v>164</v>
      </c>
      <c r="C68" s="97">
        <v>464</v>
      </c>
      <c r="D68" s="97">
        <v>352</v>
      </c>
      <c r="E68" s="97">
        <v>200</v>
      </c>
      <c r="F68" s="97">
        <v>590</v>
      </c>
      <c r="G68" s="97">
        <v>45</v>
      </c>
      <c r="H68" s="97">
        <v>33</v>
      </c>
      <c r="I68" s="97">
        <v>340</v>
      </c>
      <c r="J68" s="97">
        <v>548</v>
      </c>
      <c r="K68" s="97">
        <v>261</v>
      </c>
      <c r="W68" s="1">
        <f t="shared" si="46"/>
        <v>43226</v>
      </c>
      <c r="X68">
        <f t="shared" si="35"/>
        <v>164</v>
      </c>
      <c r="Y68">
        <f t="shared" si="36"/>
        <v>464</v>
      </c>
      <c r="Z68">
        <f t="shared" si="37"/>
        <v>352</v>
      </c>
      <c r="AA68">
        <f t="shared" si="38"/>
        <v>200</v>
      </c>
      <c r="AB68">
        <f t="shared" si="39"/>
        <v>590</v>
      </c>
      <c r="AC68">
        <f t="shared" si="40"/>
        <v>45</v>
      </c>
      <c r="AD68">
        <f t="shared" si="41"/>
        <v>33</v>
      </c>
      <c r="AE68">
        <f t="shared" si="42"/>
        <v>340</v>
      </c>
      <c r="AF68">
        <f t="shared" si="43"/>
        <v>548</v>
      </c>
      <c r="AG68">
        <f t="shared" si="44"/>
        <v>261</v>
      </c>
      <c r="AU68" s="66">
        <v>43226</v>
      </c>
      <c r="AV68">
        <v>164</v>
      </c>
      <c r="AW68">
        <v>464</v>
      </c>
      <c r="AX68">
        <v>352</v>
      </c>
      <c r="AY68">
        <v>200</v>
      </c>
      <c r="AZ68">
        <v>590</v>
      </c>
      <c r="BA68" s="67">
        <v>45</v>
      </c>
      <c r="BB68" s="67">
        <v>33</v>
      </c>
      <c r="BC68">
        <v>340</v>
      </c>
      <c r="BD68">
        <v>548</v>
      </c>
      <c r="BE68" s="12">
        <v>261</v>
      </c>
      <c r="BG68" s="1">
        <v>43226</v>
      </c>
      <c r="BH68">
        <f t="shared" si="47"/>
        <v>164</v>
      </c>
      <c r="BI68">
        <f t="shared" si="15"/>
        <v>464</v>
      </c>
      <c r="BJ68">
        <f t="shared" si="16"/>
        <v>352</v>
      </c>
      <c r="BK68">
        <f t="shared" si="17"/>
        <v>200</v>
      </c>
      <c r="BL68">
        <f t="shared" si="18"/>
        <v>590</v>
      </c>
      <c r="BM68">
        <f t="shared" si="19"/>
        <v>350</v>
      </c>
      <c r="BN68">
        <f t="shared" si="20"/>
        <v>350</v>
      </c>
      <c r="BO68">
        <f t="shared" si="21"/>
        <v>340</v>
      </c>
      <c r="BP68">
        <f t="shared" si="22"/>
        <v>548</v>
      </c>
      <c r="BQ68">
        <f t="shared" si="22"/>
        <v>261</v>
      </c>
    </row>
    <row r="69" spans="1:69" x14ac:dyDescent="0.25">
      <c r="A69" s="1">
        <f t="shared" si="45"/>
        <v>43227</v>
      </c>
      <c r="B69" s="97">
        <v>361</v>
      </c>
      <c r="C69" s="97">
        <v>462</v>
      </c>
      <c r="D69" s="97">
        <v>242</v>
      </c>
      <c r="E69" s="97">
        <v>220</v>
      </c>
      <c r="F69" s="97">
        <v>279</v>
      </c>
      <c r="G69" s="97">
        <v>21</v>
      </c>
      <c r="H69" s="97">
        <v>447</v>
      </c>
      <c r="I69" s="97">
        <v>87</v>
      </c>
      <c r="J69" s="97">
        <v>458</v>
      </c>
      <c r="K69" s="97">
        <v>554</v>
      </c>
      <c r="W69" s="1">
        <f t="shared" si="46"/>
        <v>43227</v>
      </c>
      <c r="X69">
        <f t="shared" si="35"/>
        <v>361</v>
      </c>
      <c r="Y69">
        <f t="shared" si="36"/>
        <v>462</v>
      </c>
      <c r="Z69">
        <f t="shared" si="37"/>
        <v>242</v>
      </c>
      <c r="AA69">
        <f t="shared" si="38"/>
        <v>220</v>
      </c>
      <c r="AB69">
        <f t="shared" si="39"/>
        <v>279</v>
      </c>
      <c r="AC69">
        <f t="shared" si="40"/>
        <v>21</v>
      </c>
      <c r="AD69">
        <f t="shared" si="41"/>
        <v>447</v>
      </c>
      <c r="AE69">
        <f t="shared" si="42"/>
        <v>87</v>
      </c>
      <c r="AF69">
        <f t="shared" si="43"/>
        <v>458</v>
      </c>
      <c r="AG69">
        <f t="shared" si="44"/>
        <v>554</v>
      </c>
      <c r="AU69" s="66">
        <v>43227</v>
      </c>
      <c r="AV69">
        <v>361</v>
      </c>
      <c r="AW69">
        <v>462</v>
      </c>
      <c r="AX69">
        <v>242</v>
      </c>
      <c r="AY69">
        <v>220</v>
      </c>
      <c r="AZ69">
        <v>279</v>
      </c>
      <c r="BA69" s="67">
        <v>21</v>
      </c>
      <c r="BB69">
        <v>447</v>
      </c>
      <c r="BC69" s="67">
        <v>87</v>
      </c>
      <c r="BD69">
        <v>458</v>
      </c>
      <c r="BE69" s="12">
        <v>554</v>
      </c>
      <c r="BG69" s="1">
        <v>43227</v>
      </c>
      <c r="BH69">
        <f t="shared" si="47"/>
        <v>361</v>
      </c>
      <c r="BI69">
        <f t="shared" si="15"/>
        <v>462</v>
      </c>
      <c r="BJ69">
        <f t="shared" si="16"/>
        <v>242</v>
      </c>
      <c r="BK69">
        <f t="shared" si="17"/>
        <v>220</v>
      </c>
      <c r="BL69">
        <f t="shared" si="18"/>
        <v>279</v>
      </c>
      <c r="BM69">
        <f t="shared" si="19"/>
        <v>350</v>
      </c>
      <c r="BN69">
        <f t="shared" si="20"/>
        <v>447</v>
      </c>
      <c r="BO69">
        <f t="shared" si="21"/>
        <v>350</v>
      </c>
      <c r="BP69">
        <f t="shared" si="22"/>
        <v>458</v>
      </c>
      <c r="BQ69">
        <f t="shared" si="22"/>
        <v>554</v>
      </c>
    </row>
    <row r="70" spans="1:69" x14ac:dyDescent="0.25">
      <c r="A70" s="1">
        <f t="shared" si="45"/>
        <v>43228</v>
      </c>
      <c r="B70" s="97">
        <v>196</v>
      </c>
      <c r="C70" s="97">
        <v>344</v>
      </c>
      <c r="D70" s="97">
        <v>165</v>
      </c>
      <c r="E70" s="97">
        <v>543</v>
      </c>
      <c r="F70" s="97">
        <v>578</v>
      </c>
      <c r="G70" s="97">
        <v>271</v>
      </c>
      <c r="H70" s="97">
        <v>206</v>
      </c>
      <c r="I70" s="97">
        <v>4</v>
      </c>
      <c r="J70" s="97">
        <v>536</v>
      </c>
      <c r="K70" s="97">
        <v>465</v>
      </c>
      <c r="W70" s="1">
        <f t="shared" si="46"/>
        <v>43228</v>
      </c>
      <c r="X70">
        <f t="shared" si="35"/>
        <v>196</v>
      </c>
      <c r="Y70">
        <f t="shared" si="36"/>
        <v>344</v>
      </c>
      <c r="Z70">
        <f t="shared" si="37"/>
        <v>165</v>
      </c>
      <c r="AA70">
        <f t="shared" si="38"/>
        <v>543</v>
      </c>
      <c r="AB70">
        <f t="shared" si="39"/>
        <v>578</v>
      </c>
      <c r="AC70">
        <f t="shared" si="40"/>
        <v>271</v>
      </c>
      <c r="AD70">
        <f t="shared" si="41"/>
        <v>206</v>
      </c>
      <c r="AE70">
        <f t="shared" si="42"/>
        <v>4</v>
      </c>
      <c r="AF70">
        <f t="shared" si="43"/>
        <v>536</v>
      </c>
      <c r="AG70">
        <f t="shared" si="44"/>
        <v>465</v>
      </c>
      <c r="AU70" s="66">
        <v>43228</v>
      </c>
      <c r="AV70">
        <v>196</v>
      </c>
      <c r="AW70">
        <v>344</v>
      </c>
      <c r="AX70">
        <v>165</v>
      </c>
      <c r="AY70">
        <v>543</v>
      </c>
      <c r="AZ70">
        <v>578</v>
      </c>
      <c r="BA70">
        <v>271</v>
      </c>
      <c r="BB70">
        <v>206</v>
      </c>
      <c r="BC70" s="67">
        <v>4</v>
      </c>
      <c r="BD70">
        <v>536</v>
      </c>
      <c r="BE70" s="12">
        <v>465</v>
      </c>
      <c r="BG70" s="1">
        <v>43228</v>
      </c>
      <c r="BH70">
        <f t="shared" si="47"/>
        <v>196</v>
      </c>
      <c r="BI70">
        <f t="shared" si="15"/>
        <v>344</v>
      </c>
      <c r="BJ70">
        <f t="shared" si="16"/>
        <v>165</v>
      </c>
      <c r="BK70">
        <f t="shared" si="17"/>
        <v>543</v>
      </c>
      <c r="BL70">
        <f t="shared" si="18"/>
        <v>578</v>
      </c>
      <c r="BM70">
        <f t="shared" si="19"/>
        <v>271</v>
      </c>
      <c r="BN70">
        <f t="shared" si="20"/>
        <v>206</v>
      </c>
      <c r="BO70">
        <f t="shared" si="21"/>
        <v>350</v>
      </c>
      <c r="BP70">
        <f t="shared" si="22"/>
        <v>536</v>
      </c>
      <c r="BQ70">
        <f t="shared" si="22"/>
        <v>465</v>
      </c>
    </row>
    <row r="71" spans="1:69" x14ac:dyDescent="0.25">
      <c r="A71" s="1">
        <f t="shared" si="45"/>
        <v>43229</v>
      </c>
      <c r="B71" s="97">
        <v>211</v>
      </c>
      <c r="C71" s="97">
        <v>285</v>
      </c>
      <c r="D71" s="97">
        <v>331</v>
      </c>
      <c r="E71" s="97">
        <v>524</v>
      </c>
      <c r="F71" s="97">
        <v>174</v>
      </c>
      <c r="G71" s="97">
        <v>594</v>
      </c>
      <c r="H71" s="97">
        <v>270</v>
      </c>
      <c r="I71" s="97">
        <v>203</v>
      </c>
      <c r="J71" s="97">
        <v>390</v>
      </c>
      <c r="K71" s="97">
        <v>376</v>
      </c>
      <c r="W71" s="1">
        <f t="shared" si="46"/>
        <v>43229</v>
      </c>
      <c r="X71">
        <f t="shared" si="35"/>
        <v>211</v>
      </c>
      <c r="Y71">
        <f t="shared" si="36"/>
        <v>285</v>
      </c>
      <c r="Z71">
        <f t="shared" si="37"/>
        <v>331</v>
      </c>
      <c r="AA71">
        <f t="shared" si="38"/>
        <v>524</v>
      </c>
      <c r="AB71">
        <f t="shared" si="39"/>
        <v>174</v>
      </c>
      <c r="AC71">
        <f t="shared" si="40"/>
        <v>594</v>
      </c>
      <c r="AD71">
        <f t="shared" si="41"/>
        <v>270</v>
      </c>
      <c r="AE71">
        <f t="shared" si="42"/>
        <v>203</v>
      </c>
      <c r="AF71">
        <f t="shared" si="43"/>
        <v>390</v>
      </c>
      <c r="AG71">
        <f t="shared" si="44"/>
        <v>376</v>
      </c>
      <c r="AU71" s="66">
        <v>43229</v>
      </c>
      <c r="AV71">
        <v>211</v>
      </c>
      <c r="AW71">
        <v>285</v>
      </c>
      <c r="AX71">
        <v>331</v>
      </c>
      <c r="AY71">
        <v>524</v>
      </c>
      <c r="AZ71">
        <v>174</v>
      </c>
      <c r="BA71">
        <v>594</v>
      </c>
      <c r="BB71">
        <v>270</v>
      </c>
      <c r="BC71">
        <v>203</v>
      </c>
      <c r="BD71">
        <v>390</v>
      </c>
      <c r="BE71" s="12">
        <v>376</v>
      </c>
      <c r="BG71" s="1">
        <v>43229</v>
      </c>
      <c r="BH71">
        <f t="shared" si="47"/>
        <v>211</v>
      </c>
      <c r="BI71">
        <f t="shared" si="15"/>
        <v>285</v>
      </c>
      <c r="BJ71">
        <f t="shared" si="16"/>
        <v>331</v>
      </c>
      <c r="BK71">
        <f t="shared" si="17"/>
        <v>524</v>
      </c>
      <c r="BL71">
        <f t="shared" si="18"/>
        <v>174</v>
      </c>
      <c r="BM71">
        <f t="shared" si="19"/>
        <v>594</v>
      </c>
      <c r="BN71">
        <f t="shared" si="20"/>
        <v>270</v>
      </c>
      <c r="BO71">
        <f t="shared" si="21"/>
        <v>203</v>
      </c>
      <c r="BP71">
        <f t="shared" si="22"/>
        <v>390</v>
      </c>
      <c r="BQ71">
        <f t="shared" si="22"/>
        <v>376</v>
      </c>
    </row>
    <row r="72" spans="1:69" x14ac:dyDescent="0.25">
      <c r="A72" s="1">
        <f t="shared" si="45"/>
        <v>43230</v>
      </c>
      <c r="B72" s="97">
        <v>29</v>
      </c>
      <c r="C72" s="97">
        <v>185</v>
      </c>
      <c r="D72" s="97">
        <v>356</v>
      </c>
      <c r="E72" s="97">
        <v>148</v>
      </c>
      <c r="F72" s="97">
        <v>177</v>
      </c>
      <c r="G72" s="97">
        <v>247</v>
      </c>
      <c r="H72" s="97">
        <v>411</v>
      </c>
      <c r="I72" s="97">
        <v>552</v>
      </c>
      <c r="J72" s="97">
        <v>39</v>
      </c>
      <c r="K72" s="97">
        <v>116</v>
      </c>
      <c r="W72" s="1">
        <f t="shared" si="46"/>
        <v>43230</v>
      </c>
      <c r="X72">
        <f t="shared" si="35"/>
        <v>29</v>
      </c>
      <c r="Y72">
        <f t="shared" si="36"/>
        <v>185</v>
      </c>
      <c r="Z72">
        <f t="shared" si="37"/>
        <v>356</v>
      </c>
      <c r="AA72">
        <f t="shared" si="38"/>
        <v>148</v>
      </c>
      <c r="AB72">
        <f t="shared" si="39"/>
        <v>177</v>
      </c>
      <c r="AC72">
        <f t="shared" si="40"/>
        <v>247</v>
      </c>
      <c r="AD72">
        <f t="shared" si="41"/>
        <v>411</v>
      </c>
      <c r="AE72">
        <f t="shared" si="42"/>
        <v>552</v>
      </c>
      <c r="AF72">
        <f t="shared" si="43"/>
        <v>39</v>
      </c>
      <c r="AG72">
        <f t="shared" si="44"/>
        <v>116</v>
      </c>
      <c r="AU72" s="66">
        <v>43230</v>
      </c>
      <c r="AV72" s="67">
        <v>29</v>
      </c>
      <c r="AW72">
        <v>185</v>
      </c>
      <c r="AX72">
        <v>356</v>
      </c>
      <c r="AY72">
        <v>148</v>
      </c>
      <c r="AZ72">
        <v>177</v>
      </c>
      <c r="BA72">
        <v>247</v>
      </c>
      <c r="BB72">
        <v>411</v>
      </c>
      <c r="BC72">
        <v>552</v>
      </c>
      <c r="BD72" s="67">
        <v>39</v>
      </c>
      <c r="BE72" s="12">
        <v>116</v>
      </c>
      <c r="BG72" s="1">
        <v>43230</v>
      </c>
      <c r="BH72">
        <f t="shared" si="47"/>
        <v>350</v>
      </c>
      <c r="BI72">
        <f t="shared" si="15"/>
        <v>185</v>
      </c>
      <c r="BJ72">
        <f t="shared" si="16"/>
        <v>356</v>
      </c>
      <c r="BK72">
        <f t="shared" si="17"/>
        <v>148</v>
      </c>
      <c r="BL72">
        <f t="shared" si="18"/>
        <v>177</v>
      </c>
      <c r="BM72">
        <f t="shared" si="19"/>
        <v>247</v>
      </c>
      <c r="BN72">
        <f t="shared" si="20"/>
        <v>411</v>
      </c>
      <c r="BO72">
        <f t="shared" si="21"/>
        <v>552</v>
      </c>
      <c r="BP72">
        <f t="shared" si="22"/>
        <v>350</v>
      </c>
      <c r="BQ72">
        <f t="shared" si="22"/>
        <v>116</v>
      </c>
    </row>
    <row r="73" spans="1:69" x14ac:dyDescent="0.25">
      <c r="A73" s="1">
        <f t="shared" si="45"/>
        <v>43231</v>
      </c>
      <c r="B73" s="97">
        <v>483</v>
      </c>
      <c r="C73" s="97">
        <v>313</v>
      </c>
      <c r="D73" s="97">
        <v>597</v>
      </c>
      <c r="E73" s="97">
        <v>410</v>
      </c>
      <c r="F73" s="97">
        <v>66</v>
      </c>
      <c r="G73" s="97">
        <v>129</v>
      </c>
      <c r="H73" s="97">
        <v>491</v>
      </c>
      <c r="I73" s="97">
        <v>143</v>
      </c>
      <c r="J73" s="97">
        <v>390</v>
      </c>
      <c r="K73" s="97">
        <v>511</v>
      </c>
      <c r="W73" s="1">
        <f t="shared" si="46"/>
        <v>43231</v>
      </c>
      <c r="X73">
        <f t="shared" si="35"/>
        <v>483</v>
      </c>
      <c r="Y73">
        <f t="shared" si="36"/>
        <v>313</v>
      </c>
      <c r="Z73">
        <f t="shared" si="37"/>
        <v>597</v>
      </c>
      <c r="AA73">
        <f t="shared" si="38"/>
        <v>410</v>
      </c>
      <c r="AB73">
        <f t="shared" si="39"/>
        <v>66</v>
      </c>
      <c r="AC73">
        <f t="shared" si="40"/>
        <v>129</v>
      </c>
      <c r="AD73">
        <f t="shared" si="41"/>
        <v>491</v>
      </c>
      <c r="AE73">
        <f t="shared" si="42"/>
        <v>143</v>
      </c>
      <c r="AF73">
        <f t="shared" si="43"/>
        <v>390</v>
      </c>
      <c r="AG73">
        <f t="shared" si="44"/>
        <v>511</v>
      </c>
      <c r="AU73" s="66">
        <v>43231</v>
      </c>
      <c r="AV73">
        <v>483</v>
      </c>
      <c r="AW73">
        <v>313</v>
      </c>
      <c r="AX73">
        <v>597</v>
      </c>
      <c r="AY73">
        <v>410</v>
      </c>
      <c r="AZ73" s="67">
        <v>66</v>
      </c>
      <c r="BA73">
        <v>129</v>
      </c>
      <c r="BB73">
        <v>491</v>
      </c>
      <c r="BC73">
        <v>143</v>
      </c>
      <c r="BD73">
        <v>390</v>
      </c>
      <c r="BE73" s="12">
        <v>511</v>
      </c>
      <c r="BG73" s="1">
        <v>43231</v>
      </c>
      <c r="BH73">
        <f t="shared" si="47"/>
        <v>483</v>
      </c>
      <c r="BI73">
        <f t="shared" si="15"/>
        <v>313</v>
      </c>
      <c r="BJ73">
        <f t="shared" si="16"/>
        <v>597</v>
      </c>
      <c r="BK73">
        <f t="shared" si="17"/>
        <v>410</v>
      </c>
      <c r="BL73">
        <f t="shared" si="18"/>
        <v>350</v>
      </c>
      <c r="BM73">
        <f t="shared" si="19"/>
        <v>129</v>
      </c>
      <c r="BN73">
        <f t="shared" si="20"/>
        <v>491</v>
      </c>
      <c r="BO73">
        <f t="shared" si="21"/>
        <v>143</v>
      </c>
      <c r="BP73">
        <f t="shared" si="22"/>
        <v>390</v>
      </c>
      <c r="BQ73">
        <f t="shared" si="22"/>
        <v>511</v>
      </c>
    </row>
    <row r="74" spans="1:69" x14ac:dyDescent="0.25">
      <c r="A74" s="1">
        <f t="shared" si="45"/>
        <v>43232</v>
      </c>
      <c r="B74" s="97">
        <v>444</v>
      </c>
      <c r="C74" s="97">
        <v>-1</v>
      </c>
      <c r="D74" s="97">
        <v>125</v>
      </c>
      <c r="E74" s="97">
        <v>535</v>
      </c>
      <c r="F74" s="97">
        <v>255</v>
      </c>
      <c r="G74" s="97">
        <v>324</v>
      </c>
      <c r="H74" s="97">
        <v>93</v>
      </c>
      <c r="I74" s="97">
        <v>50</v>
      </c>
      <c r="J74" s="97">
        <v>191</v>
      </c>
      <c r="K74" s="97">
        <v>215</v>
      </c>
      <c r="W74" s="1">
        <f t="shared" si="46"/>
        <v>43232</v>
      </c>
      <c r="X74">
        <f t="shared" si="35"/>
        <v>444</v>
      </c>
      <c r="Y74" t="e">
        <f t="shared" si="36"/>
        <v>#N/A</v>
      </c>
      <c r="Z74">
        <f t="shared" si="37"/>
        <v>125</v>
      </c>
      <c r="AA74">
        <f t="shared" si="38"/>
        <v>535</v>
      </c>
      <c r="AB74">
        <f t="shared" si="39"/>
        <v>255</v>
      </c>
      <c r="AC74">
        <f t="shared" si="40"/>
        <v>324</v>
      </c>
      <c r="AD74">
        <f t="shared" si="41"/>
        <v>93</v>
      </c>
      <c r="AE74">
        <f t="shared" si="42"/>
        <v>50</v>
      </c>
      <c r="AF74">
        <f t="shared" si="43"/>
        <v>191</v>
      </c>
      <c r="AG74">
        <f t="shared" si="44"/>
        <v>215</v>
      </c>
      <c r="AU74" s="66">
        <v>43232</v>
      </c>
      <c r="AV74">
        <v>444</v>
      </c>
      <c r="AW74" s="67">
        <v>-1</v>
      </c>
      <c r="AX74">
        <v>125</v>
      </c>
      <c r="AY74">
        <v>535</v>
      </c>
      <c r="AZ74">
        <v>255</v>
      </c>
      <c r="BA74">
        <v>324</v>
      </c>
      <c r="BB74" s="67">
        <v>93</v>
      </c>
      <c r="BC74" s="67">
        <v>50</v>
      </c>
      <c r="BD74">
        <v>191</v>
      </c>
      <c r="BE74" s="12">
        <v>215</v>
      </c>
      <c r="BG74" s="1">
        <v>43232</v>
      </c>
      <c r="BH74">
        <f t="shared" si="47"/>
        <v>444</v>
      </c>
      <c r="BI74">
        <f t="shared" si="15"/>
        <v>350</v>
      </c>
      <c r="BJ74">
        <f t="shared" si="16"/>
        <v>125</v>
      </c>
      <c r="BK74">
        <f t="shared" si="17"/>
        <v>535</v>
      </c>
      <c r="BL74">
        <f t="shared" si="18"/>
        <v>255</v>
      </c>
      <c r="BM74">
        <f t="shared" si="19"/>
        <v>324</v>
      </c>
      <c r="BN74">
        <f t="shared" si="20"/>
        <v>350</v>
      </c>
      <c r="BO74">
        <f t="shared" si="21"/>
        <v>350</v>
      </c>
      <c r="BP74">
        <f t="shared" si="22"/>
        <v>191</v>
      </c>
      <c r="BQ74">
        <f t="shared" si="22"/>
        <v>215</v>
      </c>
    </row>
    <row r="75" spans="1:69" x14ac:dyDescent="0.25">
      <c r="A75" s="1">
        <f t="shared" si="45"/>
        <v>43233</v>
      </c>
      <c r="B75" s="97">
        <v>5</v>
      </c>
      <c r="C75" s="97">
        <v>294</v>
      </c>
      <c r="D75" s="97">
        <v>241</v>
      </c>
      <c r="E75" s="97">
        <v>448</v>
      </c>
      <c r="F75" s="97">
        <v>398</v>
      </c>
      <c r="G75" s="97">
        <v>469</v>
      </c>
      <c r="H75" s="97">
        <v>171</v>
      </c>
      <c r="I75" s="97">
        <v>444</v>
      </c>
      <c r="J75" s="97">
        <v>577</v>
      </c>
      <c r="K75" s="97">
        <v>337</v>
      </c>
      <c r="W75" s="1">
        <f t="shared" si="46"/>
        <v>43233</v>
      </c>
      <c r="X75">
        <f t="shared" si="35"/>
        <v>5</v>
      </c>
      <c r="Y75">
        <f t="shared" si="36"/>
        <v>294</v>
      </c>
      <c r="Z75">
        <f t="shared" si="37"/>
        <v>241</v>
      </c>
      <c r="AA75">
        <f t="shared" si="38"/>
        <v>448</v>
      </c>
      <c r="AB75">
        <f t="shared" si="39"/>
        <v>398</v>
      </c>
      <c r="AC75">
        <f t="shared" si="40"/>
        <v>469</v>
      </c>
      <c r="AD75">
        <f t="shared" si="41"/>
        <v>171</v>
      </c>
      <c r="AE75">
        <f t="shared" si="42"/>
        <v>444</v>
      </c>
      <c r="AF75">
        <f t="shared" si="43"/>
        <v>577</v>
      </c>
      <c r="AG75">
        <f t="shared" si="44"/>
        <v>337</v>
      </c>
      <c r="AU75" s="66">
        <v>43233</v>
      </c>
      <c r="AV75" s="67">
        <v>5</v>
      </c>
      <c r="AW75">
        <v>294</v>
      </c>
      <c r="AX75">
        <v>241</v>
      </c>
      <c r="AY75">
        <v>448</v>
      </c>
      <c r="AZ75">
        <v>398</v>
      </c>
      <c r="BA75">
        <v>469</v>
      </c>
      <c r="BB75">
        <v>171</v>
      </c>
      <c r="BC75">
        <v>444</v>
      </c>
      <c r="BD75">
        <v>577</v>
      </c>
      <c r="BE75" s="12">
        <v>337</v>
      </c>
      <c r="BG75" s="1">
        <v>43233</v>
      </c>
      <c r="BH75">
        <f t="shared" si="47"/>
        <v>350</v>
      </c>
      <c r="BI75">
        <f t="shared" si="15"/>
        <v>294</v>
      </c>
      <c r="BJ75">
        <f t="shared" si="16"/>
        <v>241</v>
      </c>
      <c r="BK75">
        <f t="shared" si="17"/>
        <v>448</v>
      </c>
      <c r="BL75">
        <f t="shared" si="18"/>
        <v>398</v>
      </c>
      <c r="BM75">
        <f t="shared" si="19"/>
        <v>469</v>
      </c>
      <c r="BN75">
        <f t="shared" si="20"/>
        <v>171</v>
      </c>
      <c r="BO75">
        <f t="shared" si="21"/>
        <v>444</v>
      </c>
      <c r="BP75">
        <f t="shared" si="22"/>
        <v>577</v>
      </c>
      <c r="BQ75">
        <f t="shared" si="22"/>
        <v>337</v>
      </c>
    </row>
    <row r="76" spans="1:69" x14ac:dyDescent="0.25">
      <c r="A76" s="1">
        <f t="shared" si="45"/>
        <v>43234</v>
      </c>
      <c r="B76" s="97">
        <v>385</v>
      </c>
      <c r="C76" s="97">
        <v>327</v>
      </c>
      <c r="D76" s="97">
        <v>390</v>
      </c>
      <c r="E76" s="97">
        <v>285</v>
      </c>
      <c r="F76" s="97">
        <v>42</v>
      </c>
      <c r="G76" s="97">
        <v>177</v>
      </c>
      <c r="H76" s="97">
        <v>464</v>
      </c>
      <c r="I76" s="97">
        <v>362</v>
      </c>
      <c r="J76" s="97">
        <v>507</v>
      </c>
      <c r="K76" s="97">
        <v>150</v>
      </c>
      <c r="W76" s="1">
        <f t="shared" si="46"/>
        <v>43234</v>
      </c>
      <c r="X76">
        <f t="shared" si="35"/>
        <v>385</v>
      </c>
      <c r="Y76">
        <f t="shared" si="36"/>
        <v>327</v>
      </c>
      <c r="Z76">
        <f t="shared" si="37"/>
        <v>390</v>
      </c>
      <c r="AA76">
        <f t="shared" si="38"/>
        <v>285</v>
      </c>
      <c r="AB76">
        <f t="shared" si="39"/>
        <v>42</v>
      </c>
      <c r="AC76">
        <f t="shared" si="40"/>
        <v>177</v>
      </c>
      <c r="AD76">
        <f t="shared" si="41"/>
        <v>464</v>
      </c>
      <c r="AE76">
        <f t="shared" si="42"/>
        <v>362</v>
      </c>
      <c r="AF76">
        <f t="shared" si="43"/>
        <v>507</v>
      </c>
      <c r="AG76">
        <f t="shared" si="44"/>
        <v>150</v>
      </c>
      <c r="AU76" s="66">
        <v>43234</v>
      </c>
      <c r="AV76">
        <v>385</v>
      </c>
      <c r="AW76">
        <v>327</v>
      </c>
      <c r="AX76">
        <v>390</v>
      </c>
      <c r="AY76">
        <v>285</v>
      </c>
      <c r="AZ76" s="67">
        <v>42</v>
      </c>
      <c r="BA76">
        <v>177</v>
      </c>
      <c r="BB76">
        <v>464</v>
      </c>
      <c r="BC76">
        <v>362</v>
      </c>
      <c r="BD76">
        <v>507</v>
      </c>
      <c r="BE76" s="12">
        <v>150</v>
      </c>
      <c r="BG76" s="1">
        <v>43234</v>
      </c>
      <c r="BH76">
        <f t="shared" si="47"/>
        <v>385</v>
      </c>
      <c r="BI76">
        <f t="shared" si="15"/>
        <v>327</v>
      </c>
      <c r="BJ76">
        <f t="shared" si="16"/>
        <v>390</v>
      </c>
      <c r="BK76">
        <f t="shared" si="17"/>
        <v>285</v>
      </c>
      <c r="BL76">
        <f t="shared" si="18"/>
        <v>350</v>
      </c>
      <c r="BM76">
        <f t="shared" si="19"/>
        <v>177</v>
      </c>
      <c r="BN76">
        <f t="shared" si="20"/>
        <v>464</v>
      </c>
      <c r="BO76">
        <f t="shared" si="21"/>
        <v>362</v>
      </c>
      <c r="BP76">
        <f t="shared" si="22"/>
        <v>507</v>
      </c>
      <c r="BQ76">
        <f t="shared" si="22"/>
        <v>150</v>
      </c>
    </row>
    <row r="77" spans="1:69" x14ac:dyDescent="0.25">
      <c r="A77" s="1">
        <f t="shared" si="45"/>
        <v>43235</v>
      </c>
      <c r="B77" s="97">
        <v>43</v>
      </c>
      <c r="C77" s="97">
        <v>153</v>
      </c>
      <c r="D77" s="97">
        <v>68</v>
      </c>
      <c r="E77" s="97">
        <v>429</v>
      </c>
      <c r="F77" s="97">
        <v>524</v>
      </c>
      <c r="G77" s="97">
        <v>373</v>
      </c>
      <c r="H77" s="97">
        <v>62</v>
      </c>
      <c r="I77" s="97">
        <v>365</v>
      </c>
      <c r="J77" s="97">
        <v>216</v>
      </c>
      <c r="K77" s="97">
        <v>399</v>
      </c>
      <c r="W77" s="1">
        <f t="shared" si="46"/>
        <v>43235</v>
      </c>
      <c r="X77">
        <f t="shared" si="35"/>
        <v>43</v>
      </c>
      <c r="Y77">
        <f t="shared" si="36"/>
        <v>153</v>
      </c>
      <c r="Z77">
        <f t="shared" si="37"/>
        <v>68</v>
      </c>
      <c r="AA77">
        <f t="shared" si="38"/>
        <v>429</v>
      </c>
      <c r="AB77">
        <f t="shared" si="39"/>
        <v>524</v>
      </c>
      <c r="AC77">
        <f t="shared" si="40"/>
        <v>373</v>
      </c>
      <c r="AD77">
        <f t="shared" si="41"/>
        <v>62</v>
      </c>
      <c r="AE77">
        <f t="shared" si="42"/>
        <v>365</v>
      </c>
      <c r="AF77">
        <f t="shared" si="43"/>
        <v>216</v>
      </c>
      <c r="AG77">
        <f t="shared" si="44"/>
        <v>399</v>
      </c>
      <c r="AU77" s="66">
        <v>43235</v>
      </c>
      <c r="AV77" s="67">
        <v>43</v>
      </c>
      <c r="AW77">
        <v>153</v>
      </c>
      <c r="AX77" s="67">
        <v>68</v>
      </c>
      <c r="AY77">
        <v>429</v>
      </c>
      <c r="AZ77">
        <v>524</v>
      </c>
      <c r="BA77">
        <v>373</v>
      </c>
      <c r="BB77" s="67">
        <v>62</v>
      </c>
      <c r="BC77">
        <v>365</v>
      </c>
      <c r="BD77">
        <v>216</v>
      </c>
      <c r="BE77" s="12">
        <v>399</v>
      </c>
      <c r="BG77" s="1">
        <v>43235</v>
      </c>
      <c r="BH77">
        <f t="shared" si="47"/>
        <v>350</v>
      </c>
      <c r="BI77">
        <f t="shared" si="15"/>
        <v>153</v>
      </c>
      <c r="BJ77">
        <f t="shared" si="16"/>
        <v>350</v>
      </c>
      <c r="BK77">
        <f t="shared" si="17"/>
        <v>429</v>
      </c>
      <c r="BL77">
        <f t="shared" si="18"/>
        <v>524</v>
      </c>
      <c r="BM77">
        <f t="shared" si="19"/>
        <v>373</v>
      </c>
      <c r="BN77">
        <f t="shared" si="20"/>
        <v>350</v>
      </c>
      <c r="BO77">
        <f t="shared" si="21"/>
        <v>365</v>
      </c>
      <c r="BP77">
        <f t="shared" si="22"/>
        <v>216</v>
      </c>
      <c r="BQ77">
        <f t="shared" si="22"/>
        <v>399</v>
      </c>
    </row>
    <row r="78" spans="1:69" x14ac:dyDescent="0.25">
      <c r="A78" s="1">
        <f t="shared" si="45"/>
        <v>43236</v>
      </c>
      <c r="B78" s="97">
        <v>255</v>
      </c>
      <c r="C78" s="97">
        <v>191</v>
      </c>
      <c r="D78" s="97">
        <v>458</v>
      </c>
      <c r="E78" s="97">
        <v>34</v>
      </c>
      <c r="F78" s="97">
        <v>377</v>
      </c>
      <c r="G78" s="97">
        <v>323</v>
      </c>
      <c r="H78" s="97">
        <v>100</v>
      </c>
      <c r="I78" s="97">
        <v>456</v>
      </c>
      <c r="J78" s="97">
        <v>506</v>
      </c>
      <c r="K78" s="97">
        <v>437</v>
      </c>
      <c r="W78" s="1">
        <f t="shared" si="46"/>
        <v>43236</v>
      </c>
      <c r="X78">
        <f t="shared" si="35"/>
        <v>255</v>
      </c>
      <c r="Y78">
        <f t="shared" si="36"/>
        <v>191</v>
      </c>
      <c r="Z78">
        <f t="shared" si="37"/>
        <v>458</v>
      </c>
      <c r="AA78">
        <f t="shared" si="38"/>
        <v>34</v>
      </c>
      <c r="AB78">
        <f t="shared" si="39"/>
        <v>377</v>
      </c>
      <c r="AC78">
        <f t="shared" si="40"/>
        <v>323</v>
      </c>
      <c r="AD78">
        <f t="shared" si="41"/>
        <v>100</v>
      </c>
      <c r="AE78">
        <f t="shared" si="42"/>
        <v>456</v>
      </c>
      <c r="AF78">
        <f t="shared" si="43"/>
        <v>506</v>
      </c>
      <c r="AG78">
        <f t="shared" si="44"/>
        <v>437</v>
      </c>
      <c r="AU78" s="66">
        <v>43236</v>
      </c>
      <c r="AV78">
        <v>255</v>
      </c>
      <c r="AW78">
        <v>191</v>
      </c>
      <c r="AX78">
        <v>458</v>
      </c>
      <c r="AY78" s="67">
        <v>34</v>
      </c>
      <c r="AZ78">
        <v>377</v>
      </c>
      <c r="BA78">
        <v>323</v>
      </c>
      <c r="BB78">
        <v>100</v>
      </c>
      <c r="BC78">
        <v>456</v>
      </c>
      <c r="BD78">
        <v>506</v>
      </c>
      <c r="BE78" s="12">
        <v>437</v>
      </c>
      <c r="BG78" s="1">
        <v>43236</v>
      </c>
      <c r="BH78">
        <f t="shared" si="47"/>
        <v>255</v>
      </c>
      <c r="BI78">
        <f t="shared" si="15"/>
        <v>191</v>
      </c>
      <c r="BJ78">
        <f t="shared" si="16"/>
        <v>458</v>
      </c>
      <c r="BK78">
        <f t="shared" si="17"/>
        <v>350</v>
      </c>
      <c r="BL78">
        <f t="shared" si="18"/>
        <v>377</v>
      </c>
      <c r="BM78">
        <f t="shared" si="19"/>
        <v>323</v>
      </c>
      <c r="BN78">
        <f t="shared" si="20"/>
        <v>350</v>
      </c>
      <c r="BO78">
        <f t="shared" si="21"/>
        <v>456</v>
      </c>
      <c r="BP78">
        <f t="shared" si="22"/>
        <v>506</v>
      </c>
      <c r="BQ78">
        <f t="shared" si="22"/>
        <v>437</v>
      </c>
    </row>
    <row r="79" spans="1:69" x14ac:dyDescent="0.25">
      <c r="A79" s="1">
        <f t="shared" si="45"/>
        <v>43237</v>
      </c>
      <c r="B79" s="97">
        <v>514</v>
      </c>
      <c r="C79" s="97">
        <v>230</v>
      </c>
      <c r="D79" s="97">
        <v>168</v>
      </c>
      <c r="E79" s="97">
        <v>227</v>
      </c>
      <c r="F79" s="97">
        <v>48</v>
      </c>
      <c r="G79" s="97">
        <v>466</v>
      </c>
      <c r="H79" s="97">
        <v>179</v>
      </c>
      <c r="I79" s="97">
        <v>430</v>
      </c>
      <c r="J79" s="97">
        <v>521</v>
      </c>
      <c r="K79" s="97">
        <v>459</v>
      </c>
      <c r="W79" s="1">
        <f t="shared" si="46"/>
        <v>43237</v>
      </c>
      <c r="X79">
        <f t="shared" si="35"/>
        <v>514</v>
      </c>
      <c r="Y79">
        <f t="shared" si="36"/>
        <v>230</v>
      </c>
      <c r="Z79">
        <f t="shared" si="37"/>
        <v>168</v>
      </c>
      <c r="AA79">
        <f t="shared" si="38"/>
        <v>227</v>
      </c>
      <c r="AB79">
        <f t="shared" si="39"/>
        <v>48</v>
      </c>
      <c r="AC79">
        <f t="shared" si="40"/>
        <v>466</v>
      </c>
      <c r="AD79">
        <f t="shared" si="41"/>
        <v>179</v>
      </c>
      <c r="AE79">
        <f t="shared" si="42"/>
        <v>430</v>
      </c>
      <c r="AF79">
        <f t="shared" si="43"/>
        <v>521</v>
      </c>
      <c r="AG79">
        <f t="shared" si="44"/>
        <v>459</v>
      </c>
      <c r="AU79" s="66">
        <v>43237</v>
      </c>
      <c r="AV79">
        <v>514</v>
      </c>
      <c r="AW79">
        <v>230</v>
      </c>
      <c r="AX79">
        <v>168</v>
      </c>
      <c r="AY79">
        <v>227</v>
      </c>
      <c r="AZ79" s="67">
        <v>48</v>
      </c>
      <c r="BA79">
        <v>466</v>
      </c>
      <c r="BB79">
        <v>179</v>
      </c>
      <c r="BC79">
        <v>430</v>
      </c>
      <c r="BD79">
        <v>521</v>
      </c>
      <c r="BE79" s="12">
        <v>459</v>
      </c>
      <c r="BG79" s="1">
        <v>43237</v>
      </c>
      <c r="BH79">
        <f t="shared" si="47"/>
        <v>514</v>
      </c>
      <c r="BI79">
        <f t="shared" si="15"/>
        <v>230</v>
      </c>
      <c r="BJ79">
        <f t="shared" si="16"/>
        <v>168</v>
      </c>
      <c r="BK79">
        <f t="shared" si="17"/>
        <v>227</v>
      </c>
      <c r="BL79">
        <f t="shared" si="18"/>
        <v>350</v>
      </c>
      <c r="BM79">
        <f t="shared" si="19"/>
        <v>466</v>
      </c>
      <c r="BN79">
        <f t="shared" si="20"/>
        <v>179</v>
      </c>
      <c r="BO79">
        <f t="shared" si="21"/>
        <v>430</v>
      </c>
      <c r="BP79">
        <f t="shared" si="22"/>
        <v>521</v>
      </c>
      <c r="BQ79">
        <f t="shared" si="22"/>
        <v>459</v>
      </c>
    </row>
    <row r="80" spans="1:69" x14ac:dyDescent="0.25">
      <c r="A80" s="1">
        <f t="shared" si="45"/>
        <v>43238</v>
      </c>
      <c r="B80" s="97">
        <v>456</v>
      </c>
      <c r="C80" s="97">
        <v>127</v>
      </c>
      <c r="D80" s="97">
        <v>447</v>
      </c>
      <c r="E80" s="97">
        <v>245</v>
      </c>
      <c r="F80" s="97">
        <v>527</v>
      </c>
      <c r="G80" s="97">
        <v>137</v>
      </c>
      <c r="H80" s="97">
        <v>177</v>
      </c>
      <c r="I80" s="97">
        <v>171</v>
      </c>
      <c r="J80" s="97">
        <v>58</v>
      </c>
      <c r="K80" s="97">
        <v>546</v>
      </c>
      <c r="W80" s="1">
        <f t="shared" si="46"/>
        <v>43238</v>
      </c>
      <c r="X80">
        <f t="shared" si="35"/>
        <v>456</v>
      </c>
      <c r="Y80">
        <f t="shared" si="36"/>
        <v>127</v>
      </c>
      <c r="Z80">
        <f t="shared" si="37"/>
        <v>447</v>
      </c>
      <c r="AA80">
        <f t="shared" si="38"/>
        <v>245</v>
      </c>
      <c r="AB80">
        <f t="shared" si="39"/>
        <v>527</v>
      </c>
      <c r="AC80">
        <f t="shared" si="40"/>
        <v>137</v>
      </c>
      <c r="AD80">
        <f t="shared" si="41"/>
        <v>177</v>
      </c>
      <c r="AE80">
        <f t="shared" si="42"/>
        <v>171</v>
      </c>
      <c r="AF80">
        <f t="shared" si="43"/>
        <v>58</v>
      </c>
      <c r="AG80">
        <f t="shared" si="44"/>
        <v>546</v>
      </c>
      <c r="AU80" s="66">
        <v>43238</v>
      </c>
      <c r="AV80">
        <v>456</v>
      </c>
      <c r="AW80">
        <v>127</v>
      </c>
      <c r="AX80">
        <v>447</v>
      </c>
      <c r="AY80">
        <v>245</v>
      </c>
      <c r="AZ80">
        <v>527</v>
      </c>
      <c r="BA80">
        <v>137</v>
      </c>
      <c r="BB80">
        <v>177</v>
      </c>
      <c r="BC80">
        <v>171</v>
      </c>
      <c r="BD80" s="67">
        <v>58</v>
      </c>
      <c r="BE80" s="12">
        <v>546</v>
      </c>
      <c r="BG80" s="1">
        <v>43238</v>
      </c>
      <c r="BH80">
        <f t="shared" si="47"/>
        <v>456</v>
      </c>
      <c r="BI80">
        <f t="shared" si="15"/>
        <v>127</v>
      </c>
      <c r="BJ80">
        <f t="shared" si="16"/>
        <v>447</v>
      </c>
      <c r="BK80">
        <f t="shared" si="17"/>
        <v>245</v>
      </c>
      <c r="BL80">
        <f t="shared" si="18"/>
        <v>527</v>
      </c>
      <c r="BM80">
        <f t="shared" si="19"/>
        <v>137</v>
      </c>
      <c r="BN80">
        <f t="shared" si="20"/>
        <v>177</v>
      </c>
      <c r="BO80">
        <f t="shared" si="21"/>
        <v>171</v>
      </c>
      <c r="BP80">
        <f t="shared" si="22"/>
        <v>350</v>
      </c>
      <c r="BQ80">
        <f t="shared" si="22"/>
        <v>546</v>
      </c>
    </row>
    <row r="81" spans="1:69" x14ac:dyDescent="0.25">
      <c r="A81" s="1">
        <f t="shared" si="45"/>
        <v>43239</v>
      </c>
      <c r="B81" s="97">
        <v>132</v>
      </c>
      <c r="C81" s="97">
        <v>264</v>
      </c>
      <c r="D81" s="97">
        <v>519</v>
      </c>
      <c r="E81" s="97">
        <v>557</v>
      </c>
      <c r="F81" s="97">
        <v>278</v>
      </c>
      <c r="G81" s="97">
        <v>0</v>
      </c>
      <c r="H81" s="97">
        <v>182</v>
      </c>
      <c r="I81" s="97">
        <v>356</v>
      </c>
      <c r="J81" s="97">
        <v>562</v>
      </c>
      <c r="K81" s="97">
        <v>544</v>
      </c>
      <c r="W81" s="1">
        <f t="shared" si="46"/>
        <v>43239</v>
      </c>
      <c r="X81">
        <f t="shared" si="35"/>
        <v>132</v>
      </c>
      <c r="Y81">
        <f t="shared" si="36"/>
        <v>264</v>
      </c>
      <c r="Z81">
        <f t="shared" si="37"/>
        <v>519</v>
      </c>
      <c r="AA81">
        <f t="shared" si="38"/>
        <v>557</v>
      </c>
      <c r="AB81">
        <f t="shared" si="39"/>
        <v>278</v>
      </c>
      <c r="AC81" t="e">
        <f t="shared" si="40"/>
        <v>#N/A</v>
      </c>
      <c r="AD81">
        <f t="shared" si="41"/>
        <v>182</v>
      </c>
      <c r="AE81">
        <f t="shared" si="42"/>
        <v>356</v>
      </c>
      <c r="AF81">
        <f t="shared" si="43"/>
        <v>562</v>
      </c>
      <c r="AG81">
        <f t="shared" si="44"/>
        <v>544</v>
      </c>
      <c r="AU81" s="66">
        <v>43239</v>
      </c>
      <c r="AV81">
        <v>132</v>
      </c>
      <c r="AW81">
        <v>264</v>
      </c>
      <c r="AX81">
        <v>519</v>
      </c>
      <c r="AY81">
        <v>557</v>
      </c>
      <c r="AZ81">
        <v>278</v>
      </c>
      <c r="BA81" s="67">
        <v>0</v>
      </c>
      <c r="BB81">
        <v>182</v>
      </c>
      <c r="BC81">
        <v>356</v>
      </c>
      <c r="BD81">
        <v>562</v>
      </c>
      <c r="BE81" s="12">
        <v>544</v>
      </c>
      <c r="BG81" s="1">
        <v>43239</v>
      </c>
      <c r="BH81">
        <f t="shared" si="47"/>
        <v>132</v>
      </c>
      <c r="BI81">
        <f t="shared" si="15"/>
        <v>264</v>
      </c>
      <c r="BJ81">
        <f t="shared" si="16"/>
        <v>519</v>
      </c>
      <c r="BK81">
        <f t="shared" si="17"/>
        <v>557</v>
      </c>
      <c r="BL81">
        <f t="shared" si="18"/>
        <v>278</v>
      </c>
      <c r="BM81">
        <f t="shared" si="19"/>
        <v>350</v>
      </c>
      <c r="BN81">
        <f t="shared" si="20"/>
        <v>182</v>
      </c>
      <c r="BO81">
        <f t="shared" si="21"/>
        <v>356</v>
      </c>
      <c r="BP81">
        <f t="shared" si="22"/>
        <v>562</v>
      </c>
      <c r="BQ81">
        <f t="shared" si="22"/>
        <v>544</v>
      </c>
    </row>
    <row r="82" spans="1:69" x14ac:dyDescent="0.25">
      <c r="A82" s="1">
        <f t="shared" si="45"/>
        <v>43240</v>
      </c>
      <c r="B82" s="97">
        <v>254</v>
      </c>
      <c r="C82" s="97">
        <v>107</v>
      </c>
      <c r="D82" s="97">
        <v>548</v>
      </c>
      <c r="E82" s="97">
        <v>408</v>
      </c>
      <c r="F82" s="97">
        <v>285</v>
      </c>
      <c r="G82" s="97">
        <v>317</v>
      </c>
      <c r="H82" s="97">
        <v>5</v>
      </c>
      <c r="I82" s="97">
        <v>390</v>
      </c>
      <c r="J82" s="97">
        <v>502</v>
      </c>
      <c r="K82" s="97">
        <v>127</v>
      </c>
      <c r="W82" s="1">
        <f t="shared" si="46"/>
        <v>43240</v>
      </c>
      <c r="X82">
        <f t="shared" si="35"/>
        <v>254</v>
      </c>
      <c r="Y82">
        <f t="shared" si="36"/>
        <v>107</v>
      </c>
      <c r="Z82">
        <f t="shared" si="37"/>
        <v>548</v>
      </c>
      <c r="AA82">
        <f t="shared" si="38"/>
        <v>408</v>
      </c>
      <c r="AB82">
        <f t="shared" si="39"/>
        <v>285</v>
      </c>
      <c r="AC82">
        <f t="shared" si="40"/>
        <v>317</v>
      </c>
      <c r="AD82">
        <f t="shared" si="41"/>
        <v>5</v>
      </c>
      <c r="AE82">
        <f t="shared" si="42"/>
        <v>390</v>
      </c>
      <c r="AF82">
        <f t="shared" si="43"/>
        <v>502</v>
      </c>
      <c r="AG82">
        <f t="shared" si="44"/>
        <v>127</v>
      </c>
      <c r="AU82" s="66">
        <v>43240</v>
      </c>
      <c r="AV82">
        <v>254</v>
      </c>
      <c r="AW82">
        <v>107</v>
      </c>
      <c r="AX82">
        <v>548</v>
      </c>
      <c r="AY82">
        <v>408</v>
      </c>
      <c r="AZ82">
        <v>285</v>
      </c>
      <c r="BA82">
        <v>317</v>
      </c>
      <c r="BB82" s="67">
        <v>5</v>
      </c>
      <c r="BC82">
        <v>390</v>
      </c>
      <c r="BD82">
        <v>502</v>
      </c>
      <c r="BE82" s="12">
        <v>127</v>
      </c>
      <c r="BG82" s="1">
        <v>43240</v>
      </c>
      <c r="BH82">
        <f t="shared" si="47"/>
        <v>254</v>
      </c>
      <c r="BI82">
        <f t="shared" ref="BI82:BI145" si="48">IF(AW82&gt;100,AW82,350)</f>
        <v>107</v>
      </c>
      <c r="BJ82">
        <f t="shared" ref="BJ82:BJ145" si="49">IF(AX82&gt;100,AX82,350)</f>
        <v>548</v>
      </c>
      <c r="BK82">
        <f t="shared" ref="BK82:BK145" si="50">IF(AY82&gt;100,AY82,350)</f>
        <v>408</v>
      </c>
      <c r="BL82">
        <f t="shared" ref="BL82:BL145" si="51">IF(AZ82&gt;100,AZ82,350)</f>
        <v>285</v>
      </c>
      <c r="BM82">
        <f t="shared" ref="BM82:BM145" si="52">IF(BA82&gt;100,BA82,350)</f>
        <v>317</v>
      </c>
      <c r="BN82">
        <f t="shared" ref="BN82:BN145" si="53">IF(BB82&gt;100,BB82,350)</f>
        <v>350</v>
      </c>
      <c r="BO82">
        <f t="shared" ref="BO82:BO145" si="54">IF(BC82&gt;100,BC82,350)</f>
        <v>390</v>
      </c>
      <c r="BP82">
        <f t="shared" ref="BP82:BQ145" si="55">IF(BD82&gt;100,BD82,350)</f>
        <v>502</v>
      </c>
      <c r="BQ82">
        <f t="shared" si="55"/>
        <v>127</v>
      </c>
    </row>
    <row r="83" spans="1:69" x14ac:dyDescent="0.25">
      <c r="A83" s="1">
        <f t="shared" si="45"/>
        <v>43241</v>
      </c>
      <c r="B83" s="97">
        <v>132</v>
      </c>
      <c r="C83" s="97">
        <v>372</v>
      </c>
      <c r="D83" s="97">
        <v>490</v>
      </c>
      <c r="E83" s="97">
        <v>47</v>
      </c>
      <c r="F83" s="97">
        <v>207</v>
      </c>
      <c r="G83" s="97">
        <v>266</v>
      </c>
      <c r="H83" s="97">
        <v>335</v>
      </c>
      <c r="I83" s="97">
        <v>387</v>
      </c>
      <c r="J83" s="97">
        <v>317</v>
      </c>
      <c r="K83" s="97">
        <v>38</v>
      </c>
      <c r="W83" s="1">
        <f t="shared" si="46"/>
        <v>43241</v>
      </c>
      <c r="X83">
        <f t="shared" si="35"/>
        <v>132</v>
      </c>
      <c r="Y83">
        <f t="shared" si="36"/>
        <v>372</v>
      </c>
      <c r="Z83">
        <f t="shared" si="37"/>
        <v>490</v>
      </c>
      <c r="AA83">
        <f t="shared" si="38"/>
        <v>47</v>
      </c>
      <c r="AB83">
        <f t="shared" si="39"/>
        <v>207</v>
      </c>
      <c r="AC83">
        <f t="shared" si="40"/>
        <v>266</v>
      </c>
      <c r="AD83">
        <f t="shared" si="41"/>
        <v>335</v>
      </c>
      <c r="AE83">
        <f t="shared" si="42"/>
        <v>387</v>
      </c>
      <c r="AF83">
        <f t="shared" si="43"/>
        <v>317</v>
      </c>
      <c r="AG83">
        <f t="shared" si="44"/>
        <v>38</v>
      </c>
      <c r="AU83" s="66">
        <v>43241</v>
      </c>
      <c r="AV83">
        <v>132</v>
      </c>
      <c r="AW83">
        <v>372</v>
      </c>
      <c r="AX83">
        <v>490</v>
      </c>
      <c r="AY83" s="67">
        <v>47</v>
      </c>
      <c r="AZ83">
        <v>207</v>
      </c>
      <c r="BA83">
        <v>266</v>
      </c>
      <c r="BB83">
        <v>335</v>
      </c>
      <c r="BC83">
        <v>387</v>
      </c>
      <c r="BD83">
        <v>317</v>
      </c>
      <c r="BE83" s="68">
        <v>38</v>
      </c>
      <c r="BG83" s="1">
        <v>43241</v>
      </c>
      <c r="BH83">
        <f t="shared" si="47"/>
        <v>132</v>
      </c>
      <c r="BI83">
        <f t="shared" si="48"/>
        <v>372</v>
      </c>
      <c r="BJ83">
        <f t="shared" si="49"/>
        <v>490</v>
      </c>
      <c r="BK83">
        <f t="shared" si="50"/>
        <v>350</v>
      </c>
      <c r="BL83">
        <f t="shared" si="51"/>
        <v>207</v>
      </c>
      <c r="BM83">
        <f t="shared" si="52"/>
        <v>266</v>
      </c>
      <c r="BN83">
        <f t="shared" si="53"/>
        <v>335</v>
      </c>
      <c r="BO83">
        <f t="shared" si="54"/>
        <v>387</v>
      </c>
      <c r="BP83">
        <f t="shared" si="55"/>
        <v>317</v>
      </c>
      <c r="BQ83">
        <f t="shared" si="55"/>
        <v>350</v>
      </c>
    </row>
    <row r="84" spans="1:69" x14ac:dyDescent="0.25">
      <c r="A84" s="1">
        <f t="shared" si="45"/>
        <v>43242</v>
      </c>
      <c r="B84" s="97">
        <v>297</v>
      </c>
      <c r="C84" s="97">
        <v>65</v>
      </c>
      <c r="D84" s="97">
        <v>193</v>
      </c>
      <c r="E84" s="97">
        <v>24</v>
      </c>
      <c r="F84" s="97">
        <v>597</v>
      </c>
      <c r="G84" s="97">
        <v>458</v>
      </c>
      <c r="H84" s="97">
        <v>456</v>
      </c>
      <c r="I84" s="97">
        <v>132</v>
      </c>
      <c r="J84" s="97">
        <v>474</v>
      </c>
      <c r="K84" s="97">
        <v>512</v>
      </c>
      <c r="W84" s="1">
        <f t="shared" si="46"/>
        <v>43242</v>
      </c>
      <c r="X84">
        <f t="shared" si="35"/>
        <v>297</v>
      </c>
      <c r="Y84">
        <f t="shared" si="36"/>
        <v>65</v>
      </c>
      <c r="Z84">
        <f t="shared" si="37"/>
        <v>193</v>
      </c>
      <c r="AA84">
        <f t="shared" si="38"/>
        <v>24</v>
      </c>
      <c r="AB84">
        <f t="shared" si="39"/>
        <v>597</v>
      </c>
      <c r="AC84">
        <f t="shared" si="40"/>
        <v>458</v>
      </c>
      <c r="AD84">
        <f t="shared" si="41"/>
        <v>456</v>
      </c>
      <c r="AE84">
        <f t="shared" si="42"/>
        <v>132</v>
      </c>
      <c r="AF84">
        <f t="shared" si="43"/>
        <v>474</v>
      </c>
      <c r="AG84">
        <f t="shared" si="44"/>
        <v>512</v>
      </c>
      <c r="AU84" s="66">
        <v>43242</v>
      </c>
      <c r="AV84">
        <v>297</v>
      </c>
      <c r="AW84" s="67">
        <v>65</v>
      </c>
      <c r="AX84">
        <v>193</v>
      </c>
      <c r="AY84" s="67">
        <v>24</v>
      </c>
      <c r="AZ84">
        <v>597</v>
      </c>
      <c r="BA84">
        <v>458</v>
      </c>
      <c r="BB84">
        <v>456</v>
      </c>
      <c r="BC84">
        <v>132</v>
      </c>
      <c r="BD84">
        <v>474</v>
      </c>
      <c r="BE84" s="12">
        <v>512</v>
      </c>
      <c r="BG84" s="1">
        <v>43242</v>
      </c>
      <c r="BH84">
        <f t="shared" si="47"/>
        <v>297</v>
      </c>
      <c r="BI84">
        <f t="shared" si="48"/>
        <v>350</v>
      </c>
      <c r="BJ84">
        <f t="shared" si="49"/>
        <v>193</v>
      </c>
      <c r="BK84">
        <f t="shared" si="50"/>
        <v>350</v>
      </c>
      <c r="BL84">
        <f t="shared" si="51"/>
        <v>597</v>
      </c>
      <c r="BM84">
        <f t="shared" si="52"/>
        <v>458</v>
      </c>
      <c r="BN84">
        <f t="shared" si="53"/>
        <v>456</v>
      </c>
      <c r="BO84">
        <f t="shared" si="54"/>
        <v>132</v>
      </c>
      <c r="BP84">
        <f t="shared" si="55"/>
        <v>474</v>
      </c>
      <c r="BQ84">
        <f t="shared" si="55"/>
        <v>512</v>
      </c>
    </row>
    <row r="85" spans="1:69" x14ac:dyDescent="0.25">
      <c r="A85" s="1">
        <f t="shared" si="45"/>
        <v>43243</v>
      </c>
      <c r="B85" s="97">
        <v>77</v>
      </c>
      <c r="C85" s="97">
        <v>307</v>
      </c>
      <c r="D85" s="97">
        <v>336</v>
      </c>
      <c r="E85" s="97">
        <v>73</v>
      </c>
      <c r="F85" s="97">
        <v>574</v>
      </c>
      <c r="G85" s="97">
        <v>19</v>
      </c>
      <c r="H85" s="97">
        <v>2</v>
      </c>
      <c r="I85" s="97">
        <v>402</v>
      </c>
      <c r="J85" s="97">
        <v>411</v>
      </c>
      <c r="K85" s="97">
        <v>112</v>
      </c>
      <c r="W85" s="1">
        <f t="shared" si="46"/>
        <v>43243</v>
      </c>
      <c r="X85">
        <f t="shared" si="35"/>
        <v>77</v>
      </c>
      <c r="Y85">
        <f t="shared" si="36"/>
        <v>307</v>
      </c>
      <c r="Z85">
        <f t="shared" si="37"/>
        <v>336</v>
      </c>
      <c r="AA85">
        <f t="shared" si="38"/>
        <v>73</v>
      </c>
      <c r="AB85">
        <f t="shared" si="39"/>
        <v>574</v>
      </c>
      <c r="AC85">
        <f t="shared" si="40"/>
        <v>19</v>
      </c>
      <c r="AD85">
        <f t="shared" si="41"/>
        <v>2</v>
      </c>
      <c r="AE85">
        <f t="shared" si="42"/>
        <v>402</v>
      </c>
      <c r="AF85">
        <f t="shared" si="43"/>
        <v>411</v>
      </c>
      <c r="AG85">
        <f t="shared" si="44"/>
        <v>112</v>
      </c>
      <c r="AU85" s="66">
        <v>43243</v>
      </c>
      <c r="AV85" s="67">
        <v>77</v>
      </c>
      <c r="AW85">
        <v>307</v>
      </c>
      <c r="AX85">
        <v>336</v>
      </c>
      <c r="AY85" s="67">
        <v>73</v>
      </c>
      <c r="AZ85">
        <v>574</v>
      </c>
      <c r="BA85" s="67">
        <v>19</v>
      </c>
      <c r="BB85" s="67">
        <v>2</v>
      </c>
      <c r="BC85">
        <v>402</v>
      </c>
      <c r="BD85">
        <v>411</v>
      </c>
      <c r="BE85" s="12">
        <v>112</v>
      </c>
      <c r="BG85" s="1">
        <v>43243</v>
      </c>
      <c r="BH85">
        <f t="shared" si="47"/>
        <v>350</v>
      </c>
      <c r="BI85">
        <f t="shared" si="48"/>
        <v>307</v>
      </c>
      <c r="BJ85">
        <f t="shared" si="49"/>
        <v>336</v>
      </c>
      <c r="BK85">
        <f t="shared" si="50"/>
        <v>350</v>
      </c>
      <c r="BL85">
        <f t="shared" si="51"/>
        <v>574</v>
      </c>
      <c r="BM85">
        <f t="shared" si="52"/>
        <v>350</v>
      </c>
      <c r="BN85">
        <f t="shared" si="53"/>
        <v>350</v>
      </c>
      <c r="BO85">
        <f t="shared" si="54"/>
        <v>402</v>
      </c>
      <c r="BP85">
        <f t="shared" si="55"/>
        <v>411</v>
      </c>
      <c r="BQ85">
        <f t="shared" si="55"/>
        <v>112</v>
      </c>
    </row>
    <row r="86" spans="1:69" x14ac:dyDescent="0.25">
      <c r="A86" s="1">
        <f t="shared" si="45"/>
        <v>43244</v>
      </c>
      <c r="B86" s="97">
        <v>584</v>
      </c>
      <c r="C86" s="97">
        <v>579</v>
      </c>
      <c r="D86" s="97">
        <v>530</v>
      </c>
      <c r="E86" s="97">
        <v>537</v>
      </c>
      <c r="F86" s="97">
        <v>52</v>
      </c>
      <c r="G86" s="97">
        <v>290</v>
      </c>
      <c r="H86" s="97">
        <v>197</v>
      </c>
      <c r="I86" s="97">
        <v>358</v>
      </c>
      <c r="J86" s="97">
        <v>472</v>
      </c>
      <c r="K86" s="97">
        <v>57</v>
      </c>
      <c r="W86" s="1">
        <f t="shared" si="46"/>
        <v>43244</v>
      </c>
      <c r="X86">
        <f t="shared" si="35"/>
        <v>584</v>
      </c>
      <c r="Y86">
        <f t="shared" si="36"/>
        <v>579</v>
      </c>
      <c r="Z86">
        <f t="shared" si="37"/>
        <v>530</v>
      </c>
      <c r="AA86">
        <f t="shared" si="38"/>
        <v>537</v>
      </c>
      <c r="AB86">
        <f t="shared" si="39"/>
        <v>52</v>
      </c>
      <c r="AC86">
        <f t="shared" si="40"/>
        <v>290</v>
      </c>
      <c r="AD86">
        <f t="shared" si="41"/>
        <v>197</v>
      </c>
      <c r="AE86">
        <f t="shared" si="42"/>
        <v>358</v>
      </c>
      <c r="AF86">
        <f t="shared" si="43"/>
        <v>472</v>
      </c>
      <c r="AG86">
        <f t="shared" si="44"/>
        <v>57</v>
      </c>
      <c r="AU86" s="66">
        <v>43244</v>
      </c>
      <c r="AV86">
        <v>584</v>
      </c>
      <c r="AW86">
        <v>579</v>
      </c>
      <c r="AX86">
        <v>530</v>
      </c>
      <c r="AY86">
        <v>537</v>
      </c>
      <c r="AZ86" s="67">
        <v>52</v>
      </c>
      <c r="BA86">
        <v>290</v>
      </c>
      <c r="BB86">
        <v>197</v>
      </c>
      <c r="BC86">
        <v>358</v>
      </c>
      <c r="BD86">
        <v>472</v>
      </c>
      <c r="BE86" s="68">
        <v>57</v>
      </c>
      <c r="BG86" s="1">
        <v>43244</v>
      </c>
      <c r="BH86">
        <f t="shared" si="47"/>
        <v>584</v>
      </c>
      <c r="BI86">
        <f t="shared" si="48"/>
        <v>579</v>
      </c>
      <c r="BJ86">
        <f t="shared" si="49"/>
        <v>530</v>
      </c>
      <c r="BK86">
        <f t="shared" si="50"/>
        <v>537</v>
      </c>
      <c r="BL86">
        <f t="shared" si="51"/>
        <v>350</v>
      </c>
      <c r="BM86">
        <f t="shared" si="52"/>
        <v>290</v>
      </c>
      <c r="BN86">
        <f t="shared" si="53"/>
        <v>197</v>
      </c>
      <c r="BO86">
        <f t="shared" si="54"/>
        <v>358</v>
      </c>
      <c r="BP86">
        <f t="shared" si="55"/>
        <v>472</v>
      </c>
      <c r="BQ86">
        <f t="shared" si="55"/>
        <v>350</v>
      </c>
    </row>
    <row r="87" spans="1:69" x14ac:dyDescent="0.25">
      <c r="A87" s="1">
        <f t="shared" si="45"/>
        <v>43245</v>
      </c>
      <c r="B87" s="97">
        <v>357</v>
      </c>
      <c r="C87" s="97">
        <v>212</v>
      </c>
      <c r="D87" s="97">
        <v>163</v>
      </c>
      <c r="E87" s="97">
        <v>378</v>
      </c>
      <c r="F87" s="97">
        <v>218</v>
      </c>
      <c r="G87" s="97">
        <v>577</v>
      </c>
      <c r="H87" s="97">
        <v>220</v>
      </c>
      <c r="I87" s="97">
        <v>527</v>
      </c>
      <c r="J87" s="97">
        <v>340</v>
      </c>
      <c r="K87" s="97">
        <v>124</v>
      </c>
      <c r="W87" s="1">
        <f t="shared" si="46"/>
        <v>43245</v>
      </c>
      <c r="X87">
        <f t="shared" si="35"/>
        <v>357</v>
      </c>
      <c r="Y87">
        <f t="shared" si="36"/>
        <v>212</v>
      </c>
      <c r="Z87">
        <f t="shared" si="37"/>
        <v>163</v>
      </c>
      <c r="AA87">
        <f t="shared" si="38"/>
        <v>378</v>
      </c>
      <c r="AB87">
        <f t="shared" si="39"/>
        <v>218</v>
      </c>
      <c r="AC87">
        <f t="shared" si="40"/>
        <v>577</v>
      </c>
      <c r="AD87">
        <f t="shared" si="41"/>
        <v>220</v>
      </c>
      <c r="AE87">
        <f t="shared" si="42"/>
        <v>527</v>
      </c>
      <c r="AF87">
        <f t="shared" si="43"/>
        <v>340</v>
      </c>
      <c r="AG87">
        <f t="shared" si="44"/>
        <v>124</v>
      </c>
      <c r="AU87" s="66">
        <v>43245</v>
      </c>
      <c r="AV87">
        <v>357</v>
      </c>
      <c r="AW87">
        <v>212</v>
      </c>
      <c r="AX87">
        <v>163</v>
      </c>
      <c r="AY87">
        <v>378</v>
      </c>
      <c r="AZ87">
        <v>218</v>
      </c>
      <c r="BA87">
        <v>577</v>
      </c>
      <c r="BB87">
        <v>220</v>
      </c>
      <c r="BC87">
        <v>527</v>
      </c>
      <c r="BD87">
        <v>340</v>
      </c>
      <c r="BE87" s="12">
        <v>124</v>
      </c>
      <c r="BG87" s="1">
        <v>43245</v>
      </c>
      <c r="BH87">
        <f t="shared" si="47"/>
        <v>357</v>
      </c>
      <c r="BI87">
        <f t="shared" si="48"/>
        <v>212</v>
      </c>
      <c r="BJ87">
        <f t="shared" si="49"/>
        <v>163</v>
      </c>
      <c r="BK87">
        <f t="shared" si="50"/>
        <v>378</v>
      </c>
      <c r="BL87">
        <f t="shared" si="51"/>
        <v>218</v>
      </c>
      <c r="BM87">
        <f t="shared" si="52"/>
        <v>577</v>
      </c>
      <c r="BN87">
        <f t="shared" si="53"/>
        <v>220</v>
      </c>
      <c r="BO87">
        <f t="shared" si="54"/>
        <v>527</v>
      </c>
      <c r="BP87">
        <f t="shared" si="55"/>
        <v>340</v>
      </c>
      <c r="BQ87">
        <f t="shared" si="55"/>
        <v>124</v>
      </c>
    </row>
    <row r="88" spans="1:69" x14ac:dyDescent="0.25">
      <c r="A88" s="1">
        <f t="shared" si="45"/>
        <v>43246</v>
      </c>
      <c r="B88" s="97">
        <v>160</v>
      </c>
      <c r="C88" s="97">
        <v>572</v>
      </c>
      <c r="D88" s="97">
        <v>365</v>
      </c>
      <c r="E88" s="97">
        <v>45</v>
      </c>
      <c r="F88" s="97">
        <v>271</v>
      </c>
      <c r="G88" s="97">
        <v>264</v>
      </c>
      <c r="H88" s="97">
        <v>445</v>
      </c>
      <c r="I88" s="97">
        <v>546</v>
      </c>
      <c r="J88" s="97">
        <v>524</v>
      </c>
      <c r="K88" s="97">
        <v>466</v>
      </c>
      <c r="W88" s="1">
        <f t="shared" si="46"/>
        <v>43246</v>
      </c>
      <c r="X88">
        <f t="shared" si="35"/>
        <v>160</v>
      </c>
      <c r="Y88">
        <f t="shared" si="36"/>
        <v>572</v>
      </c>
      <c r="Z88">
        <f t="shared" si="37"/>
        <v>365</v>
      </c>
      <c r="AA88">
        <f t="shared" si="38"/>
        <v>45</v>
      </c>
      <c r="AB88">
        <f t="shared" si="39"/>
        <v>271</v>
      </c>
      <c r="AC88">
        <f t="shared" si="40"/>
        <v>264</v>
      </c>
      <c r="AD88">
        <f t="shared" si="41"/>
        <v>445</v>
      </c>
      <c r="AE88">
        <f t="shared" si="42"/>
        <v>546</v>
      </c>
      <c r="AF88">
        <f t="shared" si="43"/>
        <v>524</v>
      </c>
      <c r="AG88">
        <f t="shared" si="44"/>
        <v>466</v>
      </c>
      <c r="AU88" s="66">
        <v>43246</v>
      </c>
      <c r="AV88">
        <v>160</v>
      </c>
      <c r="AW88">
        <v>572</v>
      </c>
      <c r="AX88">
        <v>365</v>
      </c>
      <c r="AY88" s="67">
        <v>45</v>
      </c>
      <c r="AZ88">
        <v>271</v>
      </c>
      <c r="BA88">
        <v>264</v>
      </c>
      <c r="BB88">
        <v>445</v>
      </c>
      <c r="BC88">
        <v>546</v>
      </c>
      <c r="BD88">
        <v>524</v>
      </c>
      <c r="BE88" s="12">
        <v>466</v>
      </c>
      <c r="BG88" s="1">
        <v>43246</v>
      </c>
      <c r="BH88">
        <f t="shared" si="47"/>
        <v>160</v>
      </c>
      <c r="BI88">
        <f t="shared" si="48"/>
        <v>572</v>
      </c>
      <c r="BJ88">
        <f t="shared" si="49"/>
        <v>365</v>
      </c>
      <c r="BK88">
        <f t="shared" si="50"/>
        <v>350</v>
      </c>
      <c r="BL88">
        <f t="shared" si="51"/>
        <v>271</v>
      </c>
      <c r="BM88">
        <f t="shared" si="52"/>
        <v>264</v>
      </c>
      <c r="BN88">
        <f t="shared" si="53"/>
        <v>445</v>
      </c>
      <c r="BO88">
        <f t="shared" si="54"/>
        <v>546</v>
      </c>
      <c r="BP88">
        <f t="shared" si="55"/>
        <v>524</v>
      </c>
      <c r="BQ88">
        <f t="shared" si="55"/>
        <v>466</v>
      </c>
    </row>
    <row r="89" spans="1:69" x14ac:dyDescent="0.25">
      <c r="A89" s="1">
        <f t="shared" si="45"/>
        <v>43247</v>
      </c>
      <c r="B89" s="97">
        <v>492</v>
      </c>
      <c r="C89" s="97">
        <v>201</v>
      </c>
      <c r="D89" s="97">
        <v>493</v>
      </c>
      <c r="E89" s="97">
        <v>110</v>
      </c>
      <c r="F89" s="97">
        <v>504</v>
      </c>
      <c r="G89" s="97">
        <v>237</v>
      </c>
      <c r="H89" s="97">
        <v>311</v>
      </c>
      <c r="I89" s="97">
        <v>168</v>
      </c>
      <c r="J89" s="97">
        <v>362</v>
      </c>
      <c r="K89" s="97">
        <v>72</v>
      </c>
      <c r="W89" s="1">
        <f t="shared" si="46"/>
        <v>43247</v>
      </c>
      <c r="X89">
        <f t="shared" si="35"/>
        <v>492</v>
      </c>
      <c r="Y89">
        <f t="shared" si="36"/>
        <v>201</v>
      </c>
      <c r="Z89">
        <f t="shared" si="37"/>
        <v>493</v>
      </c>
      <c r="AA89">
        <f t="shared" si="38"/>
        <v>110</v>
      </c>
      <c r="AB89">
        <f t="shared" si="39"/>
        <v>504</v>
      </c>
      <c r="AC89">
        <f t="shared" si="40"/>
        <v>237</v>
      </c>
      <c r="AD89">
        <f t="shared" si="41"/>
        <v>311</v>
      </c>
      <c r="AE89">
        <f t="shared" si="42"/>
        <v>168</v>
      </c>
      <c r="AF89">
        <f t="shared" si="43"/>
        <v>362</v>
      </c>
      <c r="AG89">
        <f t="shared" si="44"/>
        <v>72</v>
      </c>
      <c r="AU89" s="66">
        <v>43247</v>
      </c>
      <c r="AV89">
        <v>492</v>
      </c>
      <c r="AW89">
        <v>201</v>
      </c>
      <c r="AX89">
        <v>493</v>
      </c>
      <c r="AY89">
        <v>110</v>
      </c>
      <c r="AZ89">
        <v>504</v>
      </c>
      <c r="BA89">
        <v>237</v>
      </c>
      <c r="BB89">
        <v>311</v>
      </c>
      <c r="BC89">
        <v>168</v>
      </c>
      <c r="BD89">
        <v>362</v>
      </c>
      <c r="BE89" s="68">
        <v>72</v>
      </c>
      <c r="BG89" s="1">
        <v>43247</v>
      </c>
      <c r="BH89">
        <f t="shared" si="47"/>
        <v>492</v>
      </c>
      <c r="BI89">
        <f t="shared" si="48"/>
        <v>201</v>
      </c>
      <c r="BJ89">
        <f t="shared" si="49"/>
        <v>493</v>
      </c>
      <c r="BK89">
        <f t="shared" si="50"/>
        <v>110</v>
      </c>
      <c r="BL89">
        <f t="shared" si="51"/>
        <v>504</v>
      </c>
      <c r="BM89">
        <f t="shared" si="52"/>
        <v>237</v>
      </c>
      <c r="BN89">
        <f t="shared" si="53"/>
        <v>311</v>
      </c>
      <c r="BO89">
        <f t="shared" si="54"/>
        <v>168</v>
      </c>
      <c r="BP89">
        <f t="shared" si="55"/>
        <v>362</v>
      </c>
      <c r="BQ89">
        <f t="shared" si="55"/>
        <v>350</v>
      </c>
    </row>
    <row r="90" spans="1:69" x14ac:dyDescent="0.25">
      <c r="A90" s="1">
        <f t="shared" si="45"/>
        <v>43248</v>
      </c>
      <c r="B90" s="97">
        <v>589</v>
      </c>
      <c r="C90" s="97">
        <v>254</v>
      </c>
      <c r="D90" s="97">
        <v>440</v>
      </c>
      <c r="E90" s="97">
        <v>176</v>
      </c>
      <c r="F90" s="97">
        <v>81</v>
      </c>
      <c r="G90" s="97">
        <v>240</v>
      </c>
      <c r="H90" s="97">
        <v>563</v>
      </c>
      <c r="I90" s="97">
        <v>195</v>
      </c>
      <c r="J90" s="97">
        <v>265</v>
      </c>
      <c r="K90" s="97">
        <v>153</v>
      </c>
      <c r="W90" s="1">
        <f t="shared" si="46"/>
        <v>43248</v>
      </c>
      <c r="X90">
        <f t="shared" si="35"/>
        <v>589</v>
      </c>
      <c r="Y90">
        <f t="shared" si="36"/>
        <v>254</v>
      </c>
      <c r="Z90">
        <f t="shared" si="37"/>
        <v>440</v>
      </c>
      <c r="AA90">
        <f t="shared" si="38"/>
        <v>176</v>
      </c>
      <c r="AB90">
        <f t="shared" si="39"/>
        <v>81</v>
      </c>
      <c r="AC90">
        <f t="shared" si="40"/>
        <v>240</v>
      </c>
      <c r="AD90">
        <f t="shared" si="41"/>
        <v>563</v>
      </c>
      <c r="AE90">
        <f t="shared" si="42"/>
        <v>195</v>
      </c>
      <c r="AF90">
        <f t="shared" si="43"/>
        <v>265</v>
      </c>
      <c r="AG90">
        <f t="shared" si="44"/>
        <v>153</v>
      </c>
      <c r="AU90" s="66">
        <v>43248</v>
      </c>
      <c r="AV90">
        <v>589</v>
      </c>
      <c r="AW90">
        <v>254</v>
      </c>
      <c r="AX90">
        <v>440</v>
      </c>
      <c r="AY90">
        <v>176</v>
      </c>
      <c r="AZ90" s="67">
        <v>81</v>
      </c>
      <c r="BA90">
        <v>240</v>
      </c>
      <c r="BB90">
        <v>563</v>
      </c>
      <c r="BC90">
        <v>195</v>
      </c>
      <c r="BD90">
        <v>265</v>
      </c>
      <c r="BE90" s="12">
        <v>153</v>
      </c>
      <c r="BG90" s="1">
        <v>43248</v>
      </c>
      <c r="BH90">
        <f t="shared" si="47"/>
        <v>589</v>
      </c>
      <c r="BI90">
        <f t="shared" si="48"/>
        <v>254</v>
      </c>
      <c r="BJ90">
        <f t="shared" si="49"/>
        <v>440</v>
      </c>
      <c r="BK90">
        <f t="shared" si="50"/>
        <v>176</v>
      </c>
      <c r="BL90">
        <f t="shared" si="51"/>
        <v>350</v>
      </c>
      <c r="BM90">
        <f t="shared" si="52"/>
        <v>240</v>
      </c>
      <c r="BN90">
        <f t="shared" si="53"/>
        <v>563</v>
      </c>
      <c r="BO90">
        <f t="shared" si="54"/>
        <v>195</v>
      </c>
      <c r="BP90">
        <f t="shared" si="55"/>
        <v>265</v>
      </c>
      <c r="BQ90">
        <f t="shared" si="55"/>
        <v>153</v>
      </c>
    </row>
    <row r="91" spans="1:69" x14ac:dyDescent="0.25">
      <c r="A91" s="1">
        <f t="shared" si="45"/>
        <v>43249</v>
      </c>
      <c r="B91" s="97">
        <v>506</v>
      </c>
      <c r="C91" s="97">
        <v>105</v>
      </c>
      <c r="D91" s="97">
        <v>72</v>
      </c>
      <c r="E91" s="97">
        <v>200</v>
      </c>
      <c r="F91" s="97">
        <v>286</v>
      </c>
      <c r="G91" s="97">
        <v>109</v>
      </c>
      <c r="H91" s="97">
        <v>251</v>
      </c>
      <c r="I91" s="97">
        <v>137</v>
      </c>
      <c r="J91" s="97">
        <v>347</v>
      </c>
      <c r="K91" s="97">
        <v>492</v>
      </c>
      <c r="W91" s="1">
        <f t="shared" si="46"/>
        <v>43249</v>
      </c>
      <c r="X91">
        <f t="shared" si="35"/>
        <v>506</v>
      </c>
      <c r="Y91">
        <f t="shared" si="36"/>
        <v>105</v>
      </c>
      <c r="Z91">
        <f t="shared" si="37"/>
        <v>72</v>
      </c>
      <c r="AA91">
        <f t="shared" si="38"/>
        <v>200</v>
      </c>
      <c r="AB91">
        <f t="shared" si="39"/>
        <v>286</v>
      </c>
      <c r="AC91">
        <f t="shared" si="40"/>
        <v>109</v>
      </c>
      <c r="AD91">
        <f t="shared" si="41"/>
        <v>251</v>
      </c>
      <c r="AE91">
        <f t="shared" si="42"/>
        <v>137</v>
      </c>
      <c r="AF91">
        <f t="shared" si="43"/>
        <v>347</v>
      </c>
      <c r="AG91">
        <f t="shared" si="44"/>
        <v>492</v>
      </c>
      <c r="AU91" s="66">
        <v>43249</v>
      </c>
      <c r="AV91">
        <v>506</v>
      </c>
      <c r="AW91">
        <v>105</v>
      </c>
      <c r="AX91" s="67">
        <v>72</v>
      </c>
      <c r="AY91">
        <v>200</v>
      </c>
      <c r="AZ91">
        <v>286</v>
      </c>
      <c r="BA91">
        <v>109</v>
      </c>
      <c r="BB91">
        <v>251</v>
      </c>
      <c r="BC91">
        <v>137</v>
      </c>
      <c r="BD91">
        <v>347</v>
      </c>
      <c r="BE91" s="12">
        <v>492</v>
      </c>
      <c r="BG91" s="1">
        <v>43249</v>
      </c>
      <c r="BH91">
        <f t="shared" si="47"/>
        <v>506</v>
      </c>
      <c r="BI91">
        <f t="shared" si="48"/>
        <v>105</v>
      </c>
      <c r="BJ91">
        <f t="shared" si="49"/>
        <v>350</v>
      </c>
      <c r="BK91">
        <f t="shared" si="50"/>
        <v>200</v>
      </c>
      <c r="BL91">
        <f t="shared" si="51"/>
        <v>286</v>
      </c>
      <c r="BM91">
        <f t="shared" si="52"/>
        <v>109</v>
      </c>
      <c r="BN91">
        <f t="shared" si="53"/>
        <v>251</v>
      </c>
      <c r="BO91">
        <f t="shared" si="54"/>
        <v>137</v>
      </c>
      <c r="BP91">
        <f t="shared" si="55"/>
        <v>347</v>
      </c>
      <c r="BQ91">
        <f t="shared" si="55"/>
        <v>492</v>
      </c>
    </row>
    <row r="92" spans="1:69" x14ac:dyDescent="0.25">
      <c r="A92" s="1">
        <f t="shared" si="45"/>
        <v>43250</v>
      </c>
      <c r="B92" s="97">
        <v>76</v>
      </c>
      <c r="C92" s="97">
        <v>562</v>
      </c>
      <c r="D92" s="97">
        <v>535</v>
      </c>
      <c r="E92" s="97">
        <v>566</v>
      </c>
      <c r="F92" s="97">
        <v>271</v>
      </c>
      <c r="G92" s="97">
        <v>155</v>
      </c>
      <c r="H92" s="97">
        <v>261</v>
      </c>
      <c r="I92" s="97">
        <v>497</v>
      </c>
      <c r="J92" s="97">
        <v>91</v>
      </c>
      <c r="K92" s="97">
        <v>484</v>
      </c>
      <c r="W92" s="1">
        <f t="shared" si="46"/>
        <v>43250</v>
      </c>
      <c r="X92">
        <f t="shared" si="35"/>
        <v>76</v>
      </c>
      <c r="Y92">
        <f t="shared" si="36"/>
        <v>562</v>
      </c>
      <c r="Z92">
        <f t="shared" si="37"/>
        <v>535</v>
      </c>
      <c r="AA92">
        <f t="shared" si="38"/>
        <v>566</v>
      </c>
      <c r="AB92">
        <f t="shared" si="39"/>
        <v>271</v>
      </c>
      <c r="AC92">
        <f t="shared" si="40"/>
        <v>155</v>
      </c>
      <c r="AD92">
        <f t="shared" si="41"/>
        <v>261</v>
      </c>
      <c r="AE92">
        <f t="shared" si="42"/>
        <v>497</v>
      </c>
      <c r="AF92">
        <f t="shared" si="43"/>
        <v>91</v>
      </c>
      <c r="AG92">
        <f t="shared" si="44"/>
        <v>484</v>
      </c>
      <c r="AU92" s="66">
        <v>43250</v>
      </c>
      <c r="AV92" s="67">
        <v>76</v>
      </c>
      <c r="AW92">
        <v>562</v>
      </c>
      <c r="AX92">
        <v>535</v>
      </c>
      <c r="AY92">
        <v>566</v>
      </c>
      <c r="AZ92">
        <v>271</v>
      </c>
      <c r="BA92">
        <v>155</v>
      </c>
      <c r="BB92">
        <v>261</v>
      </c>
      <c r="BC92">
        <v>497</v>
      </c>
      <c r="BD92" s="67">
        <v>91</v>
      </c>
      <c r="BE92" s="12">
        <v>484</v>
      </c>
      <c r="BG92" s="1">
        <v>43250</v>
      </c>
      <c r="BH92">
        <f t="shared" si="47"/>
        <v>350</v>
      </c>
      <c r="BI92">
        <f t="shared" si="48"/>
        <v>562</v>
      </c>
      <c r="BJ92">
        <f t="shared" si="49"/>
        <v>535</v>
      </c>
      <c r="BK92">
        <f t="shared" si="50"/>
        <v>566</v>
      </c>
      <c r="BL92">
        <f t="shared" si="51"/>
        <v>271</v>
      </c>
      <c r="BM92">
        <f t="shared" si="52"/>
        <v>155</v>
      </c>
      <c r="BN92">
        <f t="shared" si="53"/>
        <v>261</v>
      </c>
      <c r="BO92">
        <f t="shared" si="54"/>
        <v>497</v>
      </c>
      <c r="BP92">
        <f t="shared" si="55"/>
        <v>350</v>
      </c>
      <c r="BQ92">
        <f t="shared" si="55"/>
        <v>484</v>
      </c>
    </row>
    <row r="93" spans="1:69" x14ac:dyDescent="0.25">
      <c r="A93" s="1">
        <f t="shared" si="45"/>
        <v>43251</v>
      </c>
      <c r="B93" s="97">
        <v>139</v>
      </c>
      <c r="C93" s="97">
        <v>100</v>
      </c>
      <c r="D93" s="97">
        <v>399</v>
      </c>
      <c r="E93" s="97">
        <v>33</v>
      </c>
      <c r="F93" s="97">
        <v>348</v>
      </c>
      <c r="G93" s="97">
        <v>563</v>
      </c>
      <c r="H93" s="97">
        <v>110</v>
      </c>
      <c r="I93" s="97">
        <v>305</v>
      </c>
      <c r="J93" s="97">
        <v>219</v>
      </c>
      <c r="K93" s="97">
        <v>528</v>
      </c>
      <c r="W93" s="1">
        <f t="shared" si="46"/>
        <v>43251</v>
      </c>
      <c r="X93">
        <f t="shared" si="35"/>
        <v>139</v>
      </c>
      <c r="Y93">
        <f t="shared" si="36"/>
        <v>100</v>
      </c>
      <c r="Z93">
        <f t="shared" si="37"/>
        <v>399</v>
      </c>
      <c r="AA93">
        <f t="shared" si="38"/>
        <v>33</v>
      </c>
      <c r="AB93">
        <f t="shared" si="39"/>
        <v>348</v>
      </c>
      <c r="AC93">
        <f t="shared" si="40"/>
        <v>563</v>
      </c>
      <c r="AD93">
        <f t="shared" si="41"/>
        <v>110</v>
      </c>
      <c r="AE93">
        <f t="shared" si="42"/>
        <v>305</v>
      </c>
      <c r="AF93">
        <f t="shared" si="43"/>
        <v>219</v>
      </c>
      <c r="AG93">
        <f t="shared" si="44"/>
        <v>528</v>
      </c>
      <c r="AU93" s="66">
        <v>43251</v>
      </c>
      <c r="AV93">
        <v>139</v>
      </c>
      <c r="AW93">
        <v>100</v>
      </c>
      <c r="AX93">
        <v>399</v>
      </c>
      <c r="AY93" s="67">
        <v>33</v>
      </c>
      <c r="AZ93">
        <v>348</v>
      </c>
      <c r="BA93">
        <v>563</v>
      </c>
      <c r="BB93">
        <v>110</v>
      </c>
      <c r="BC93">
        <v>305</v>
      </c>
      <c r="BD93">
        <v>219</v>
      </c>
      <c r="BE93" s="12">
        <v>528</v>
      </c>
      <c r="BG93" s="1">
        <v>43251</v>
      </c>
      <c r="BH93">
        <f t="shared" si="47"/>
        <v>139</v>
      </c>
      <c r="BI93">
        <f t="shared" si="48"/>
        <v>350</v>
      </c>
      <c r="BJ93">
        <f t="shared" si="49"/>
        <v>399</v>
      </c>
      <c r="BK93">
        <f t="shared" si="50"/>
        <v>350</v>
      </c>
      <c r="BL93">
        <f t="shared" si="51"/>
        <v>348</v>
      </c>
      <c r="BM93">
        <f t="shared" si="52"/>
        <v>563</v>
      </c>
      <c r="BN93">
        <f t="shared" si="53"/>
        <v>110</v>
      </c>
      <c r="BO93">
        <f t="shared" si="54"/>
        <v>305</v>
      </c>
      <c r="BP93">
        <f t="shared" si="55"/>
        <v>219</v>
      </c>
      <c r="BQ93">
        <f t="shared" si="55"/>
        <v>528</v>
      </c>
    </row>
    <row r="94" spans="1:69" x14ac:dyDescent="0.25">
      <c r="A94" s="1">
        <f t="shared" si="45"/>
        <v>43252</v>
      </c>
      <c r="B94" s="97">
        <v>391</v>
      </c>
      <c r="C94" s="97">
        <v>497</v>
      </c>
      <c r="D94" s="97">
        <v>146</v>
      </c>
      <c r="E94" s="97">
        <v>265</v>
      </c>
      <c r="F94" s="97">
        <v>550</v>
      </c>
      <c r="G94" s="97">
        <v>567</v>
      </c>
      <c r="H94" s="97">
        <v>410</v>
      </c>
      <c r="I94" s="97">
        <v>568</v>
      </c>
      <c r="J94" s="97">
        <v>290</v>
      </c>
      <c r="K94" s="97">
        <v>469</v>
      </c>
      <c r="W94" s="1">
        <f t="shared" si="46"/>
        <v>43252</v>
      </c>
      <c r="X94">
        <f t="shared" si="35"/>
        <v>391</v>
      </c>
      <c r="Y94">
        <f t="shared" si="36"/>
        <v>497</v>
      </c>
      <c r="Z94">
        <f t="shared" si="37"/>
        <v>146</v>
      </c>
      <c r="AA94">
        <f t="shared" si="38"/>
        <v>265</v>
      </c>
      <c r="AB94">
        <f t="shared" si="39"/>
        <v>550</v>
      </c>
      <c r="AC94">
        <f t="shared" si="40"/>
        <v>567</v>
      </c>
      <c r="AD94">
        <f t="shared" si="41"/>
        <v>410</v>
      </c>
      <c r="AE94">
        <f t="shared" si="42"/>
        <v>568</v>
      </c>
      <c r="AF94">
        <f t="shared" si="43"/>
        <v>290</v>
      </c>
      <c r="AG94">
        <f t="shared" si="44"/>
        <v>469</v>
      </c>
      <c r="AU94" s="66">
        <v>43252</v>
      </c>
      <c r="AV94">
        <v>391</v>
      </c>
      <c r="AW94">
        <v>497</v>
      </c>
      <c r="AX94">
        <v>146</v>
      </c>
      <c r="AY94">
        <v>265</v>
      </c>
      <c r="AZ94">
        <v>550</v>
      </c>
      <c r="BA94">
        <v>567</v>
      </c>
      <c r="BB94">
        <v>410</v>
      </c>
      <c r="BC94">
        <v>568</v>
      </c>
      <c r="BD94">
        <v>290</v>
      </c>
      <c r="BE94" s="12">
        <v>469</v>
      </c>
      <c r="BG94" s="1">
        <v>43252</v>
      </c>
      <c r="BH94">
        <f t="shared" si="47"/>
        <v>391</v>
      </c>
      <c r="BI94">
        <f t="shared" si="48"/>
        <v>497</v>
      </c>
      <c r="BJ94">
        <f t="shared" si="49"/>
        <v>146</v>
      </c>
      <c r="BK94">
        <f t="shared" si="50"/>
        <v>265</v>
      </c>
      <c r="BL94">
        <f t="shared" si="51"/>
        <v>550</v>
      </c>
      <c r="BM94">
        <f t="shared" si="52"/>
        <v>567</v>
      </c>
      <c r="BN94">
        <f t="shared" si="53"/>
        <v>410</v>
      </c>
      <c r="BO94">
        <f t="shared" si="54"/>
        <v>568</v>
      </c>
      <c r="BP94">
        <f t="shared" si="55"/>
        <v>290</v>
      </c>
      <c r="BQ94">
        <f t="shared" si="55"/>
        <v>469</v>
      </c>
    </row>
    <row r="95" spans="1:69" x14ac:dyDescent="0.25">
      <c r="A95" s="1">
        <f t="shared" si="45"/>
        <v>43253</v>
      </c>
      <c r="B95" s="97">
        <v>48</v>
      </c>
      <c r="C95" s="97">
        <v>218</v>
      </c>
      <c r="D95" s="97">
        <v>505</v>
      </c>
      <c r="E95" s="97">
        <v>158</v>
      </c>
      <c r="F95" s="97">
        <v>412</v>
      </c>
      <c r="G95" s="97">
        <v>535</v>
      </c>
      <c r="H95" s="97">
        <v>102</v>
      </c>
      <c r="I95" s="97">
        <v>304</v>
      </c>
      <c r="J95" s="97">
        <v>327</v>
      </c>
      <c r="K95" s="97">
        <v>512</v>
      </c>
      <c r="W95" s="1">
        <f t="shared" si="46"/>
        <v>43253</v>
      </c>
      <c r="X95">
        <f t="shared" si="35"/>
        <v>48</v>
      </c>
      <c r="Y95">
        <f t="shared" si="36"/>
        <v>218</v>
      </c>
      <c r="Z95">
        <f t="shared" si="37"/>
        <v>505</v>
      </c>
      <c r="AA95">
        <f t="shared" si="38"/>
        <v>158</v>
      </c>
      <c r="AB95">
        <f t="shared" si="39"/>
        <v>412</v>
      </c>
      <c r="AC95">
        <f t="shared" si="40"/>
        <v>535</v>
      </c>
      <c r="AD95">
        <f t="shared" si="41"/>
        <v>102</v>
      </c>
      <c r="AE95">
        <f t="shared" si="42"/>
        <v>304</v>
      </c>
      <c r="AF95">
        <f t="shared" si="43"/>
        <v>327</v>
      </c>
      <c r="AG95">
        <f t="shared" si="44"/>
        <v>512</v>
      </c>
      <c r="AU95" s="66">
        <v>43253</v>
      </c>
      <c r="AV95" s="67">
        <v>48</v>
      </c>
      <c r="AW95">
        <v>218</v>
      </c>
      <c r="AX95">
        <v>505</v>
      </c>
      <c r="AY95">
        <v>158</v>
      </c>
      <c r="AZ95">
        <v>412</v>
      </c>
      <c r="BA95">
        <v>535</v>
      </c>
      <c r="BB95">
        <v>102</v>
      </c>
      <c r="BC95">
        <v>304</v>
      </c>
      <c r="BD95">
        <v>327</v>
      </c>
      <c r="BE95" s="12">
        <v>512</v>
      </c>
      <c r="BG95" s="1">
        <v>43253</v>
      </c>
      <c r="BH95">
        <f t="shared" si="47"/>
        <v>350</v>
      </c>
      <c r="BI95">
        <f t="shared" si="48"/>
        <v>218</v>
      </c>
      <c r="BJ95">
        <f t="shared" si="49"/>
        <v>505</v>
      </c>
      <c r="BK95">
        <f t="shared" si="50"/>
        <v>158</v>
      </c>
      <c r="BL95">
        <f t="shared" si="51"/>
        <v>412</v>
      </c>
      <c r="BM95">
        <f t="shared" si="52"/>
        <v>535</v>
      </c>
      <c r="BN95">
        <f t="shared" si="53"/>
        <v>102</v>
      </c>
      <c r="BO95">
        <f t="shared" si="54"/>
        <v>304</v>
      </c>
      <c r="BP95">
        <f t="shared" si="55"/>
        <v>327</v>
      </c>
      <c r="BQ95">
        <f t="shared" si="55"/>
        <v>512</v>
      </c>
    </row>
    <row r="96" spans="1:69" x14ac:dyDescent="0.25">
      <c r="A96" s="1">
        <f t="shared" si="45"/>
        <v>43254</v>
      </c>
      <c r="B96" s="97">
        <v>594</v>
      </c>
      <c r="C96" s="97">
        <v>405</v>
      </c>
      <c r="D96" s="97">
        <v>552</v>
      </c>
      <c r="E96" s="97">
        <v>524</v>
      </c>
      <c r="F96" s="97">
        <v>258</v>
      </c>
      <c r="G96" s="97">
        <v>546</v>
      </c>
      <c r="H96" s="97">
        <v>152</v>
      </c>
      <c r="I96" s="97">
        <v>251</v>
      </c>
      <c r="J96" s="97">
        <v>315</v>
      </c>
      <c r="K96" s="97">
        <v>259</v>
      </c>
      <c r="W96" s="1">
        <f t="shared" si="46"/>
        <v>43254</v>
      </c>
      <c r="X96">
        <f t="shared" si="35"/>
        <v>594</v>
      </c>
      <c r="Y96">
        <f t="shared" si="36"/>
        <v>405</v>
      </c>
      <c r="Z96">
        <f t="shared" si="37"/>
        <v>552</v>
      </c>
      <c r="AA96">
        <f t="shared" si="38"/>
        <v>524</v>
      </c>
      <c r="AB96">
        <f t="shared" si="39"/>
        <v>258</v>
      </c>
      <c r="AC96">
        <f t="shared" si="40"/>
        <v>546</v>
      </c>
      <c r="AD96">
        <f t="shared" si="41"/>
        <v>152</v>
      </c>
      <c r="AE96">
        <f t="shared" si="42"/>
        <v>251</v>
      </c>
      <c r="AF96">
        <f t="shared" si="43"/>
        <v>315</v>
      </c>
      <c r="AG96">
        <f t="shared" si="44"/>
        <v>259</v>
      </c>
      <c r="AU96" s="66">
        <v>43254</v>
      </c>
      <c r="AV96">
        <v>594</v>
      </c>
      <c r="AW96">
        <v>405</v>
      </c>
      <c r="AX96">
        <v>552</v>
      </c>
      <c r="AY96">
        <v>524</v>
      </c>
      <c r="AZ96">
        <v>258</v>
      </c>
      <c r="BA96">
        <v>546</v>
      </c>
      <c r="BB96">
        <v>152</v>
      </c>
      <c r="BC96">
        <v>251</v>
      </c>
      <c r="BD96">
        <v>315</v>
      </c>
      <c r="BE96" s="12">
        <v>259</v>
      </c>
      <c r="BG96" s="1">
        <v>43254</v>
      </c>
      <c r="BH96">
        <f t="shared" si="47"/>
        <v>594</v>
      </c>
      <c r="BI96">
        <f t="shared" si="48"/>
        <v>405</v>
      </c>
      <c r="BJ96">
        <f t="shared" si="49"/>
        <v>552</v>
      </c>
      <c r="BK96">
        <f t="shared" si="50"/>
        <v>524</v>
      </c>
      <c r="BL96">
        <f t="shared" si="51"/>
        <v>258</v>
      </c>
      <c r="BM96">
        <f t="shared" si="52"/>
        <v>546</v>
      </c>
      <c r="BN96">
        <f t="shared" si="53"/>
        <v>152</v>
      </c>
      <c r="BO96">
        <f t="shared" si="54"/>
        <v>251</v>
      </c>
      <c r="BP96">
        <f t="shared" si="55"/>
        <v>315</v>
      </c>
      <c r="BQ96">
        <f t="shared" si="55"/>
        <v>259</v>
      </c>
    </row>
    <row r="97" spans="1:69" x14ac:dyDescent="0.25">
      <c r="A97" s="1">
        <f t="shared" si="45"/>
        <v>43255</v>
      </c>
      <c r="B97" s="97">
        <v>300</v>
      </c>
      <c r="C97" s="97">
        <v>245</v>
      </c>
      <c r="D97" s="97">
        <v>512</v>
      </c>
      <c r="E97" s="97">
        <v>376</v>
      </c>
      <c r="F97" s="97">
        <v>308</v>
      </c>
      <c r="G97" s="97">
        <v>589</v>
      </c>
      <c r="H97" s="97">
        <v>381</v>
      </c>
      <c r="I97" s="97">
        <v>28</v>
      </c>
      <c r="J97" s="97">
        <v>556</v>
      </c>
      <c r="K97" s="97">
        <v>178</v>
      </c>
      <c r="W97" s="1">
        <f t="shared" si="46"/>
        <v>43255</v>
      </c>
      <c r="X97">
        <f t="shared" si="35"/>
        <v>300</v>
      </c>
      <c r="Y97">
        <f t="shared" si="36"/>
        <v>245</v>
      </c>
      <c r="Z97">
        <f t="shared" si="37"/>
        <v>512</v>
      </c>
      <c r="AA97">
        <f t="shared" si="38"/>
        <v>376</v>
      </c>
      <c r="AB97">
        <f t="shared" si="39"/>
        <v>308</v>
      </c>
      <c r="AC97">
        <f t="shared" si="40"/>
        <v>589</v>
      </c>
      <c r="AD97">
        <f t="shared" si="41"/>
        <v>381</v>
      </c>
      <c r="AE97">
        <f t="shared" si="42"/>
        <v>28</v>
      </c>
      <c r="AF97">
        <f t="shared" si="43"/>
        <v>556</v>
      </c>
      <c r="AG97">
        <f t="shared" si="44"/>
        <v>178</v>
      </c>
      <c r="AU97" s="66">
        <v>43255</v>
      </c>
      <c r="AV97">
        <v>300</v>
      </c>
      <c r="AW97">
        <v>245</v>
      </c>
      <c r="AX97">
        <v>512</v>
      </c>
      <c r="AY97">
        <v>376</v>
      </c>
      <c r="AZ97">
        <v>308</v>
      </c>
      <c r="BA97">
        <v>589</v>
      </c>
      <c r="BB97">
        <v>381</v>
      </c>
      <c r="BC97" s="67">
        <v>28</v>
      </c>
      <c r="BD97">
        <v>556</v>
      </c>
      <c r="BE97" s="12">
        <v>178</v>
      </c>
      <c r="BG97" s="1">
        <v>43255</v>
      </c>
      <c r="BH97">
        <f t="shared" si="47"/>
        <v>300</v>
      </c>
      <c r="BI97">
        <f t="shared" si="48"/>
        <v>245</v>
      </c>
      <c r="BJ97">
        <f t="shared" si="49"/>
        <v>512</v>
      </c>
      <c r="BK97">
        <f t="shared" si="50"/>
        <v>376</v>
      </c>
      <c r="BL97">
        <f t="shared" si="51"/>
        <v>308</v>
      </c>
      <c r="BM97">
        <f t="shared" si="52"/>
        <v>589</v>
      </c>
      <c r="BN97">
        <f t="shared" si="53"/>
        <v>381</v>
      </c>
      <c r="BO97">
        <f t="shared" si="54"/>
        <v>350</v>
      </c>
      <c r="BP97">
        <f t="shared" si="55"/>
        <v>556</v>
      </c>
      <c r="BQ97">
        <f t="shared" si="55"/>
        <v>178</v>
      </c>
    </row>
    <row r="98" spans="1:69" x14ac:dyDescent="0.25">
      <c r="A98" s="1">
        <f t="shared" si="45"/>
        <v>43256</v>
      </c>
      <c r="B98" s="97">
        <v>333</v>
      </c>
      <c r="C98" s="97">
        <v>297</v>
      </c>
      <c r="D98" s="97">
        <v>363</v>
      </c>
      <c r="E98" s="97">
        <v>528</v>
      </c>
      <c r="F98" s="97">
        <v>171</v>
      </c>
      <c r="G98" s="97">
        <v>199</v>
      </c>
      <c r="H98" s="97">
        <v>115</v>
      </c>
      <c r="I98" s="97">
        <v>500</v>
      </c>
      <c r="J98" s="97">
        <v>150</v>
      </c>
      <c r="K98" s="97">
        <v>560</v>
      </c>
      <c r="W98" s="1">
        <f t="shared" si="46"/>
        <v>43256</v>
      </c>
      <c r="X98">
        <f t="shared" ref="X98:X129" si="56">IF(B98&gt;0,B98,NA())</f>
        <v>333</v>
      </c>
      <c r="Y98">
        <f t="shared" ref="Y98:Y129" si="57">IF(C98&gt;0,C98,NA())</f>
        <v>297</v>
      </c>
      <c r="Z98">
        <f t="shared" ref="Z98:Z129" si="58">IF(D98&gt;0,D98,NA())</f>
        <v>363</v>
      </c>
      <c r="AA98">
        <f t="shared" ref="AA98:AA129" si="59">IF(E98&gt;0,E98,NA())</f>
        <v>528</v>
      </c>
      <c r="AB98">
        <f t="shared" ref="AB98:AB129" si="60">IF(F98&gt;0,F98,NA())</f>
        <v>171</v>
      </c>
      <c r="AC98">
        <f t="shared" ref="AC98:AC129" si="61">IF(G98&gt;0,G98,NA())</f>
        <v>199</v>
      </c>
      <c r="AD98">
        <f t="shared" ref="AD98:AD129" si="62">IF(H98&gt;0,H98,NA())</f>
        <v>115</v>
      </c>
      <c r="AE98">
        <f t="shared" ref="AE98:AE129" si="63">IF(I98&gt;0,I98,NA())</f>
        <v>500</v>
      </c>
      <c r="AF98">
        <f t="shared" ref="AF98:AF129" si="64">IF(J98&gt;0,J98,NA())</f>
        <v>150</v>
      </c>
      <c r="AG98">
        <f t="shared" ref="AG98:AG129" si="65">IF(K98&gt;0,K98,NA())</f>
        <v>560</v>
      </c>
      <c r="AU98" s="66">
        <v>43256</v>
      </c>
      <c r="AV98">
        <v>333</v>
      </c>
      <c r="AW98">
        <v>297</v>
      </c>
      <c r="AX98">
        <v>363</v>
      </c>
      <c r="AY98">
        <v>528</v>
      </c>
      <c r="AZ98">
        <v>171</v>
      </c>
      <c r="BA98">
        <v>199</v>
      </c>
      <c r="BB98">
        <v>115</v>
      </c>
      <c r="BC98">
        <v>500</v>
      </c>
      <c r="BD98">
        <v>150</v>
      </c>
      <c r="BE98" s="12">
        <v>560</v>
      </c>
      <c r="BG98" s="1">
        <v>43256</v>
      </c>
      <c r="BH98">
        <f t="shared" si="47"/>
        <v>333</v>
      </c>
      <c r="BI98">
        <f t="shared" si="48"/>
        <v>297</v>
      </c>
      <c r="BJ98">
        <f t="shared" si="49"/>
        <v>363</v>
      </c>
      <c r="BK98">
        <f t="shared" si="50"/>
        <v>528</v>
      </c>
      <c r="BL98">
        <f t="shared" si="51"/>
        <v>171</v>
      </c>
      <c r="BM98">
        <f t="shared" si="52"/>
        <v>199</v>
      </c>
      <c r="BN98">
        <f t="shared" si="53"/>
        <v>115</v>
      </c>
      <c r="BO98">
        <f t="shared" si="54"/>
        <v>500</v>
      </c>
      <c r="BP98">
        <f t="shared" si="55"/>
        <v>150</v>
      </c>
      <c r="BQ98">
        <f t="shared" si="55"/>
        <v>560</v>
      </c>
    </row>
    <row r="99" spans="1:69" x14ac:dyDescent="0.25">
      <c r="A99" s="1">
        <f t="shared" ref="A99:A130" si="66">A98+1</f>
        <v>43257</v>
      </c>
      <c r="B99" s="97">
        <v>409</v>
      </c>
      <c r="C99" s="97">
        <v>81</v>
      </c>
      <c r="D99" s="97">
        <v>36</v>
      </c>
      <c r="E99" s="97">
        <v>236</v>
      </c>
      <c r="F99" s="97">
        <v>121</v>
      </c>
      <c r="G99" s="97">
        <v>293</v>
      </c>
      <c r="H99" s="97">
        <v>512</v>
      </c>
      <c r="I99" s="97">
        <v>221</v>
      </c>
      <c r="J99" s="97">
        <v>53</v>
      </c>
      <c r="K99" s="97">
        <v>26</v>
      </c>
      <c r="W99" s="1">
        <f t="shared" ref="W99:W130" si="67">W98+1</f>
        <v>43257</v>
      </c>
      <c r="X99">
        <f t="shared" si="56"/>
        <v>409</v>
      </c>
      <c r="Y99">
        <f t="shared" si="57"/>
        <v>81</v>
      </c>
      <c r="Z99">
        <f t="shared" si="58"/>
        <v>36</v>
      </c>
      <c r="AA99">
        <f t="shared" si="59"/>
        <v>236</v>
      </c>
      <c r="AB99">
        <f t="shared" si="60"/>
        <v>121</v>
      </c>
      <c r="AC99">
        <f t="shared" si="61"/>
        <v>293</v>
      </c>
      <c r="AD99">
        <f t="shared" si="62"/>
        <v>512</v>
      </c>
      <c r="AE99">
        <f t="shared" si="63"/>
        <v>221</v>
      </c>
      <c r="AF99">
        <f t="shared" si="64"/>
        <v>53</v>
      </c>
      <c r="AG99">
        <f t="shared" si="65"/>
        <v>26</v>
      </c>
      <c r="AU99" s="66">
        <v>43257</v>
      </c>
      <c r="AV99">
        <v>409</v>
      </c>
      <c r="AW99" s="67">
        <v>81</v>
      </c>
      <c r="AX99" s="67">
        <v>36</v>
      </c>
      <c r="AY99">
        <v>236</v>
      </c>
      <c r="AZ99">
        <v>121</v>
      </c>
      <c r="BA99">
        <v>293</v>
      </c>
      <c r="BB99">
        <v>512</v>
      </c>
      <c r="BC99">
        <v>221</v>
      </c>
      <c r="BD99" s="67">
        <v>53</v>
      </c>
      <c r="BE99" s="68">
        <v>26</v>
      </c>
      <c r="BG99" s="1">
        <v>43257</v>
      </c>
      <c r="BH99">
        <f t="shared" si="47"/>
        <v>409</v>
      </c>
      <c r="BI99">
        <f t="shared" si="48"/>
        <v>350</v>
      </c>
      <c r="BJ99">
        <f t="shared" si="49"/>
        <v>350</v>
      </c>
      <c r="BK99">
        <f t="shared" si="50"/>
        <v>236</v>
      </c>
      <c r="BL99">
        <f t="shared" si="51"/>
        <v>121</v>
      </c>
      <c r="BM99">
        <f t="shared" si="52"/>
        <v>293</v>
      </c>
      <c r="BN99">
        <f t="shared" si="53"/>
        <v>512</v>
      </c>
      <c r="BO99">
        <f t="shared" si="54"/>
        <v>221</v>
      </c>
      <c r="BP99">
        <f t="shared" si="55"/>
        <v>350</v>
      </c>
      <c r="BQ99">
        <f t="shared" si="55"/>
        <v>350</v>
      </c>
    </row>
    <row r="100" spans="1:69" x14ac:dyDescent="0.25">
      <c r="A100" s="1">
        <f t="shared" si="66"/>
        <v>43258</v>
      </c>
      <c r="B100" s="97">
        <v>594</v>
      </c>
      <c r="C100" s="97">
        <v>589</v>
      </c>
      <c r="D100" s="97">
        <v>115</v>
      </c>
      <c r="E100" s="97">
        <v>326</v>
      </c>
      <c r="F100" s="97">
        <v>223</v>
      </c>
      <c r="G100" s="97">
        <v>512</v>
      </c>
      <c r="H100" s="97">
        <v>342</v>
      </c>
      <c r="I100" s="97">
        <v>298</v>
      </c>
      <c r="J100" s="97">
        <v>170</v>
      </c>
      <c r="K100" s="97">
        <v>513</v>
      </c>
      <c r="W100" s="1">
        <f t="shared" si="67"/>
        <v>43258</v>
      </c>
      <c r="X100">
        <f t="shared" si="56"/>
        <v>594</v>
      </c>
      <c r="Y100">
        <f t="shared" si="57"/>
        <v>589</v>
      </c>
      <c r="Z100">
        <f t="shared" si="58"/>
        <v>115</v>
      </c>
      <c r="AA100">
        <f t="shared" si="59"/>
        <v>326</v>
      </c>
      <c r="AB100">
        <f t="shared" si="60"/>
        <v>223</v>
      </c>
      <c r="AC100">
        <f t="shared" si="61"/>
        <v>512</v>
      </c>
      <c r="AD100">
        <f t="shared" si="62"/>
        <v>342</v>
      </c>
      <c r="AE100">
        <f t="shared" si="63"/>
        <v>298</v>
      </c>
      <c r="AF100">
        <f t="shared" si="64"/>
        <v>170</v>
      </c>
      <c r="AG100">
        <f t="shared" si="65"/>
        <v>513</v>
      </c>
      <c r="AU100" s="66">
        <v>43258</v>
      </c>
      <c r="AV100">
        <v>594</v>
      </c>
      <c r="AW100">
        <v>589</v>
      </c>
      <c r="AX100">
        <v>115</v>
      </c>
      <c r="AY100">
        <v>326</v>
      </c>
      <c r="AZ100">
        <v>223</v>
      </c>
      <c r="BA100">
        <v>512</v>
      </c>
      <c r="BB100">
        <v>342</v>
      </c>
      <c r="BC100">
        <v>298</v>
      </c>
      <c r="BD100">
        <v>170</v>
      </c>
      <c r="BE100" s="12">
        <v>513</v>
      </c>
      <c r="BG100" s="1">
        <v>43258</v>
      </c>
      <c r="BH100">
        <f t="shared" si="47"/>
        <v>594</v>
      </c>
      <c r="BI100">
        <f t="shared" si="48"/>
        <v>589</v>
      </c>
      <c r="BJ100">
        <f t="shared" si="49"/>
        <v>115</v>
      </c>
      <c r="BK100">
        <f t="shared" si="50"/>
        <v>326</v>
      </c>
      <c r="BL100">
        <f t="shared" si="51"/>
        <v>223</v>
      </c>
      <c r="BM100">
        <f t="shared" si="52"/>
        <v>512</v>
      </c>
      <c r="BN100">
        <f t="shared" si="53"/>
        <v>342</v>
      </c>
      <c r="BO100">
        <f t="shared" si="54"/>
        <v>298</v>
      </c>
      <c r="BP100">
        <f t="shared" si="55"/>
        <v>170</v>
      </c>
      <c r="BQ100">
        <f t="shared" si="55"/>
        <v>513</v>
      </c>
    </row>
    <row r="101" spans="1:69" x14ac:dyDescent="0.25">
      <c r="A101" s="1">
        <f t="shared" si="66"/>
        <v>43259</v>
      </c>
      <c r="B101" s="97">
        <v>45</v>
      </c>
      <c r="C101" s="97">
        <v>45</v>
      </c>
      <c r="D101" s="97">
        <v>554</v>
      </c>
      <c r="E101" s="97">
        <v>519</v>
      </c>
      <c r="F101" s="97">
        <v>173</v>
      </c>
      <c r="G101" s="97">
        <v>182</v>
      </c>
      <c r="H101" s="97">
        <v>428</v>
      </c>
      <c r="I101" s="97">
        <v>9</v>
      </c>
      <c r="J101" s="97">
        <v>332</v>
      </c>
      <c r="K101" s="97">
        <v>250</v>
      </c>
      <c r="W101" s="1">
        <f t="shared" si="67"/>
        <v>43259</v>
      </c>
      <c r="X101">
        <f t="shared" si="56"/>
        <v>45</v>
      </c>
      <c r="Y101">
        <f t="shared" si="57"/>
        <v>45</v>
      </c>
      <c r="Z101">
        <f t="shared" si="58"/>
        <v>554</v>
      </c>
      <c r="AA101">
        <f t="shared" si="59"/>
        <v>519</v>
      </c>
      <c r="AB101">
        <f t="shared" si="60"/>
        <v>173</v>
      </c>
      <c r="AC101">
        <f t="shared" si="61"/>
        <v>182</v>
      </c>
      <c r="AD101">
        <f t="shared" si="62"/>
        <v>428</v>
      </c>
      <c r="AE101">
        <f t="shared" si="63"/>
        <v>9</v>
      </c>
      <c r="AF101">
        <f t="shared" si="64"/>
        <v>332</v>
      </c>
      <c r="AG101">
        <f t="shared" si="65"/>
        <v>250</v>
      </c>
      <c r="AU101" s="66">
        <v>43259</v>
      </c>
      <c r="AV101" s="67">
        <v>45</v>
      </c>
      <c r="AW101" s="67">
        <v>45</v>
      </c>
      <c r="AX101">
        <v>554</v>
      </c>
      <c r="AY101">
        <v>519</v>
      </c>
      <c r="AZ101">
        <v>173</v>
      </c>
      <c r="BA101">
        <v>182</v>
      </c>
      <c r="BB101">
        <v>428</v>
      </c>
      <c r="BC101" s="67">
        <v>9</v>
      </c>
      <c r="BD101">
        <v>332</v>
      </c>
      <c r="BE101" s="12">
        <v>250</v>
      </c>
      <c r="BG101" s="1">
        <v>43259</v>
      </c>
      <c r="BH101">
        <f t="shared" si="47"/>
        <v>350</v>
      </c>
      <c r="BI101">
        <f t="shared" si="48"/>
        <v>350</v>
      </c>
      <c r="BJ101">
        <f t="shared" si="49"/>
        <v>554</v>
      </c>
      <c r="BK101">
        <f t="shared" si="50"/>
        <v>519</v>
      </c>
      <c r="BL101">
        <f t="shared" si="51"/>
        <v>173</v>
      </c>
      <c r="BM101">
        <f t="shared" si="52"/>
        <v>182</v>
      </c>
      <c r="BN101">
        <f t="shared" si="53"/>
        <v>428</v>
      </c>
      <c r="BO101">
        <f t="shared" si="54"/>
        <v>350</v>
      </c>
      <c r="BP101">
        <f t="shared" si="55"/>
        <v>332</v>
      </c>
      <c r="BQ101">
        <f t="shared" si="55"/>
        <v>250</v>
      </c>
    </row>
    <row r="102" spans="1:69" x14ac:dyDescent="0.25">
      <c r="A102" s="1">
        <f t="shared" si="66"/>
        <v>43260</v>
      </c>
      <c r="B102" s="97">
        <v>355</v>
      </c>
      <c r="C102" s="97">
        <v>250</v>
      </c>
      <c r="D102" s="97">
        <v>269</v>
      </c>
      <c r="E102" s="97">
        <v>536</v>
      </c>
      <c r="F102" s="97">
        <v>273</v>
      </c>
      <c r="G102" s="97">
        <v>390</v>
      </c>
      <c r="H102" s="97">
        <v>454</v>
      </c>
      <c r="I102" s="97">
        <v>383</v>
      </c>
      <c r="J102" s="97">
        <v>191</v>
      </c>
      <c r="K102" s="97">
        <v>357</v>
      </c>
      <c r="W102" s="1">
        <f t="shared" si="67"/>
        <v>43260</v>
      </c>
      <c r="X102">
        <f t="shared" si="56"/>
        <v>355</v>
      </c>
      <c r="Y102">
        <f t="shared" si="57"/>
        <v>250</v>
      </c>
      <c r="Z102">
        <f t="shared" si="58"/>
        <v>269</v>
      </c>
      <c r="AA102">
        <f t="shared" si="59"/>
        <v>536</v>
      </c>
      <c r="AB102">
        <f t="shared" si="60"/>
        <v>273</v>
      </c>
      <c r="AC102">
        <f t="shared" si="61"/>
        <v>390</v>
      </c>
      <c r="AD102">
        <f t="shared" si="62"/>
        <v>454</v>
      </c>
      <c r="AE102">
        <f t="shared" si="63"/>
        <v>383</v>
      </c>
      <c r="AF102">
        <f t="shared" si="64"/>
        <v>191</v>
      </c>
      <c r="AG102">
        <f t="shared" si="65"/>
        <v>357</v>
      </c>
      <c r="AU102" s="66">
        <v>43260</v>
      </c>
      <c r="AV102">
        <v>355</v>
      </c>
      <c r="AW102">
        <v>250</v>
      </c>
      <c r="AX102">
        <v>269</v>
      </c>
      <c r="AY102">
        <v>536</v>
      </c>
      <c r="AZ102">
        <v>273</v>
      </c>
      <c r="BA102">
        <v>390</v>
      </c>
      <c r="BB102">
        <v>454</v>
      </c>
      <c r="BC102">
        <v>383</v>
      </c>
      <c r="BD102">
        <v>191</v>
      </c>
      <c r="BE102" s="12">
        <v>357</v>
      </c>
      <c r="BG102" s="1">
        <v>43260</v>
      </c>
      <c r="BH102">
        <f t="shared" si="47"/>
        <v>355</v>
      </c>
      <c r="BI102">
        <f t="shared" si="48"/>
        <v>250</v>
      </c>
      <c r="BJ102">
        <f t="shared" si="49"/>
        <v>269</v>
      </c>
      <c r="BK102">
        <f t="shared" si="50"/>
        <v>536</v>
      </c>
      <c r="BL102">
        <f t="shared" si="51"/>
        <v>273</v>
      </c>
      <c r="BM102">
        <f t="shared" si="52"/>
        <v>390</v>
      </c>
      <c r="BN102">
        <f t="shared" si="53"/>
        <v>454</v>
      </c>
      <c r="BO102">
        <f t="shared" si="54"/>
        <v>383</v>
      </c>
      <c r="BP102">
        <f t="shared" si="55"/>
        <v>191</v>
      </c>
      <c r="BQ102">
        <f t="shared" si="55"/>
        <v>357</v>
      </c>
    </row>
    <row r="103" spans="1:69" x14ac:dyDescent="0.25">
      <c r="A103" s="1">
        <f t="shared" si="66"/>
        <v>43261</v>
      </c>
      <c r="B103" s="97">
        <v>455</v>
      </c>
      <c r="C103" s="97">
        <v>569</v>
      </c>
      <c r="D103" s="97">
        <v>192</v>
      </c>
      <c r="E103" s="97">
        <v>600</v>
      </c>
      <c r="F103" s="97">
        <v>69</v>
      </c>
      <c r="G103" s="97">
        <v>263</v>
      </c>
      <c r="H103" s="97">
        <v>437</v>
      </c>
      <c r="I103" s="97">
        <v>576</v>
      </c>
      <c r="J103" s="97">
        <v>474</v>
      </c>
      <c r="K103" s="97">
        <v>424</v>
      </c>
      <c r="W103" s="1">
        <f t="shared" si="67"/>
        <v>43261</v>
      </c>
      <c r="X103">
        <f t="shared" si="56"/>
        <v>455</v>
      </c>
      <c r="Y103">
        <f t="shared" si="57"/>
        <v>569</v>
      </c>
      <c r="Z103">
        <f t="shared" si="58"/>
        <v>192</v>
      </c>
      <c r="AA103">
        <f t="shared" si="59"/>
        <v>600</v>
      </c>
      <c r="AB103">
        <f t="shared" si="60"/>
        <v>69</v>
      </c>
      <c r="AC103">
        <f t="shared" si="61"/>
        <v>263</v>
      </c>
      <c r="AD103">
        <f t="shared" si="62"/>
        <v>437</v>
      </c>
      <c r="AE103">
        <f t="shared" si="63"/>
        <v>576</v>
      </c>
      <c r="AF103">
        <f t="shared" si="64"/>
        <v>474</v>
      </c>
      <c r="AG103">
        <f t="shared" si="65"/>
        <v>424</v>
      </c>
      <c r="AU103" s="66">
        <v>43261</v>
      </c>
      <c r="AV103">
        <v>455</v>
      </c>
      <c r="AW103">
        <v>569</v>
      </c>
      <c r="AX103">
        <v>192</v>
      </c>
      <c r="AY103">
        <v>600</v>
      </c>
      <c r="AZ103" s="67">
        <v>69</v>
      </c>
      <c r="BA103">
        <v>263</v>
      </c>
      <c r="BB103">
        <v>437</v>
      </c>
      <c r="BC103">
        <v>576</v>
      </c>
      <c r="BD103">
        <v>474</v>
      </c>
      <c r="BE103" s="12">
        <v>424</v>
      </c>
      <c r="BG103" s="1">
        <v>43261</v>
      </c>
      <c r="BH103">
        <f t="shared" si="47"/>
        <v>455</v>
      </c>
      <c r="BI103">
        <f t="shared" si="48"/>
        <v>569</v>
      </c>
      <c r="BJ103">
        <f t="shared" si="49"/>
        <v>192</v>
      </c>
      <c r="BK103">
        <f t="shared" si="50"/>
        <v>600</v>
      </c>
      <c r="BL103">
        <f t="shared" si="51"/>
        <v>350</v>
      </c>
      <c r="BM103">
        <f t="shared" si="52"/>
        <v>263</v>
      </c>
      <c r="BN103">
        <f t="shared" si="53"/>
        <v>437</v>
      </c>
      <c r="BO103">
        <f t="shared" si="54"/>
        <v>576</v>
      </c>
      <c r="BP103">
        <f t="shared" si="55"/>
        <v>474</v>
      </c>
      <c r="BQ103">
        <f t="shared" si="55"/>
        <v>424</v>
      </c>
    </row>
    <row r="104" spans="1:69" x14ac:dyDescent="0.25">
      <c r="A104" s="1">
        <f t="shared" si="66"/>
        <v>43262</v>
      </c>
      <c r="B104" s="97">
        <v>586</v>
      </c>
      <c r="C104" s="97">
        <v>315</v>
      </c>
      <c r="D104" s="97">
        <v>85</v>
      </c>
      <c r="E104" s="97">
        <v>8</v>
      </c>
      <c r="F104" s="97">
        <v>0</v>
      </c>
      <c r="G104" s="97">
        <v>218</v>
      </c>
      <c r="H104" s="97">
        <v>51</v>
      </c>
      <c r="I104" s="97">
        <v>402</v>
      </c>
      <c r="J104" s="97">
        <v>249</v>
      </c>
      <c r="K104" s="97">
        <v>142</v>
      </c>
      <c r="W104" s="1">
        <f t="shared" si="67"/>
        <v>43262</v>
      </c>
      <c r="X104">
        <f t="shared" si="56"/>
        <v>586</v>
      </c>
      <c r="Y104">
        <f t="shared" si="57"/>
        <v>315</v>
      </c>
      <c r="Z104">
        <f t="shared" si="58"/>
        <v>85</v>
      </c>
      <c r="AA104">
        <f t="shared" si="59"/>
        <v>8</v>
      </c>
      <c r="AB104" t="e">
        <f t="shared" si="60"/>
        <v>#N/A</v>
      </c>
      <c r="AC104">
        <f t="shared" si="61"/>
        <v>218</v>
      </c>
      <c r="AD104">
        <f t="shared" si="62"/>
        <v>51</v>
      </c>
      <c r="AE104">
        <f t="shared" si="63"/>
        <v>402</v>
      </c>
      <c r="AF104">
        <f t="shared" si="64"/>
        <v>249</v>
      </c>
      <c r="AG104">
        <f t="shared" si="65"/>
        <v>142</v>
      </c>
      <c r="AU104" s="66">
        <v>43262</v>
      </c>
      <c r="AV104">
        <v>586</v>
      </c>
      <c r="AW104">
        <v>315</v>
      </c>
      <c r="AX104" s="67">
        <v>85</v>
      </c>
      <c r="AY104" s="67">
        <v>8</v>
      </c>
      <c r="AZ104" s="67">
        <v>0</v>
      </c>
      <c r="BA104">
        <v>218</v>
      </c>
      <c r="BB104" s="67">
        <v>51</v>
      </c>
      <c r="BC104">
        <v>402</v>
      </c>
      <c r="BD104">
        <v>249</v>
      </c>
      <c r="BE104" s="12">
        <v>142</v>
      </c>
      <c r="BG104" s="1">
        <v>43262</v>
      </c>
      <c r="BH104">
        <f t="shared" si="47"/>
        <v>586</v>
      </c>
      <c r="BI104">
        <f t="shared" si="48"/>
        <v>315</v>
      </c>
      <c r="BJ104">
        <f t="shared" si="49"/>
        <v>350</v>
      </c>
      <c r="BK104">
        <f t="shared" si="50"/>
        <v>350</v>
      </c>
      <c r="BL104">
        <f t="shared" si="51"/>
        <v>350</v>
      </c>
      <c r="BM104">
        <f t="shared" si="52"/>
        <v>218</v>
      </c>
      <c r="BN104">
        <f t="shared" si="53"/>
        <v>350</v>
      </c>
      <c r="BO104">
        <f t="shared" si="54"/>
        <v>402</v>
      </c>
      <c r="BP104">
        <f t="shared" si="55"/>
        <v>249</v>
      </c>
      <c r="BQ104">
        <f t="shared" si="55"/>
        <v>142</v>
      </c>
    </row>
    <row r="105" spans="1:69" x14ac:dyDescent="0.25">
      <c r="A105" s="1">
        <f t="shared" si="66"/>
        <v>43263</v>
      </c>
      <c r="B105" s="97">
        <v>378</v>
      </c>
      <c r="C105" s="97">
        <v>420</v>
      </c>
      <c r="D105" s="97">
        <v>598</v>
      </c>
      <c r="E105" s="97">
        <v>50</v>
      </c>
      <c r="F105" s="97">
        <v>271</v>
      </c>
      <c r="G105" s="97">
        <v>593</v>
      </c>
      <c r="H105" s="97">
        <v>167</v>
      </c>
      <c r="I105" s="97">
        <v>74</v>
      </c>
      <c r="J105" s="97">
        <v>174</v>
      </c>
      <c r="K105" s="97">
        <v>290</v>
      </c>
      <c r="W105" s="1">
        <f t="shared" si="67"/>
        <v>43263</v>
      </c>
      <c r="X105">
        <f t="shared" si="56"/>
        <v>378</v>
      </c>
      <c r="Y105">
        <f t="shared" si="57"/>
        <v>420</v>
      </c>
      <c r="Z105">
        <f t="shared" si="58"/>
        <v>598</v>
      </c>
      <c r="AA105">
        <f t="shared" si="59"/>
        <v>50</v>
      </c>
      <c r="AB105">
        <f t="shared" si="60"/>
        <v>271</v>
      </c>
      <c r="AC105">
        <f t="shared" si="61"/>
        <v>593</v>
      </c>
      <c r="AD105">
        <f t="shared" si="62"/>
        <v>167</v>
      </c>
      <c r="AE105">
        <f t="shared" si="63"/>
        <v>74</v>
      </c>
      <c r="AF105">
        <f t="shared" si="64"/>
        <v>174</v>
      </c>
      <c r="AG105">
        <f t="shared" si="65"/>
        <v>290</v>
      </c>
      <c r="AU105" s="66">
        <v>43263</v>
      </c>
      <c r="AV105">
        <v>378</v>
      </c>
      <c r="AW105">
        <v>420</v>
      </c>
      <c r="AX105">
        <v>598</v>
      </c>
      <c r="AY105" s="67">
        <v>50</v>
      </c>
      <c r="AZ105">
        <v>271</v>
      </c>
      <c r="BA105">
        <v>593</v>
      </c>
      <c r="BB105">
        <v>167</v>
      </c>
      <c r="BC105" s="67">
        <v>74</v>
      </c>
      <c r="BD105">
        <v>174</v>
      </c>
      <c r="BE105" s="12">
        <v>290</v>
      </c>
      <c r="BG105" s="1">
        <v>43263</v>
      </c>
      <c r="BH105">
        <f t="shared" si="47"/>
        <v>378</v>
      </c>
      <c r="BI105">
        <f t="shared" si="48"/>
        <v>420</v>
      </c>
      <c r="BJ105">
        <f t="shared" si="49"/>
        <v>598</v>
      </c>
      <c r="BK105">
        <f t="shared" si="50"/>
        <v>350</v>
      </c>
      <c r="BL105">
        <f t="shared" si="51"/>
        <v>271</v>
      </c>
      <c r="BM105">
        <f t="shared" si="52"/>
        <v>593</v>
      </c>
      <c r="BN105">
        <f t="shared" si="53"/>
        <v>167</v>
      </c>
      <c r="BO105">
        <f t="shared" si="54"/>
        <v>350</v>
      </c>
      <c r="BP105">
        <f t="shared" si="55"/>
        <v>174</v>
      </c>
      <c r="BQ105">
        <f t="shared" si="55"/>
        <v>290</v>
      </c>
    </row>
    <row r="106" spans="1:69" x14ac:dyDescent="0.25">
      <c r="A106" s="1">
        <f t="shared" si="66"/>
        <v>43264</v>
      </c>
      <c r="B106" s="97">
        <v>174</v>
      </c>
      <c r="C106" s="97">
        <v>476</v>
      </c>
      <c r="D106" s="97">
        <v>197</v>
      </c>
      <c r="E106" s="97">
        <v>274</v>
      </c>
      <c r="F106" s="97">
        <v>273</v>
      </c>
      <c r="G106" s="97">
        <v>597</v>
      </c>
      <c r="H106" s="97">
        <v>130</v>
      </c>
      <c r="I106" s="97">
        <v>299</v>
      </c>
      <c r="J106" s="97">
        <v>51</v>
      </c>
      <c r="K106" s="97">
        <v>584</v>
      </c>
      <c r="W106" s="1">
        <f t="shared" si="67"/>
        <v>43264</v>
      </c>
      <c r="X106">
        <f t="shared" si="56"/>
        <v>174</v>
      </c>
      <c r="Y106">
        <f t="shared" si="57"/>
        <v>476</v>
      </c>
      <c r="Z106">
        <f t="shared" si="58"/>
        <v>197</v>
      </c>
      <c r="AA106">
        <f t="shared" si="59"/>
        <v>274</v>
      </c>
      <c r="AB106">
        <f t="shared" si="60"/>
        <v>273</v>
      </c>
      <c r="AC106">
        <f t="shared" si="61"/>
        <v>597</v>
      </c>
      <c r="AD106">
        <f t="shared" si="62"/>
        <v>130</v>
      </c>
      <c r="AE106">
        <f t="shared" si="63"/>
        <v>299</v>
      </c>
      <c r="AF106">
        <f t="shared" si="64"/>
        <v>51</v>
      </c>
      <c r="AG106">
        <f t="shared" si="65"/>
        <v>584</v>
      </c>
      <c r="AU106" s="66">
        <v>43264</v>
      </c>
      <c r="AV106">
        <v>174</v>
      </c>
      <c r="AW106">
        <v>476</v>
      </c>
      <c r="AX106">
        <v>197</v>
      </c>
      <c r="AY106">
        <v>274</v>
      </c>
      <c r="AZ106">
        <v>273</v>
      </c>
      <c r="BA106">
        <v>597</v>
      </c>
      <c r="BB106">
        <v>130</v>
      </c>
      <c r="BC106">
        <v>299</v>
      </c>
      <c r="BD106" s="67">
        <v>51</v>
      </c>
      <c r="BE106" s="12">
        <v>584</v>
      </c>
      <c r="BG106" s="1">
        <v>43264</v>
      </c>
      <c r="BH106">
        <f t="shared" si="47"/>
        <v>174</v>
      </c>
      <c r="BI106">
        <f t="shared" si="48"/>
        <v>476</v>
      </c>
      <c r="BJ106">
        <f t="shared" si="49"/>
        <v>197</v>
      </c>
      <c r="BK106">
        <f t="shared" si="50"/>
        <v>274</v>
      </c>
      <c r="BL106">
        <f t="shared" si="51"/>
        <v>273</v>
      </c>
      <c r="BM106">
        <f t="shared" si="52"/>
        <v>597</v>
      </c>
      <c r="BN106">
        <f t="shared" si="53"/>
        <v>130</v>
      </c>
      <c r="BO106">
        <f t="shared" si="54"/>
        <v>299</v>
      </c>
      <c r="BP106">
        <f t="shared" si="55"/>
        <v>350</v>
      </c>
      <c r="BQ106">
        <f t="shared" si="55"/>
        <v>584</v>
      </c>
    </row>
    <row r="107" spans="1:69" x14ac:dyDescent="0.25">
      <c r="A107" s="1">
        <f t="shared" si="66"/>
        <v>43265</v>
      </c>
      <c r="B107" s="97">
        <v>12</v>
      </c>
      <c r="C107" s="97">
        <v>427</v>
      </c>
      <c r="D107" s="97">
        <v>424</v>
      </c>
      <c r="E107" s="97">
        <v>467</v>
      </c>
      <c r="F107" s="97">
        <v>564</v>
      </c>
      <c r="G107" s="97">
        <v>144</v>
      </c>
      <c r="H107" s="97">
        <v>334</v>
      </c>
      <c r="I107" s="97">
        <v>474</v>
      </c>
      <c r="J107" s="97">
        <v>431</v>
      </c>
      <c r="K107" s="97">
        <v>477</v>
      </c>
      <c r="W107" s="1">
        <f t="shared" si="67"/>
        <v>43265</v>
      </c>
      <c r="X107">
        <f t="shared" si="56"/>
        <v>12</v>
      </c>
      <c r="Y107">
        <f t="shared" si="57"/>
        <v>427</v>
      </c>
      <c r="Z107">
        <f t="shared" si="58"/>
        <v>424</v>
      </c>
      <c r="AA107">
        <f t="shared" si="59"/>
        <v>467</v>
      </c>
      <c r="AB107">
        <f t="shared" si="60"/>
        <v>564</v>
      </c>
      <c r="AC107">
        <f t="shared" si="61"/>
        <v>144</v>
      </c>
      <c r="AD107">
        <f t="shared" si="62"/>
        <v>334</v>
      </c>
      <c r="AE107">
        <f t="shared" si="63"/>
        <v>474</v>
      </c>
      <c r="AF107">
        <f t="shared" si="64"/>
        <v>431</v>
      </c>
      <c r="AG107">
        <f t="shared" si="65"/>
        <v>477</v>
      </c>
      <c r="AU107" s="66">
        <v>43265</v>
      </c>
      <c r="AV107" s="67">
        <v>12</v>
      </c>
      <c r="AW107">
        <v>427</v>
      </c>
      <c r="AX107">
        <v>424</v>
      </c>
      <c r="AY107">
        <v>467</v>
      </c>
      <c r="AZ107">
        <v>564</v>
      </c>
      <c r="BA107">
        <v>144</v>
      </c>
      <c r="BB107">
        <v>334</v>
      </c>
      <c r="BC107">
        <v>474</v>
      </c>
      <c r="BD107">
        <v>431</v>
      </c>
      <c r="BE107" s="12">
        <v>477</v>
      </c>
      <c r="BG107" s="1">
        <v>43265</v>
      </c>
      <c r="BH107">
        <f t="shared" si="47"/>
        <v>350</v>
      </c>
      <c r="BI107">
        <f t="shared" si="48"/>
        <v>427</v>
      </c>
      <c r="BJ107">
        <f t="shared" si="49"/>
        <v>424</v>
      </c>
      <c r="BK107">
        <f t="shared" si="50"/>
        <v>467</v>
      </c>
      <c r="BL107">
        <f t="shared" si="51"/>
        <v>564</v>
      </c>
      <c r="BM107">
        <f t="shared" si="52"/>
        <v>144</v>
      </c>
      <c r="BN107">
        <f t="shared" si="53"/>
        <v>334</v>
      </c>
      <c r="BO107">
        <f t="shared" si="54"/>
        <v>474</v>
      </c>
      <c r="BP107">
        <f t="shared" si="55"/>
        <v>431</v>
      </c>
      <c r="BQ107">
        <f t="shared" si="55"/>
        <v>477</v>
      </c>
    </row>
    <row r="108" spans="1:69" x14ac:dyDescent="0.25">
      <c r="A108" s="1">
        <f t="shared" si="66"/>
        <v>43266</v>
      </c>
      <c r="B108" s="97">
        <v>486</v>
      </c>
      <c r="C108" s="97">
        <v>317</v>
      </c>
      <c r="D108" s="97">
        <v>371</v>
      </c>
      <c r="E108" s="97">
        <v>254</v>
      </c>
      <c r="F108" s="97">
        <v>278</v>
      </c>
      <c r="G108" s="97">
        <v>56</v>
      </c>
      <c r="H108" s="97">
        <v>26</v>
      </c>
      <c r="I108" s="97">
        <v>224</v>
      </c>
      <c r="J108" s="97">
        <v>30</v>
      </c>
      <c r="K108" s="97">
        <v>509</v>
      </c>
      <c r="W108" s="1">
        <f t="shared" si="67"/>
        <v>43266</v>
      </c>
      <c r="X108">
        <f t="shared" si="56"/>
        <v>486</v>
      </c>
      <c r="Y108">
        <f t="shared" si="57"/>
        <v>317</v>
      </c>
      <c r="Z108">
        <f t="shared" si="58"/>
        <v>371</v>
      </c>
      <c r="AA108">
        <f t="shared" si="59"/>
        <v>254</v>
      </c>
      <c r="AB108">
        <f t="shared" si="60"/>
        <v>278</v>
      </c>
      <c r="AC108">
        <f t="shared" si="61"/>
        <v>56</v>
      </c>
      <c r="AD108">
        <f t="shared" si="62"/>
        <v>26</v>
      </c>
      <c r="AE108">
        <f t="shared" si="63"/>
        <v>224</v>
      </c>
      <c r="AF108">
        <f t="shared" si="64"/>
        <v>30</v>
      </c>
      <c r="AG108">
        <f t="shared" si="65"/>
        <v>509</v>
      </c>
      <c r="AU108" s="66">
        <v>43266</v>
      </c>
      <c r="AV108">
        <v>486</v>
      </c>
      <c r="AW108">
        <v>317</v>
      </c>
      <c r="AX108">
        <v>371</v>
      </c>
      <c r="AY108">
        <v>254</v>
      </c>
      <c r="AZ108">
        <v>278</v>
      </c>
      <c r="BA108" s="67">
        <v>56</v>
      </c>
      <c r="BB108" s="67">
        <v>26</v>
      </c>
      <c r="BC108">
        <v>224</v>
      </c>
      <c r="BD108" s="67">
        <v>30</v>
      </c>
      <c r="BE108" s="12">
        <v>509</v>
      </c>
      <c r="BG108" s="1">
        <v>43266</v>
      </c>
      <c r="BH108">
        <f t="shared" si="47"/>
        <v>486</v>
      </c>
      <c r="BI108">
        <f t="shared" si="48"/>
        <v>317</v>
      </c>
      <c r="BJ108">
        <f t="shared" si="49"/>
        <v>371</v>
      </c>
      <c r="BK108">
        <f t="shared" si="50"/>
        <v>254</v>
      </c>
      <c r="BL108">
        <f t="shared" si="51"/>
        <v>278</v>
      </c>
      <c r="BM108">
        <f t="shared" si="52"/>
        <v>350</v>
      </c>
      <c r="BN108">
        <f t="shared" si="53"/>
        <v>350</v>
      </c>
      <c r="BO108">
        <f t="shared" si="54"/>
        <v>224</v>
      </c>
      <c r="BP108">
        <f t="shared" si="55"/>
        <v>350</v>
      </c>
      <c r="BQ108">
        <f t="shared" si="55"/>
        <v>509</v>
      </c>
    </row>
    <row r="109" spans="1:69" x14ac:dyDescent="0.25">
      <c r="A109" s="1">
        <f t="shared" si="66"/>
        <v>43267</v>
      </c>
      <c r="B109" s="97">
        <v>229</v>
      </c>
      <c r="C109" s="97">
        <v>268</v>
      </c>
      <c r="D109" s="97">
        <v>261</v>
      </c>
      <c r="E109" s="97">
        <v>539</v>
      </c>
      <c r="F109" s="97">
        <v>135</v>
      </c>
      <c r="G109" s="97">
        <v>316</v>
      </c>
      <c r="H109" s="97">
        <v>569</v>
      </c>
      <c r="I109" s="97">
        <v>275</v>
      </c>
      <c r="J109" s="97">
        <v>360</v>
      </c>
      <c r="K109" s="97">
        <v>393</v>
      </c>
      <c r="W109" s="1">
        <f t="shared" si="67"/>
        <v>43267</v>
      </c>
      <c r="X109">
        <f t="shared" si="56"/>
        <v>229</v>
      </c>
      <c r="Y109">
        <f t="shared" si="57"/>
        <v>268</v>
      </c>
      <c r="Z109">
        <f t="shared" si="58"/>
        <v>261</v>
      </c>
      <c r="AA109">
        <f t="shared" si="59"/>
        <v>539</v>
      </c>
      <c r="AB109">
        <f t="shared" si="60"/>
        <v>135</v>
      </c>
      <c r="AC109">
        <f t="shared" si="61"/>
        <v>316</v>
      </c>
      <c r="AD109">
        <f t="shared" si="62"/>
        <v>569</v>
      </c>
      <c r="AE109">
        <f t="shared" si="63"/>
        <v>275</v>
      </c>
      <c r="AF109">
        <f t="shared" si="64"/>
        <v>360</v>
      </c>
      <c r="AG109">
        <f t="shared" si="65"/>
        <v>393</v>
      </c>
      <c r="AU109" s="66">
        <v>43267</v>
      </c>
      <c r="AV109">
        <v>229</v>
      </c>
      <c r="AW109">
        <v>268</v>
      </c>
      <c r="AX109">
        <v>261</v>
      </c>
      <c r="AY109">
        <v>539</v>
      </c>
      <c r="AZ109">
        <v>135</v>
      </c>
      <c r="BA109">
        <v>316</v>
      </c>
      <c r="BB109">
        <v>569</v>
      </c>
      <c r="BC109">
        <v>275</v>
      </c>
      <c r="BD109">
        <v>360</v>
      </c>
      <c r="BE109" s="12">
        <v>393</v>
      </c>
      <c r="BG109" s="1">
        <v>43267</v>
      </c>
      <c r="BH109">
        <f t="shared" si="47"/>
        <v>229</v>
      </c>
      <c r="BI109">
        <f t="shared" si="48"/>
        <v>268</v>
      </c>
      <c r="BJ109">
        <f t="shared" si="49"/>
        <v>261</v>
      </c>
      <c r="BK109">
        <f t="shared" si="50"/>
        <v>539</v>
      </c>
      <c r="BL109">
        <f t="shared" si="51"/>
        <v>135</v>
      </c>
      <c r="BM109">
        <f t="shared" si="52"/>
        <v>316</v>
      </c>
      <c r="BN109">
        <f t="shared" si="53"/>
        <v>569</v>
      </c>
      <c r="BO109">
        <f t="shared" si="54"/>
        <v>275</v>
      </c>
      <c r="BP109">
        <f t="shared" si="55"/>
        <v>360</v>
      </c>
      <c r="BQ109">
        <f t="shared" si="55"/>
        <v>393</v>
      </c>
    </row>
    <row r="110" spans="1:69" x14ac:dyDescent="0.25">
      <c r="A110" s="1">
        <f t="shared" si="66"/>
        <v>43268</v>
      </c>
      <c r="B110" s="97">
        <v>426</v>
      </c>
      <c r="C110" s="97">
        <v>549</v>
      </c>
      <c r="D110" s="97">
        <v>180</v>
      </c>
      <c r="E110" s="97">
        <v>50</v>
      </c>
      <c r="F110" s="97">
        <v>59</v>
      </c>
      <c r="G110" s="97">
        <v>568</v>
      </c>
      <c r="H110" s="97">
        <v>37</v>
      </c>
      <c r="I110" s="97">
        <v>174</v>
      </c>
      <c r="J110" s="97">
        <v>482</v>
      </c>
      <c r="K110" s="97">
        <v>257</v>
      </c>
      <c r="W110" s="1">
        <f t="shared" si="67"/>
        <v>43268</v>
      </c>
      <c r="X110">
        <f t="shared" si="56"/>
        <v>426</v>
      </c>
      <c r="Y110">
        <f t="shared" si="57"/>
        <v>549</v>
      </c>
      <c r="Z110">
        <f t="shared" si="58"/>
        <v>180</v>
      </c>
      <c r="AA110">
        <f t="shared" si="59"/>
        <v>50</v>
      </c>
      <c r="AB110">
        <f t="shared" si="60"/>
        <v>59</v>
      </c>
      <c r="AC110">
        <f t="shared" si="61"/>
        <v>568</v>
      </c>
      <c r="AD110">
        <f t="shared" si="62"/>
        <v>37</v>
      </c>
      <c r="AE110">
        <f t="shared" si="63"/>
        <v>174</v>
      </c>
      <c r="AF110">
        <f t="shared" si="64"/>
        <v>482</v>
      </c>
      <c r="AG110">
        <f t="shared" si="65"/>
        <v>257</v>
      </c>
      <c r="AU110" s="66">
        <v>43268</v>
      </c>
      <c r="AV110">
        <v>426</v>
      </c>
      <c r="AW110">
        <v>549</v>
      </c>
      <c r="AX110">
        <v>180</v>
      </c>
      <c r="AY110" s="67">
        <v>50</v>
      </c>
      <c r="AZ110" s="67">
        <v>59</v>
      </c>
      <c r="BA110">
        <v>568</v>
      </c>
      <c r="BB110" s="67">
        <v>37</v>
      </c>
      <c r="BC110">
        <v>174</v>
      </c>
      <c r="BD110">
        <v>482</v>
      </c>
      <c r="BE110" s="12">
        <v>257</v>
      </c>
      <c r="BG110" s="1">
        <v>43268</v>
      </c>
      <c r="BH110">
        <f t="shared" si="47"/>
        <v>426</v>
      </c>
      <c r="BI110">
        <f t="shared" si="48"/>
        <v>549</v>
      </c>
      <c r="BJ110">
        <f t="shared" si="49"/>
        <v>180</v>
      </c>
      <c r="BK110">
        <f t="shared" si="50"/>
        <v>350</v>
      </c>
      <c r="BL110">
        <f t="shared" si="51"/>
        <v>350</v>
      </c>
      <c r="BM110">
        <f t="shared" si="52"/>
        <v>568</v>
      </c>
      <c r="BN110">
        <f t="shared" si="53"/>
        <v>350</v>
      </c>
      <c r="BO110">
        <f t="shared" si="54"/>
        <v>174</v>
      </c>
      <c r="BP110">
        <f t="shared" si="55"/>
        <v>482</v>
      </c>
      <c r="BQ110">
        <f t="shared" si="55"/>
        <v>257</v>
      </c>
    </row>
    <row r="111" spans="1:69" x14ac:dyDescent="0.25">
      <c r="A111" s="1">
        <f t="shared" si="66"/>
        <v>43269</v>
      </c>
      <c r="B111" s="97">
        <v>22</v>
      </c>
      <c r="C111" s="97">
        <v>351</v>
      </c>
      <c r="D111" s="97">
        <v>569</v>
      </c>
      <c r="E111" s="97">
        <v>490</v>
      </c>
      <c r="F111" s="97">
        <v>222</v>
      </c>
      <c r="G111" s="97">
        <v>348</v>
      </c>
      <c r="H111" s="97">
        <v>443</v>
      </c>
      <c r="I111" s="97">
        <v>466</v>
      </c>
      <c r="J111" s="97">
        <v>96</v>
      </c>
      <c r="K111" s="97">
        <v>141</v>
      </c>
      <c r="W111" s="1">
        <f t="shared" si="67"/>
        <v>43269</v>
      </c>
      <c r="X111">
        <f t="shared" si="56"/>
        <v>22</v>
      </c>
      <c r="Y111">
        <f t="shared" si="57"/>
        <v>351</v>
      </c>
      <c r="Z111">
        <f t="shared" si="58"/>
        <v>569</v>
      </c>
      <c r="AA111">
        <f t="shared" si="59"/>
        <v>490</v>
      </c>
      <c r="AB111">
        <f t="shared" si="60"/>
        <v>222</v>
      </c>
      <c r="AC111">
        <f t="shared" si="61"/>
        <v>348</v>
      </c>
      <c r="AD111">
        <f t="shared" si="62"/>
        <v>443</v>
      </c>
      <c r="AE111">
        <f t="shared" si="63"/>
        <v>466</v>
      </c>
      <c r="AF111">
        <f t="shared" si="64"/>
        <v>96</v>
      </c>
      <c r="AG111">
        <f t="shared" si="65"/>
        <v>141</v>
      </c>
      <c r="AU111" s="66">
        <v>43269</v>
      </c>
      <c r="AV111" s="67">
        <v>22</v>
      </c>
      <c r="AW111">
        <v>351</v>
      </c>
      <c r="AX111">
        <v>569</v>
      </c>
      <c r="AY111">
        <v>490</v>
      </c>
      <c r="AZ111">
        <v>222</v>
      </c>
      <c r="BA111">
        <v>348</v>
      </c>
      <c r="BB111">
        <v>443</v>
      </c>
      <c r="BC111">
        <v>466</v>
      </c>
      <c r="BD111" s="67">
        <v>96</v>
      </c>
      <c r="BE111" s="12">
        <v>141</v>
      </c>
      <c r="BG111" s="1">
        <v>43269</v>
      </c>
      <c r="BH111">
        <f t="shared" si="47"/>
        <v>350</v>
      </c>
      <c r="BI111">
        <f t="shared" si="48"/>
        <v>351</v>
      </c>
      <c r="BJ111">
        <f t="shared" si="49"/>
        <v>569</v>
      </c>
      <c r="BK111">
        <f t="shared" si="50"/>
        <v>490</v>
      </c>
      <c r="BL111">
        <f t="shared" si="51"/>
        <v>222</v>
      </c>
      <c r="BM111">
        <f t="shared" si="52"/>
        <v>348</v>
      </c>
      <c r="BN111">
        <f t="shared" si="53"/>
        <v>443</v>
      </c>
      <c r="BO111">
        <f t="shared" si="54"/>
        <v>466</v>
      </c>
      <c r="BP111">
        <f t="shared" si="55"/>
        <v>350</v>
      </c>
      <c r="BQ111">
        <f t="shared" si="55"/>
        <v>141</v>
      </c>
    </row>
    <row r="112" spans="1:69" x14ac:dyDescent="0.25">
      <c r="A112" s="1">
        <f t="shared" si="66"/>
        <v>43270</v>
      </c>
      <c r="B112" s="97">
        <v>308</v>
      </c>
      <c r="C112" s="97">
        <v>399</v>
      </c>
      <c r="D112" s="97">
        <v>488</v>
      </c>
      <c r="E112" s="97">
        <v>124</v>
      </c>
      <c r="F112" s="97">
        <v>396</v>
      </c>
      <c r="G112" s="97">
        <v>542</v>
      </c>
      <c r="H112" s="97">
        <v>342</v>
      </c>
      <c r="I112" s="97">
        <v>316</v>
      </c>
      <c r="J112" s="97">
        <v>331</v>
      </c>
      <c r="K112" s="97">
        <v>150</v>
      </c>
      <c r="W112" s="1">
        <f t="shared" si="67"/>
        <v>43270</v>
      </c>
      <c r="X112">
        <f t="shared" si="56"/>
        <v>308</v>
      </c>
      <c r="Y112">
        <f t="shared" si="57"/>
        <v>399</v>
      </c>
      <c r="Z112">
        <f t="shared" si="58"/>
        <v>488</v>
      </c>
      <c r="AA112">
        <f t="shared" si="59"/>
        <v>124</v>
      </c>
      <c r="AB112">
        <f t="shared" si="60"/>
        <v>396</v>
      </c>
      <c r="AC112">
        <f t="shared" si="61"/>
        <v>542</v>
      </c>
      <c r="AD112">
        <f t="shared" si="62"/>
        <v>342</v>
      </c>
      <c r="AE112">
        <f t="shared" si="63"/>
        <v>316</v>
      </c>
      <c r="AF112">
        <f t="shared" si="64"/>
        <v>331</v>
      </c>
      <c r="AG112">
        <f t="shared" si="65"/>
        <v>150</v>
      </c>
      <c r="AU112" s="66">
        <v>43270</v>
      </c>
      <c r="AV112">
        <v>308</v>
      </c>
      <c r="AW112">
        <v>399</v>
      </c>
      <c r="AX112">
        <v>488</v>
      </c>
      <c r="AY112">
        <v>124</v>
      </c>
      <c r="AZ112">
        <v>396</v>
      </c>
      <c r="BA112">
        <v>542</v>
      </c>
      <c r="BB112">
        <v>342</v>
      </c>
      <c r="BC112">
        <v>316</v>
      </c>
      <c r="BD112">
        <v>331</v>
      </c>
      <c r="BE112" s="12">
        <v>150</v>
      </c>
      <c r="BG112" s="1">
        <v>43270</v>
      </c>
      <c r="BH112">
        <f t="shared" si="47"/>
        <v>308</v>
      </c>
      <c r="BI112">
        <f t="shared" si="48"/>
        <v>399</v>
      </c>
      <c r="BJ112">
        <f t="shared" si="49"/>
        <v>488</v>
      </c>
      <c r="BK112">
        <f t="shared" si="50"/>
        <v>124</v>
      </c>
      <c r="BL112">
        <f t="shared" si="51"/>
        <v>396</v>
      </c>
      <c r="BM112">
        <f t="shared" si="52"/>
        <v>542</v>
      </c>
      <c r="BN112">
        <f t="shared" si="53"/>
        <v>342</v>
      </c>
      <c r="BO112">
        <f t="shared" si="54"/>
        <v>316</v>
      </c>
      <c r="BP112">
        <f t="shared" si="55"/>
        <v>331</v>
      </c>
      <c r="BQ112">
        <f t="shared" si="55"/>
        <v>150</v>
      </c>
    </row>
    <row r="113" spans="1:69" x14ac:dyDescent="0.25">
      <c r="A113" s="1">
        <f t="shared" si="66"/>
        <v>43271</v>
      </c>
      <c r="B113" s="97">
        <v>444</v>
      </c>
      <c r="C113" s="97">
        <v>33</v>
      </c>
      <c r="D113" s="97">
        <v>299</v>
      </c>
      <c r="E113" s="97">
        <v>143</v>
      </c>
      <c r="F113" s="97">
        <v>162</v>
      </c>
      <c r="G113" s="97">
        <v>188</v>
      </c>
      <c r="H113" s="97">
        <v>168</v>
      </c>
      <c r="I113" s="97">
        <v>77</v>
      </c>
      <c r="J113" s="97">
        <v>226</v>
      </c>
      <c r="K113" s="97">
        <v>351</v>
      </c>
      <c r="W113" s="1">
        <f t="shared" si="67"/>
        <v>43271</v>
      </c>
      <c r="X113">
        <f t="shared" si="56"/>
        <v>444</v>
      </c>
      <c r="Y113">
        <f t="shared" si="57"/>
        <v>33</v>
      </c>
      <c r="Z113">
        <f t="shared" si="58"/>
        <v>299</v>
      </c>
      <c r="AA113">
        <f t="shared" si="59"/>
        <v>143</v>
      </c>
      <c r="AB113">
        <f t="shared" si="60"/>
        <v>162</v>
      </c>
      <c r="AC113">
        <f t="shared" si="61"/>
        <v>188</v>
      </c>
      <c r="AD113">
        <f t="shared" si="62"/>
        <v>168</v>
      </c>
      <c r="AE113">
        <f t="shared" si="63"/>
        <v>77</v>
      </c>
      <c r="AF113">
        <f t="shared" si="64"/>
        <v>226</v>
      </c>
      <c r="AG113">
        <f t="shared" si="65"/>
        <v>351</v>
      </c>
      <c r="AU113" s="66">
        <v>43271</v>
      </c>
      <c r="AV113">
        <v>444</v>
      </c>
      <c r="AW113" s="67">
        <v>33</v>
      </c>
      <c r="AX113">
        <v>299</v>
      </c>
      <c r="AY113">
        <v>143</v>
      </c>
      <c r="AZ113">
        <v>162</v>
      </c>
      <c r="BA113">
        <v>188</v>
      </c>
      <c r="BB113">
        <v>168</v>
      </c>
      <c r="BC113" s="67">
        <v>77</v>
      </c>
      <c r="BD113">
        <v>226</v>
      </c>
      <c r="BE113" s="12">
        <v>351</v>
      </c>
      <c r="BG113" s="1">
        <v>43271</v>
      </c>
      <c r="BH113">
        <f t="shared" si="47"/>
        <v>444</v>
      </c>
      <c r="BI113">
        <f t="shared" si="48"/>
        <v>350</v>
      </c>
      <c r="BJ113">
        <f t="shared" si="49"/>
        <v>299</v>
      </c>
      <c r="BK113">
        <f t="shared" si="50"/>
        <v>143</v>
      </c>
      <c r="BL113">
        <f t="shared" si="51"/>
        <v>162</v>
      </c>
      <c r="BM113">
        <f t="shared" si="52"/>
        <v>188</v>
      </c>
      <c r="BN113">
        <f t="shared" si="53"/>
        <v>168</v>
      </c>
      <c r="BO113">
        <f t="shared" si="54"/>
        <v>350</v>
      </c>
      <c r="BP113">
        <f t="shared" si="55"/>
        <v>226</v>
      </c>
      <c r="BQ113">
        <f t="shared" si="55"/>
        <v>351</v>
      </c>
    </row>
    <row r="114" spans="1:69" x14ac:dyDescent="0.25">
      <c r="A114" s="1">
        <f t="shared" si="66"/>
        <v>43272</v>
      </c>
      <c r="B114" s="97">
        <v>404</v>
      </c>
      <c r="C114" s="97">
        <v>353</v>
      </c>
      <c r="D114" s="97">
        <v>595</v>
      </c>
      <c r="E114" s="97">
        <v>563</v>
      </c>
      <c r="F114" s="97">
        <v>50</v>
      </c>
      <c r="G114" s="97">
        <v>93</v>
      </c>
      <c r="H114" s="97">
        <v>339</v>
      </c>
      <c r="I114" s="97">
        <v>463</v>
      </c>
      <c r="J114" s="97">
        <v>161</v>
      </c>
      <c r="K114" s="97">
        <v>266</v>
      </c>
      <c r="W114" s="1">
        <f t="shared" si="67"/>
        <v>43272</v>
      </c>
      <c r="X114">
        <f t="shared" si="56"/>
        <v>404</v>
      </c>
      <c r="Y114">
        <f t="shared" si="57"/>
        <v>353</v>
      </c>
      <c r="Z114">
        <f t="shared" si="58"/>
        <v>595</v>
      </c>
      <c r="AA114">
        <f t="shared" si="59"/>
        <v>563</v>
      </c>
      <c r="AB114">
        <f t="shared" si="60"/>
        <v>50</v>
      </c>
      <c r="AC114">
        <f t="shared" si="61"/>
        <v>93</v>
      </c>
      <c r="AD114">
        <f t="shared" si="62"/>
        <v>339</v>
      </c>
      <c r="AE114">
        <f t="shared" si="63"/>
        <v>463</v>
      </c>
      <c r="AF114">
        <f t="shared" si="64"/>
        <v>161</v>
      </c>
      <c r="AG114">
        <f t="shared" si="65"/>
        <v>266</v>
      </c>
      <c r="AU114" s="66">
        <v>43272</v>
      </c>
      <c r="AV114">
        <v>404</v>
      </c>
      <c r="AW114">
        <v>353</v>
      </c>
      <c r="AX114">
        <v>595</v>
      </c>
      <c r="AY114">
        <v>563</v>
      </c>
      <c r="AZ114" s="67">
        <v>50</v>
      </c>
      <c r="BA114" s="67">
        <v>93</v>
      </c>
      <c r="BB114">
        <v>339</v>
      </c>
      <c r="BC114">
        <v>463</v>
      </c>
      <c r="BD114">
        <v>161</v>
      </c>
      <c r="BE114" s="12">
        <v>266</v>
      </c>
      <c r="BG114" s="1">
        <v>43272</v>
      </c>
      <c r="BH114">
        <f t="shared" si="47"/>
        <v>404</v>
      </c>
      <c r="BI114">
        <f t="shared" si="48"/>
        <v>353</v>
      </c>
      <c r="BJ114">
        <f t="shared" si="49"/>
        <v>595</v>
      </c>
      <c r="BK114">
        <f t="shared" si="50"/>
        <v>563</v>
      </c>
      <c r="BL114">
        <f t="shared" si="51"/>
        <v>350</v>
      </c>
      <c r="BM114">
        <f t="shared" si="52"/>
        <v>350</v>
      </c>
      <c r="BN114">
        <f t="shared" si="53"/>
        <v>339</v>
      </c>
      <c r="BO114">
        <f t="shared" si="54"/>
        <v>463</v>
      </c>
      <c r="BP114">
        <f t="shared" si="55"/>
        <v>161</v>
      </c>
      <c r="BQ114">
        <f t="shared" si="55"/>
        <v>266</v>
      </c>
    </row>
    <row r="115" spans="1:69" x14ac:dyDescent="0.25">
      <c r="A115" s="1">
        <f t="shared" si="66"/>
        <v>43273</v>
      </c>
      <c r="B115" s="97">
        <v>136</v>
      </c>
      <c r="C115" s="97">
        <v>502</v>
      </c>
      <c r="D115" s="97">
        <v>241</v>
      </c>
      <c r="E115" s="97">
        <v>225</v>
      </c>
      <c r="F115" s="97">
        <v>491</v>
      </c>
      <c r="G115" s="97">
        <v>133</v>
      </c>
      <c r="H115" s="97">
        <v>440</v>
      </c>
      <c r="I115" s="97">
        <v>397</v>
      </c>
      <c r="J115" s="97">
        <v>485</v>
      </c>
      <c r="K115" s="97">
        <v>37</v>
      </c>
      <c r="W115" s="1">
        <f t="shared" si="67"/>
        <v>43273</v>
      </c>
      <c r="X115">
        <f t="shared" si="56"/>
        <v>136</v>
      </c>
      <c r="Y115">
        <f t="shared" si="57"/>
        <v>502</v>
      </c>
      <c r="Z115">
        <f t="shared" si="58"/>
        <v>241</v>
      </c>
      <c r="AA115">
        <f t="shared" si="59"/>
        <v>225</v>
      </c>
      <c r="AB115">
        <f t="shared" si="60"/>
        <v>491</v>
      </c>
      <c r="AC115">
        <f t="shared" si="61"/>
        <v>133</v>
      </c>
      <c r="AD115">
        <f t="shared" si="62"/>
        <v>440</v>
      </c>
      <c r="AE115">
        <f t="shared" si="63"/>
        <v>397</v>
      </c>
      <c r="AF115">
        <f t="shared" si="64"/>
        <v>485</v>
      </c>
      <c r="AG115">
        <f t="shared" si="65"/>
        <v>37</v>
      </c>
      <c r="AU115" s="66">
        <v>43273</v>
      </c>
      <c r="AV115">
        <v>136</v>
      </c>
      <c r="AW115">
        <v>502</v>
      </c>
      <c r="AX115">
        <v>241</v>
      </c>
      <c r="AY115">
        <v>225</v>
      </c>
      <c r="AZ115">
        <v>491</v>
      </c>
      <c r="BA115">
        <v>133</v>
      </c>
      <c r="BB115">
        <v>440</v>
      </c>
      <c r="BC115">
        <v>397</v>
      </c>
      <c r="BD115">
        <v>485</v>
      </c>
      <c r="BE115" s="68">
        <v>37</v>
      </c>
      <c r="BG115" s="1">
        <v>43273</v>
      </c>
      <c r="BH115">
        <f t="shared" si="47"/>
        <v>136</v>
      </c>
      <c r="BI115">
        <f t="shared" si="48"/>
        <v>502</v>
      </c>
      <c r="BJ115">
        <f t="shared" si="49"/>
        <v>241</v>
      </c>
      <c r="BK115">
        <f t="shared" si="50"/>
        <v>225</v>
      </c>
      <c r="BL115">
        <f t="shared" si="51"/>
        <v>491</v>
      </c>
      <c r="BM115">
        <f t="shared" si="52"/>
        <v>133</v>
      </c>
      <c r="BN115">
        <f t="shared" si="53"/>
        <v>440</v>
      </c>
      <c r="BO115">
        <f t="shared" si="54"/>
        <v>397</v>
      </c>
      <c r="BP115">
        <f t="shared" si="55"/>
        <v>485</v>
      </c>
      <c r="BQ115">
        <f t="shared" si="55"/>
        <v>350</v>
      </c>
    </row>
    <row r="116" spans="1:69" x14ac:dyDescent="0.25">
      <c r="A116" s="1">
        <f t="shared" si="66"/>
        <v>43274</v>
      </c>
      <c r="B116" s="97">
        <v>264</v>
      </c>
      <c r="C116" s="97">
        <v>45</v>
      </c>
      <c r="D116" s="97">
        <v>521</v>
      </c>
      <c r="E116" s="97">
        <v>558</v>
      </c>
      <c r="F116" s="97">
        <v>515</v>
      </c>
      <c r="G116" s="97">
        <v>432</v>
      </c>
      <c r="H116" s="97">
        <v>102</v>
      </c>
      <c r="I116" s="97">
        <v>420</v>
      </c>
      <c r="J116" s="97">
        <v>162</v>
      </c>
      <c r="K116" s="97">
        <v>88</v>
      </c>
      <c r="W116" s="1">
        <f t="shared" si="67"/>
        <v>43274</v>
      </c>
      <c r="X116">
        <f t="shared" si="56"/>
        <v>264</v>
      </c>
      <c r="Y116">
        <f t="shared" si="57"/>
        <v>45</v>
      </c>
      <c r="Z116">
        <f t="shared" si="58"/>
        <v>521</v>
      </c>
      <c r="AA116">
        <f t="shared" si="59"/>
        <v>558</v>
      </c>
      <c r="AB116">
        <f t="shared" si="60"/>
        <v>515</v>
      </c>
      <c r="AC116">
        <f t="shared" si="61"/>
        <v>432</v>
      </c>
      <c r="AD116">
        <f t="shared" si="62"/>
        <v>102</v>
      </c>
      <c r="AE116">
        <f t="shared" si="63"/>
        <v>420</v>
      </c>
      <c r="AF116">
        <f t="shared" si="64"/>
        <v>162</v>
      </c>
      <c r="AG116">
        <f t="shared" si="65"/>
        <v>88</v>
      </c>
      <c r="AU116" s="66">
        <v>43274</v>
      </c>
      <c r="AV116">
        <v>264</v>
      </c>
      <c r="AW116" s="67">
        <v>45</v>
      </c>
      <c r="AX116">
        <v>521</v>
      </c>
      <c r="AY116">
        <v>558</v>
      </c>
      <c r="AZ116">
        <v>515</v>
      </c>
      <c r="BA116">
        <v>432</v>
      </c>
      <c r="BB116">
        <v>102</v>
      </c>
      <c r="BC116">
        <v>420</v>
      </c>
      <c r="BD116">
        <v>162</v>
      </c>
      <c r="BE116" s="68">
        <v>88</v>
      </c>
      <c r="BG116" s="1">
        <v>43274</v>
      </c>
      <c r="BH116">
        <f t="shared" si="47"/>
        <v>264</v>
      </c>
      <c r="BI116">
        <f t="shared" si="48"/>
        <v>350</v>
      </c>
      <c r="BJ116">
        <f t="shared" si="49"/>
        <v>521</v>
      </c>
      <c r="BK116">
        <f t="shared" si="50"/>
        <v>558</v>
      </c>
      <c r="BL116">
        <f t="shared" si="51"/>
        <v>515</v>
      </c>
      <c r="BM116">
        <f t="shared" si="52"/>
        <v>432</v>
      </c>
      <c r="BN116">
        <f t="shared" si="53"/>
        <v>102</v>
      </c>
      <c r="BO116">
        <f t="shared" si="54"/>
        <v>420</v>
      </c>
      <c r="BP116">
        <f t="shared" si="55"/>
        <v>162</v>
      </c>
      <c r="BQ116">
        <f t="shared" si="55"/>
        <v>350</v>
      </c>
    </row>
    <row r="117" spans="1:69" x14ac:dyDescent="0.25">
      <c r="A117" s="1">
        <f t="shared" si="66"/>
        <v>43275</v>
      </c>
      <c r="B117" s="97">
        <v>177</v>
      </c>
      <c r="C117" s="97">
        <v>461</v>
      </c>
      <c r="D117" s="97">
        <v>275</v>
      </c>
      <c r="E117" s="97">
        <v>507</v>
      </c>
      <c r="F117" s="97">
        <v>410</v>
      </c>
      <c r="G117" s="97">
        <v>473</v>
      </c>
      <c r="H117" s="97">
        <v>486</v>
      </c>
      <c r="I117" s="97">
        <v>202</v>
      </c>
      <c r="J117" s="97">
        <v>326</v>
      </c>
      <c r="K117" s="97">
        <v>432</v>
      </c>
      <c r="W117" s="1">
        <f t="shared" si="67"/>
        <v>43275</v>
      </c>
      <c r="X117">
        <f t="shared" si="56"/>
        <v>177</v>
      </c>
      <c r="Y117">
        <f t="shared" si="57"/>
        <v>461</v>
      </c>
      <c r="Z117">
        <f t="shared" si="58"/>
        <v>275</v>
      </c>
      <c r="AA117">
        <f t="shared" si="59"/>
        <v>507</v>
      </c>
      <c r="AB117">
        <f t="shared" si="60"/>
        <v>410</v>
      </c>
      <c r="AC117">
        <f t="shared" si="61"/>
        <v>473</v>
      </c>
      <c r="AD117">
        <f t="shared" si="62"/>
        <v>486</v>
      </c>
      <c r="AE117">
        <f t="shared" si="63"/>
        <v>202</v>
      </c>
      <c r="AF117">
        <f t="shared" si="64"/>
        <v>326</v>
      </c>
      <c r="AG117">
        <f t="shared" si="65"/>
        <v>432</v>
      </c>
      <c r="AU117" s="66">
        <v>43275</v>
      </c>
      <c r="AV117">
        <v>177</v>
      </c>
      <c r="AW117">
        <v>461</v>
      </c>
      <c r="AX117">
        <v>275</v>
      </c>
      <c r="AY117">
        <v>507</v>
      </c>
      <c r="AZ117">
        <v>410</v>
      </c>
      <c r="BA117">
        <v>473</v>
      </c>
      <c r="BB117">
        <v>486</v>
      </c>
      <c r="BC117">
        <v>202</v>
      </c>
      <c r="BD117">
        <v>326</v>
      </c>
      <c r="BE117" s="12">
        <v>432</v>
      </c>
      <c r="BG117" s="1">
        <v>43275</v>
      </c>
      <c r="BH117">
        <f t="shared" si="47"/>
        <v>177</v>
      </c>
      <c r="BI117">
        <f t="shared" si="48"/>
        <v>461</v>
      </c>
      <c r="BJ117">
        <f t="shared" si="49"/>
        <v>275</v>
      </c>
      <c r="BK117">
        <f t="shared" si="50"/>
        <v>507</v>
      </c>
      <c r="BL117">
        <f t="shared" si="51"/>
        <v>410</v>
      </c>
      <c r="BM117">
        <f t="shared" si="52"/>
        <v>473</v>
      </c>
      <c r="BN117">
        <f t="shared" si="53"/>
        <v>486</v>
      </c>
      <c r="BO117">
        <f t="shared" si="54"/>
        <v>202</v>
      </c>
      <c r="BP117">
        <f t="shared" si="55"/>
        <v>326</v>
      </c>
      <c r="BQ117">
        <f t="shared" si="55"/>
        <v>432</v>
      </c>
    </row>
    <row r="118" spans="1:69" x14ac:dyDescent="0.25">
      <c r="A118" s="1">
        <f t="shared" si="66"/>
        <v>43276</v>
      </c>
      <c r="B118" s="97">
        <v>13</v>
      </c>
      <c r="C118" s="97">
        <v>139</v>
      </c>
      <c r="D118" s="97">
        <v>207</v>
      </c>
      <c r="E118" s="97">
        <v>137</v>
      </c>
      <c r="F118" s="97">
        <v>182</v>
      </c>
      <c r="G118" s="97">
        <v>11</v>
      </c>
      <c r="H118" s="97">
        <v>478</v>
      </c>
      <c r="I118" s="97">
        <v>317</v>
      </c>
      <c r="J118" s="97">
        <v>389</v>
      </c>
      <c r="K118" s="97">
        <v>284</v>
      </c>
      <c r="W118" s="1">
        <f t="shared" si="67"/>
        <v>43276</v>
      </c>
      <c r="X118">
        <f t="shared" si="56"/>
        <v>13</v>
      </c>
      <c r="Y118">
        <f t="shared" si="57"/>
        <v>139</v>
      </c>
      <c r="Z118">
        <f t="shared" si="58"/>
        <v>207</v>
      </c>
      <c r="AA118">
        <f t="shared" si="59"/>
        <v>137</v>
      </c>
      <c r="AB118">
        <f t="shared" si="60"/>
        <v>182</v>
      </c>
      <c r="AC118">
        <f t="shared" si="61"/>
        <v>11</v>
      </c>
      <c r="AD118">
        <f t="shared" si="62"/>
        <v>478</v>
      </c>
      <c r="AE118">
        <f t="shared" si="63"/>
        <v>317</v>
      </c>
      <c r="AF118">
        <f t="shared" si="64"/>
        <v>389</v>
      </c>
      <c r="AG118">
        <f t="shared" si="65"/>
        <v>284</v>
      </c>
      <c r="AU118" s="66">
        <v>43276</v>
      </c>
      <c r="AV118" s="67">
        <v>13</v>
      </c>
      <c r="AW118">
        <v>139</v>
      </c>
      <c r="AX118">
        <v>207</v>
      </c>
      <c r="AY118">
        <v>137</v>
      </c>
      <c r="AZ118">
        <v>182</v>
      </c>
      <c r="BA118" s="67">
        <v>11</v>
      </c>
      <c r="BB118">
        <v>478</v>
      </c>
      <c r="BC118">
        <v>317</v>
      </c>
      <c r="BD118">
        <v>389</v>
      </c>
      <c r="BE118" s="12">
        <v>284</v>
      </c>
      <c r="BG118" s="1">
        <v>43276</v>
      </c>
      <c r="BH118">
        <f t="shared" si="47"/>
        <v>350</v>
      </c>
      <c r="BI118">
        <f t="shared" si="48"/>
        <v>139</v>
      </c>
      <c r="BJ118">
        <f t="shared" si="49"/>
        <v>207</v>
      </c>
      <c r="BK118">
        <f t="shared" si="50"/>
        <v>137</v>
      </c>
      <c r="BL118">
        <f t="shared" si="51"/>
        <v>182</v>
      </c>
      <c r="BM118">
        <f t="shared" si="52"/>
        <v>350</v>
      </c>
      <c r="BN118">
        <f t="shared" si="53"/>
        <v>478</v>
      </c>
      <c r="BO118">
        <f t="shared" si="54"/>
        <v>317</v>
      </c>
      <c r="BP118">
        <f t="shared" si="55"/>
        <v>389</v>
      </c>
      <c r="BQ118">
        <f t="shared" si="55"/>
        <v>284</v>
      </c>
    </row>
    <row r="119" spans="1:69" x14ac:dyDescent="0.25">
      <c r="A119" s="1">
        <f t="shared" si="66"/>
        <v>43277</v>
      </c>
      <c r="B119" s="97">
        <v>309</v>
      </c>
      <c r="C119" s="97">
        <v>42</v>
      </c>
      <c r="D119" s="97">
        <v>316</v>
      </c>
      <c r="E119" s="97">
        <v>261</v>
      </c>
      <c r="F119" s="97">
        <v>411</v>
      </c>
      <c r="G119" s="97">
        <v>119</v>
      </c>
      <c r="H119" s="97">
        <v>399</v>
      </c>
      <c r="I119" s="97">
        <v>250</v>
      </c>
      <c r="J119" s="97">
        <v>311</v>
      </c>
      <c r="K119" s="97">
        <v>318</v>
      </c>
      <c r="W119" s="1">
        <f t="shared" si="67"/>
        <v>43277</v>
      </c>
      <c r="X119">
        <f t="shared" si="56"/>
        <v>309</v>
      </c>
      <c r="Y119">
        <f t="shared" si="57"/>
        <v>42</v>
      </c>
      <c r="Z119">
        <f t="shared" si="58"/>
        <v>316</v>
      </c>
      <c r="AA119">
        <f t="shared" si="59"/>
        <v>261</v>
      </c>
      <c r="AB119">
        <f t="shared" si="60"/>
        <v>411</v>
      </c>
      <c r="AC119">
        <f t="shared" si="61"/>
        <v>119</v>
      </c>
      <c r="AD119">
        <f t="shared" si="62"/>
        <v>399</v>
      </c>
      <c r="AE119">
        <f t="shared" si="63"/>
        <v>250</v>
      </c>
      <c r="AF119">
        <f t="shared" si="64"/>
        <v>311</v>
      </c>
      <c r="AG119">
        <f t="shared" si="65"/>
        <v>318</v>
      </c>
      <c r="AU119" s="66">
        <v>43277</v>
      </c>
      <c r="AV119">
        <v>309</v>
      </c>
      <c r="AW119" s="67">
        <v>42</v>
      </c>
      <c r="AX119">
        <v>316</v>
      </c>
      <c r="AY119">
        <v>261</v>
      </c>
      <c r="AZ119">
        <v>411</v>
      </c>
      <c r="BA119">
        <v>119</v>
      </c>
      <c r="BB119">
        <v>399</v>
      </c>
      <c r="BC119">
        <v>250</v>
      </c>
      <c r="BD119">
        <v>311</v>
      </c>
      <c r="BE119" s="12">
        <v>318</v>
      </c>
      <c r="BG119" s="1">
        <v>43277</v>
      </c>
      <c r="BH119">
        <f t="shared" si="47"/>
        <v>309</v>
      </c>
      <c r="BI119">
        <f t="shared" si="48"/>
        <v>350</v>
      </c>
      <c r="BJ119">
        <f t="shared" si="49"/>
        <v>316</v>
      </c>
      <c r="BK119">
        <f t="shared" si="50"/>
        <v>261</v>
      </c>
      <c r="BL119">
        <f t="shared" si="51"/>
        <v>411</v>
      </c>
      <c r="BM119">
        <f t="shared" si="52"/>
        <v>119</v>
      </c>
      <c r="BN119">
        <f t="shared" si="53"/>
        <v>399</v>
      </c>
      <c r="BO119">
        <f t="shared" si="54"/>
        <v>250</v>
      </c>
      <c r="BP119">
        <f t="shared" si="55"/>
        <v>311</v>
      </c>
      <c r="BQ119">
        <f t="shared" si="55"/>
        <v>318</v>
      </c>
    </row>
    <row r="120" spans="1:69" x14ac:dyDescent="0.25">
      <c r="A120" s="1">
        <f t="shared" si="66"/>
        <v>43278</v>
      </c>
      <c r="B120" s="97">
        <v>16</v>
      </c>
      <c r="C120" s="97">
        <v>538</v>
      </c>
      <c r="D120" s="97">
        <v>162</v>
      </c>
      <c r="E120" s="97">
        <v>349</v>
      </c>
      <c r="F120" s="97">
        <v>160</v>
      </c>
      <c r="G120" s="97">
        <v>7</v>
      </c>
      <c r="H120" s="97">
        <v>415</v>
      </c>
      <c r="I120" s="97">
        <v>233</v>
      </c>
      <c r="J120" s="97">
        <v>329</v>
      </c>
      <c r="K120" s="97">
        <v>264</v>
      </c>
      <c r="W120" s="1">
        <f t="shared" si="67"/>
        <v>43278</v>
      </c>
      <c r="X120">
        <f t="shared" si="56"/>
        <v>16</v>
      </c>
      <c r="Y120">
        <f t="shared" si="57"/>
        <v>538</v>
      </c>
      <c r="Z120">
        <f t="shared" si="58"/>
        <v>162</v>
      </c>
      <c r="AA120">
        <f t="shared" si="59"/>
        <v>349</v>
      </c>
      <c r="AB120">
        <f t="shared" si="60"/>
        <v>160</v>
      </c>
      <c r="AC120">
        <f t="shared" si="61"/>
        <v>7</v>
      </c>
      <c r="AD120">
        <f t="shared" si="62"/>
        <v>415</v>
      </c>
      <c r="AE120">
        <f t="shared" si="63"/>
        <v>233</v>
      </c>
      <c r="AF120">
        <f t="shared" si="64"/>
        <v>329</v>
      </c>
      <c r="AG120">
        <f t="shared" si="65"/>
        <v>264</v>
      </c>
      <c r="AU120" s="66">
        <v>43278</v>
      </c>
      <c r="AV120" s="67">
        <v>16</v>
      </c>
      <c r="AW120">
        <v>538</v>
      </c>
      <c r="AX120">
        <v>162</v>
      </c>
      <c r="AY120">
        <v>349</v>
      </c>
      <c r="AZ120">
        <v>160</v>
      </c>
      <c r="BA120" s="67">
        <v>7</v>
      </c>
      <c r="BB120">
        <v>415</v>
      </c>
      <c r="BC120">
        <v>233</v>
      </c>
      <c r="BD120">
        <v>329</v>
      </c>
      <c r="BE120" s="12">
        <v>264</v>
      </c>
      <c r="BG120" s="1">
        <v>43278</v>
      </c>
      <c r="BH120">
        <f t="shared" si="47"/>
        <v>350</v>
      </c>
      <c r="BI120">
        <f t="shared" si="48"/>
        <v>538</v>
      </c>
      <c r="BJ120">
        <f t="shared" si="49"/>
        <v>162</v>
      </c>
      <c r="BK120">
        <f t="shared" si="50"/>
        <v>349</v>
      </c>
      <c r="BL120">
        <f t="shared" si="51"/>
        <v>160</v>
      </c>
      <c r="BM120">
        <f t="shared" si="52"/>
        <v>350</v>
      </c>
      <c r="BN120">
        <f t="shared" si="53"/>
        <v>415</v>
      </c>
      <c r="BO120">
        <f t="shared" si="54"/>
        <v>233</v>
      </c>
      <c r="BP120">
        <f t="shared" si="55"/>
        <v>329</v>
      </c>
      <c r="BQ120">
        <f t="shared" si="55"/>
        <v>264</v>
      </c>
    </row>
    <row r="121" spans="1:69" x14ac:dyDescent="0.25">
      <c r="A121" s="1">
        <f t="shared" si="66"/>
        <v>43279</v>
      </c>
      <c r="B121" s="97">
        <v>364</v>
      </c>
      <c r="C121" s="97">
        <v>369</v>
      </c>
      <c r="D121" s="97">
        <v>56</v>
      </c>
      <c r="E121" s="97">
        <v>433</v>
      </c>
      <c r="F121" s="97">
        <v>245</v>
      </c>
      <c r="G121" s="97">
        <v>82</v>
      </c>
      <c r="H121" s="97">
        <v>461</v>
      </c>
      <c r="I121" s="97">
        <v>353</v>
      </c>
      <c r="J121" s="97">
        <v>526</v>
      </c>
      <c r="K121" s="97">
        <v>36</v>
      </c>
      <c r="W121" s="1">
        <f t="shared" si="67"/>
        <v>43279</v>
      </c>
      <c r="X121">
        <f t="shared" si="56"/>
        <v>364</v>
      </c>
      <c r="Y121">
        <f t="shared" si="57"/>
        <v>369</v>
      </c>
      <c r="Z121">
        <f t="shared" si="58"/>
        <v>56</v>
      </c>
      <c r="AA121">
        <f t="shared" si="59"/>
        <v>433</v>
      </c>
      <c r="AB121">
        <f t="shared" si="60"/>
        <v>245</v>
      </c>
      <c r="AC121">
        <f t="shared" si="61"/>
        <v>82</v>
      </c>
      <c r="AD121">
        <f t="shared" si="62"/>
        <v>461</v>
      </c>
      <c r="AE121">
        <f t="shared" si="63"/>
        <v>353</v>
      </c>
      <c r="AF121">
        <f t="shared" si="64"/>
        <v>526</v>
      </c>
      <c r="AG121">
        <f t="shared" si="65"/>
        <v>36</v>
      </c>
      <c r="AU121" s="66">
        <v>43279</v>
      </c>
      <c r="AV121">
        <v>364</v>
      </c>
      <c r="AW121">
        <v>369</v>
      </c>
      <c r="AX121" s="67">
        <v>56</v>
      </c>
      <c r="AY121">
        <v>433</v>
      </c>
      <c r="AZ121">
        <v>245</v>
      </c>
      <c r="BA121" s="67">
        <v>82</v>
      </c>
      <c r="BB121">
        <v>461</v>
      </c>
      <c r="BC121">
        <v>353</v>
      </c>
      <c r="BD121">
        <v>526</v>
      </c>
      <c r="BE121" s="68">
        <v>36</v>
      </c>
      <c r="BG121" s="1">
        <v>43279</v>
      </c>
      <c r="BH121">
        <f t="shared" si="47"/>
        <v>364</v>
      </c>
      <c r="BI121">
        <f t="shared" si="48"/>
        <v>369</v>
      </c>
      <c r="BJ121">
        <f t="shared" si="49"/>
        <v>350</v>
      </c>
      <c r="BK121">
        <f t="shared" si="50"/>
        <v>433</v>
      </c>
      <c r="BL121">
        <f t="shared" si="51"/>
        <v>245</v>
      </c>
      <c r="BM121">
        <f t="shared" si="52"/>
        <v>350</v>
      </c>
      <c r="BN121">
        <f t="shared" si="53"/>
        <v>461</v>
      </c>
      <c r="BO121">
        <f t="shared" si="54"/>
        <v>353</v>
      </c>
      <c r="BP121">
        <f t="shared" si="55"/>
        <v>526</v>
      </c>
      <c r="BQ121">
        <f t="shared" si="55"/>
        <v>350</v>
      </c>
    </row>
    <row r="122" spans="1:69" x14ac:dyDescent="0.25">
      <c r="A122" s="1">
        <f t="shared" si="66"/>
        <v>43280</v>
      </c>
      <c r="B122" s="97">
        <v>414</v>
      </c>
      <c r="C122" s="97">
        <v>8</v>
      </c>
      <c r="D122" s="97">
        <v>100</v>
      </c>
      <c r="E122" s="97">
        <v>433</v>
      </c>
      <c r="F122" s="97">
        <v>524</v>
      </c>
      <c r="G122" s="97">
        <v>44</v>
      </c>
      <c r="H122" s="97">
        <v>381</v>
      </c>
      <c r="I122" s="97">
        <v>425</v>
      </c>
      <c r="J122" s="97">
        <v>363</v>
      </c>
      <c r="K122" s="97">
        <v>214</v>
      </c>
      <c r="W122" s="1">
        <f t="shared" si="67"/>
        <v>43280</v>
      </c>
      <c r="X122">
        <f t="shared" si="56"/>
        <v>414</v>
      </c>
      <c r="Y122">
        <f t="shared" si="57"/>
        <v>8</v>
      </c>
      <c r="Z122">
        <f t="shared" si="58"/>
        <v>100</v>
      </c>
      <c r="AA122">
        <f t="shared" si="59"/>
        <v>433</v>
      </c>
      <c r="AB122">
        <f t="shared" si="60"/>
        <v>524</v>
      </c>
      <c r="AC122">
        <f t="shared" si="61"/>
        <v>44</v>
      </c>
      <c r="AD122">
        <f t="shared" si="62"/>
        <v>381</v>
      </c>
      <c r="AE122">
        <f t="shared" si="63"/>
        <v>425</v>
      </c>
      <c r="AF122">
        <f t="shared" si="64"/>
        <v>363</v>
      </c>
      <c r="AG122">
        <f t="shared" si="65"/>
        <v>214</v>
      </c>
      <c r="AU122" s="66">
        <v>43280</v>
      </c>
      <c r="AV122">
        <v>414</v>
      </c>
      <c r="AW122" s="67">
        <v>8</v>
      </c>
      <c r="AX122">
        <v>100</v>
      </c>
      <c r="AY122">
        <v>433</v>
      </c>
      <c r="AZ122">
        <v>524</v>
      </c>
      <c r="BA122" s="67">
        <v>44</v>
      </c>
      <c r="BB122">
        <v>381</v>
      </c>
      <c r="BC122">
        <v>425</v>
      </c>
      <c r="BD122">
        <v>363</v>
      </c>
      <c r="BE122" s="12">
        <v>214</v>
      </c>
      <c r="BG122" s="1">
        <v>43280</v>
      </c>
      <c r="BH122">
        <f t="shared" si="47"/>
        <v>414</v>
      </c>
      <c r="BI122">
        <f t="shared" si="48"/>
        <v>350</v>
      </c>
      <c r="BJ122">
        <f t="shared" si="49"/>
        <v>350</v>
      </c>
      <c r="BK122">
        <f t="shared" si="50"/>
        <v>433</v>
      </c>
      <c r="BL122">
        <f t="shared" si="51"/>
        <v>524</v>
      </c>
      <c r="BM122">
        <f t="shared" si="52"/>
        <v>350</v>
      </c>
      <c r="BN122">
        <f t="shared" si="53"/>
        <v>381</v>
      </c>
      <c r="BO122">
        <f t="shared" si="54"/>
        <v>425</v>
      </c>
      <c r="BP122">
        <f t="shared" si="55"/>
        <v>363</v>
      </c>
      <c r="BQ122">
        <f t="shared" si="55"/>
        <v>214</v>
      </c>
    </row>
    <row r="123" spans="1:69" x14ac:dyDescent="0.25">
      <c r="A123" s="1">
        <f t="shared" si="66"/>
        <v>43281</v>
      </c>
      <c r="B123" s="97">
        <v>592</v>
      </c>
      <c r="C123" s="97">
        <v>571</v>
      </c>
      <c r="D123" s="97">
        <v>412</v>
      </c>
      <c r="E123" s="97">
        <v>413</v>
      </c>
      <c r="F123" s="97">
        <v>142</v>
      </c>
      <c r="G123" s="97">
        <v>404</v>
      </c>
      <c r="H123" s="97">
        <v>491</v>
      </c>
      <c r="I123" s="97">
        <v>583</v>
      </c>
      <c r="J123" s="97">
        <v>46</v>
      </c>
      <c r="K123" s="97">
        <v>516</v>
      </c>
      <c r="W123" s="1">
        <f t="shared" si="67"/>
        <v>43281</v>
      </c>
      <c r="X123">
        <f t="shared" si="56"/>
        <v>592</v>
      </c>
      <c r="Y123">
        <f t="shared" si="57"/>
        <v>571</v>
      </c>
      <c r="Z123">
        <f t="shared" si="58"/>
        <v>412</v>
      </c>
      <c r="AA123">
        <f t="shared" si="59"/>
        <v>413</v>
      </c>
      <c r="AB123">
        <f t="shared" si="60"/>
        <v>142</v>
      </c>
      <c r="AC123">
        <f t="shared" si="61"/>
        <v>404</v>
      </c>
      <c r="AD123">
        <f t="shared" si="62"/>
        <v>491</v>
      </c>
      <c r="AE123">
        <f t="shared" si="63"/>
        <v>583</v>
      </c>
      <c r="AF123">
        <f t="shared" si="64"/>
        <v>46</v>
      </c>
      <c r="AG123">
        <f t="shared" si="65"/>
        <v>516</v>
      </c>
      <c r="AU123" s="66">
        <v>43281</v>
      </c>
      <c r="AV123">
        <v>592</v>
      </c>
      <c r="AW123">
        <v>571</v>
      </c>
      <c r="AX123">
        <v>412</v>
      </c>
      <c r="AY123">
        <v>413</v>
      </c>
      <c r="AZ123">
        <v>142</v>
      </c>
      <c r="BA123">
        <v>404</v>
      </c>
      <c r="BB123">
        <v>491</v>
      </c>
      <c r="BC123">
        <v>583</v>
      </c>
      <c r="BD123" s="67">
        <v>46</v>
      </c>
      <c r="BE123" s="12">
        <v>516</v>
      </c>
      <c r="BG123" s="1">
        <v>43281</v>
      </c>
      <c r="BH123">
        <f t="shared" si="47"/>
        <v>592</v>
      </c>
      <c r="BI123">
        <f t="shared" si="48"/>
        <v>571</v>
      </c>
      <c r="BJ123">
        <f t="shared" si="49"/>
        <v>412</v>
      </c>
      <c r="BK123">
        <f t="shared" si="50"/>
        <v>413</v>
      </c>
      <c r="BL123">
        <f t="shared" si="51"/>
        <v>142</v>
      </c>
      <c r="BM123">
        <f t="shared" si="52"/>
        <v>404</v>
      </c>
      <c r="BN123">
        <f t="shared" si="53"/>
        <v>491</v>
      </c>
      <c r="BO123">
        <f t="shared" si="54"/>
        <v>583</v>
      </c>
      <c r="BP123">
        <f t="shared" si="55"/>
        <v>350</v>
      </c>
      <c r="BQ123">
        <f t="shared" si="55"/>
        <v>516</v>
      </c>
    </row>
    <row r="124" spans="1:69" x14ac:dyDescent="0.25">
      <c r="A124" s="1">
        <f t="shared" si="66"/>
        <v>43282</v>
      </c>
      <c r="B124" s="97">
        <v>35</v>
      </c>
      <c r="C124" s="97">
        <v>53</v>
      </c>
      <c r="D124" s="97">
        <v>590</v>
      </c>
      <c r="E124" s="97">
        <v>98</v>
      </c>
      <c r="F124" s="97">
        <v>579</v>
      </c>
      <c r="G124" s="97">
        <v>249</v>
      </c>
      <c r="H124" s="97">
        <v>277</v>
      </c>
      <c r="I124" s="97">
        <v>324</v>
      </c>
      <c r="J124" s="97">
        <v>364</v>
      </c>
      <c r="K124" s="97">
        <v>523</v>
      </c>
      <c r="W124" s="1">
        <f t="shared" si="67"/>
        <v>43282</v>
      </c>
      <c r="X124">
        <f t="shared" si="56"/>
        <v>35</v>
      </c>
      <c r="Y124">
        <f t="shared" si="57"/>
        <v>53</v>
      </c>
      <c r="Z124">
        <f t="shared" si="58"/>
        <v>590</v>
      </c>
      <c r="AA124">
        <f t="shared" si="59"/>
        <v>98</v>
      </c>
      <c r="AB124">
        <f t="shared" si="60"/>
        <v>579</v>
      </c>
      <c r="AC124">
        <f t="shared" si="61"/>
        <v>249</v>
      </c>
      <c r="AD124">
        <f t="shared" si="62"/>
        <v>277</v>
      </c>
      <c r="AE124">
        <f t="shared" si="63"/>
        <v>324</v>
      </c>
      <c r="AF124">
        <f t="shared" si="64"/>
        <v>364</v>
      </c>
      <c r="AG124">
        <f t="shared" si="65"/>
        <v>523</v>
      </c>
      <c r="AU124" s="66">
        <v>43282</v>
      </c>
      <c r="AV124" s="67">
        <v>35</v>
      </c>
      <c r="AW124" s="67">
        <v>53</v>
      </c>
      <c r="AX124">
        <v>590</v>
      </c>
      <c r="AY124" s="67">
        <v>98</v>
      </c>
      <c r="AZ124">
        <v>579</v>
      </c>
      <c r="BA124">
        <v>249</v>
      </c>
      <c r="BB124">
        <v>277</v>
      </c>
      <c r="BC124">
        <v>324</v>
      </c>
      <c r="BD124">
        <v>364</v>
      </c>
      <c r="BE124" s="12">
        <v>523</v>
      </c>
      <c r="BG124" s="1">
        <v>43282</v>
      </c>
      <c r="BH124">
        <f t="shared" si="47"/>
        <v>350</v>
      </c>
      <c r="BI124">
        <f t="shared" si="48"/>
        <v>350</v>
      </c>
      <c r="BJ124">
        <f t="shared" si="49"/>
        <v>590</v>
      </c>
      <c r="BK124">
        <f t="shared" si="50"/>
        <v>350</v>
      </c>
      <c r="BL124">
        <f t="shared" si="51"/>
        <v>579</v>
      </c>
      <c r="BM124">
        <f t="shared" si="52"/>
        <v>249</v>
      </c>
      <c r="BN124">
        <f t="shared" si="53"/>
        <v>277</v>
      </c>
      <c r="BO124">
        <f t="shared" si="54"/>
        <v>324</v>
      </c>
      <c r="BP124">
        <f t="shared" si="55"/>
        <v>364</v>
      </c>
      <c r="BQ124">
        <f t="shared" si="55"/>
        <v>523</v>
      </c>
    </row>
    <row r="125" spans="1:69" x14ac:dyDescent="0.25">
      <c r="A125" s="1">
        <f t="shared" si="66"/>
        <v>43283</v>
      </c>
      <c r="B125" s="97">
        <v>405</v>
      </c>
      <c r="C125" s="97">
        <v>509</v>
      </c>
      <c r="D125" s="97">
        <v>17</v>
      </c>
      <c r="E125" s="97">
        <v>165</v>
      </c>
      <c r="F125" s="97">
        <v>371</v>
      </c>
      <c r="G125" s="97">
        <v>398</v>
      </c>
      <c r="H125" s="97">
        <v>88</v>
      </c>
      <c r="I125" s="97">
        <v>350</v>
      </c>
      <c r="J125" s="97">
        <v>197</v>
      </c>
      <c r="K125" s="97">
        <v>292</v>
      </c>
      <c r="W125" s="1">
        <f t="shared" si="67"/>
        <v>43283</v>
      </c>
      <c r="X125">
        <f t="shared" si="56"/>
        <v>405</v>
      </c>
      <c r="Y125">
        <f t="shared" si="57"/>
        <v>509</v>
      </c>
      <c r="Z125">
        <f t="shared" si="58"/>
        <v>17</v>
      </c>
      <c r="AA125">
        <f t="shared" si="59"/>
        <v>165</v>
      </c>
      <c r="AB125">
        <f t="shared" si="60"/>
        <v>371</v>
      </c>
      <c r="AC125">
        <f t="shared" si="61"/>
        <v>398</v>
      </c>
      <c r="AD125">
        <f t="shared" si="62"/>
        <v>88</v>
      </c>
      <c r="AE125">
        <f t="shared" si="63"/>
        <v>350</v>
      </c>
      <c r="AF125">
        <f t="shared" si="64"/>
        <v>197</v>
      </c>
      <c r="AG125">
        <f t="shared" si="65"/>
        <v>292</v>
      </c>
      <c r="AU125" s="66">
        <v>43283</v>
      </c>
      <c r="AV125">
        <v>405</v>
      </c>
      <c r="AW125">
        <v>509</v>
      </c>
      <c r="AX125" s="67">
        <v>17</v>
      </c>
      <c r="AY125">
        <v>165</v>
      </c>
      <c r="AZ125">
        <v>371</v>
      </c>
      <c r="BA125">
        <v>398</v>
      </c>
      <c r="BB125" s="67">
        <v>88</v>
      </c>
      <c r="BC125">
        <v>350</v>
      </c>
      <c r="BD125">
        <v>197</v>
      </c>
      <c r="BE125" s="12">
        <v>292</v>
      </c>
      <c r="BG125" s="1">
        <v>43283</v>
      </c>
      <c r="BH125">
        <f t="shared" si="47"/>
        <v>405</v>
      </c>
      <c r="BI125">
        <f t="shared" si="48"/>
        <v>509</v>
      </c>
      <c r="BJ125">
        <f t="shared" si="49"/>
        <v>350</v>
      </c>
      <c r="BK125">
        <f t="shared" si="50"/>
        <v>165</v>
      </c>
      <c r="BL125">
        <f t="shared" si="51"/>
        <v>371</v>
      </c>
      <c r="BM125">
        <f t="shared" si="52"/>
        <v>398</v>
      </c>
      <c r="BN125">
        <f t="shared" si="53"/>
        <v>350</v>
      </c>
      <c r="BO125">
        <f t="shared" si="54"/>
        <v>350</v>
      </c>
      <c r="BP125">
        <f t="shared" si="55"/>
        <v>197</v>
      </c>
      <c r="BQ125">
        <f t="shared" si="55"/>
        <v>292</v>
      </c>
    </row>
    <row r="126" spans="1:69" x14ac:dyDescent="0.25">
      <c r="A126" s="1">
        <f t="shared" si="66"/>
        <v>43284</v>
      </c>
      <c r="B126" s="97">
        <v>198</v>
      </c>
      <c r="C126" s="97">
        <v>530</v>
      </c>
      <c r="D126" s="97">
        <v>8</v>
      </c>
      <c r="E126" s="97">
        <v>479</v>
      </c>
      <c r="F126" s="97">
        <v>321</v>
      </c>
      <c r="G126" s="97">
        <v>457</v>
      </c>
      <c r="H126" s="97">
        <v>504</v>
      </c>
      <c r="I126" s="97">
        <v>40</v>
      </c>
      <c r="J126" s="97">
        <v>99</v>
      </c>
      <c r="K126" s="97">
        <v>103</v>
      </c>
      <c r="W126" s="1">
        <f t="shared" si="67"/>
        <v>43284</v>
      </c>
      <c r="X126">
        <f t="shared" si="56"/>
        <v>198</v>
      </c>
      <c r="Y126">
        <f t="shared" si="57"/>
        <v>530</v>
      </c>
      <c r="Z126">
        <f t="shared" si="58"/>
        <v>8</v>
      </c>
      <c r="AA126">
        <f t="shared" si="59"/>
        <v>479</v>
      </c>
      <c r="AB126">
        <f t="shared" si="60"/>
        <v>321</v>
      </c>
      <c r="AC126">
        <f t="shared" si="61"/>
        <v>457</v>
      </c>
      <c r="AD126">
        <f t="shared" si="62"/>
        <v>504</v>
      </c>
      <c r="AE126">
        <f t="shared" si="63"/>
        <v>40</v>
      </c>
      <c r="AF126">
        <f t="shared" si="64"/>
        <v>99</v>
      </c>
      <c r="AG126">
        <f t="shared" si="65"/>
        <v>103</v>
      </c>
      <c r="AU126" s="66">
        <v>43284</v>
      </c>
      <c r="AV126">
        <v>198</v>
      </c>
      <c r="AW126">
        <v>530</v>
      </c>
      <c r="AX126" s="67">
        <v>8</v>
      </c>
      <c r="AY126">
        <v>479</v>
      </c>
      <c r="AZ126">
        <v>321</v>
      </c>
      <c r="BA126">
        <v>457</v>
      </c>
      <c r="BB126">
        <v>504</v>
      </c>
      <c r="BC126" s="67">
        <v>40</v>
      </c>
      <c r="BD126" s="67">
        <v>99</v>
      </c>
      <c r="BE126" s="12">
        <v>103</v>
      </c>
      <c r="BG126" s="1">
        <v>43284</v>
      </c>
      <c r="BH126">
        <f t="shared" si="47"/>
        <v>198</v>
      </c>
      <c r="BI126">
        <f t="shared" si="48"/>
        <v>530</v>
      </c>
      <c r="BJ126">
        <f t="shared" si="49"/>
        <v>350</v>
      </c>
      <c r="BK126">
        <f t="shared" si="50"/>
        <v>479</v>
      </c>
      <c r="BL126">
        <f t="shared" si="51"/>
        <v>321</v>
      </c>
      <c r="BM126">
        <f t="shared" si="52"/>
        <v>457</v>
      </c>
      <c r="BN126">
        <f t="shared" si="53"/>
        <v>504</v>
      </c>
      <c r="BO126">
        <f t="shared" si="54"/>
        <v>350</v>
      </c>
      <c r="BP126">
        <f t="shared" si="55"/>
        <v>350</v>
      </c>
      <c r="BQ126">
        <f t="shared" si="55"/>
        <v>103</v>
      </c>
    </row>
    <row r="127" spans="1:69" x14ac:dyDescent="0.25">
      <c r="A127" s="1">
        <f t="shared" si="66"/>
        <v>43285</v>
      </c>
      <c r="B127" s="97">
        <v>539</v>
      </c>
      <c r="C127" s="97">
        <v>364</v>
      </c>
      <c r="D127" s="97">
        <v>413</v>
      </c>
      <c r="E127" s="97">
        <v>252</v>
      </c>
      <c r="F127" s="97">
        <v>182</v>
      </c>
      <c r="G127" s="97">
        <v>234</v>
      </c>
      <c r="H127" s="97">
        <v>419</v>
      </c>
      <c r="I127" s="97">
        <v>120</v>
      </c>
      <c r="J127" s="97">
        <v>8</v>
      </c>
      <c r="K127" s="97">
        <v>319</v>
      </c>
      <c r="W127" s="1">
        <f t="shared" si="67"/>
        <v>43285</v>
      </c>
      <c r="X127">
        <f t="shared" si="56"/>
        <v>539</v>
      </c>
      <c r="Y127">
        <f t="shared" si="57"/>
        <v>364</v>
      </c>
      <c r="Z127">
        <f t="shared" si="58"/>
        <v>413</v>
      </c>
      <c r="AA127">
        <f t="shared" si="59"/>
        <v>252</v>
      </c>
      <c r="AB127">
        <f t="shared" si="60"/>
        <v>182</v>
      </c>
      <c r="AC127">
        <f t="shared" si="61"/>
        <v>234</v>
      </c>
      <c r="AD127">
        <f t="shared" si="62"/>
        <v>419</v>
      </c>
      <c r="AE127">
        <f t="shared" si="63"/>
        <v>120</v>
      </c>
      <c r="AF127">
        <f t="shared" si="64"/>
        <v>8</v>
      </c>
      <c r="AG127">
        <f t="shared" si="65"/>
        <v>319</v>
      </c>
      <c r="AU127" s="66">
        <v>43285</v>
      </c>
      <c r="AV127">
        <v>539</v>
      </c>
      <c r="AW127">
        <v>364</v>
      </c>
      <c r="AX127">
        <v>413</v>
      </c>
      <c r="AY127">
        <v>252</v>
      </c>
      <c r="AZ127">
        <v>182</v>
      </c>
      <c r="BA127">
        <v>234</v>
      </c>
      <c r="BB127">
        <v>419</v>
      </c>
      <c r="BC127">
        <v>120</v>
      </c>
      <c r="BD127" s="67">
        <v>8</v>
      </c>
      <c r="BE127" s="12">
        <v>319</v>
      </c>
      <c r="BG127" s="1">
        <v>43285</v>
      </c>
      <c r="BH127">
        <f t="shared" si="47"/>
        <v>539</v>
      </c>
      <c r="BI127">
        <f t="shared" si="48"/>
        <v>364</v>
      </c>
      <c r="BJ127">
        <f t="shared" si="49"/>
        <v>413</v>
      </c>
      <c r="BK127">
        <f t="shared" si="50"/>
        <v>252</v>
      </c>
      <c r="BL127">
        <f t="shared" si="51"/>
        <v>182</v>
      </c>
      <c r="BM127">
        <f t="shared" si="52"/>
        <v>234</v>
      </c>
      <c r="BN127">
        <f t="shared" si="53"/>
        <v>419</v>
      </c>
      <c r="BO127">
        <f t="shared" si="54"/>
        <v>120</v>
      </c>
      <c r="BP127">
        <f t="shared" si="55"/>
        <v>350</v>
      </c>
      <c r="BQ127">
        <f t="shared" si="55"/>
        <v>319</v>
      </c>
    </row>
    <row r="128" spans="1:69" x14ac:dyDescent="0.25">
      <c r="A128" s="1">
        <f t="shared" si="66"/>
        <v>43286</v>
      </c>
      <c r="B128" s="97">
        <v>422</v>
      </c>
      <c r="C128" s="97">
        <v>578</v>
      </c>
      <c r="D128" s="97">
        <v>254</v>
      </c>
      <c r="E128" s="97">
        <v>477</v>
      </c>
      <c r="F128" s="97">
        <v>340</v>
      </c>
      <c r="G128" s="97">
        <v>556</v>
      </c>
      <c r="H128" s="97">
        <v>372</v>
      </c>
      <c r="I128" s="97">
        <v>101</v>
      </c>
      <c r="J128" s="97">
        <v>530</v>
      </c>
      <c r="K128" s="97">
        <v>585</v>
      </c>
      <c r="W128" s="1">
        <f t="shared" si="67"/>
        <v>43286</v>
      </c>
      <c r="X128">
        <f t="shared" si="56"/>
        <v>422</v>
      </c>
      <c r="Y128">
        <f t="shared" si="57"/>
        <v>578</v>
      </c>
      <c r="Z128">
        <f t="shared" si="58"/>
        <v>254</v>
      </c>
      <c r="AA128">
        <f t="shared" si="59"/>
        <v>477</v>
      </c>
      <c r="AB128">
        <f t="shared" si="60"/>
        <v>340</v>
      </c>
      <c r="AC128">
        <f t="shared" si="61"/>
        <v>556</v>
      </c>
      <c r="AD128">
        <f t="shared" si="62"/>
        <v>372</v>
      </c>
      <c r="AE128">
        <f t="shared" si="63"/>
        <v>101</v>
      </c>
      <c r="AF128">
        <f t="shared" si="64"/>
        <v>530</v>
      </c>
      <c r="AG128">
        <f t="shared" si="65"/>
        <v>585</v>
      </c>
      <c r="AU128" s="66">
        <v>43286</v>
      </c>
      <c r="AV128">
        <v>422</v>
      </c>
      <c r="AW128">
        <v>578</v>
      </c>
      <c r="AX128">
        <v>254</v>
      </c>
      <c r="AY128">
        <v>477</v>
      </c>
      <c r="AZ128">
        <v>340</v>
      </c>
      <c r="BA128">
        <v>556</v>
      </c>
      <c r="BB128">
        <v>372</v>
      </c>
      <c r="BC128">
        <v>101</v>
      </c>
      <c r="BD128">
        <v>530</v>
      </c>
      <c r="BE128" s="12">
        <v>585</v>
      </c>
      <c r="BG128" s="1">
        <v>43286</v>
      </c>
      <c r="BH128">
        <f t="shared" si="47"/>
        <v>422</v>
      </c>
      <c r="BI128">
        <f t="shared" si="48"/>
        <v>578</v>
      </c>
      <c r="BJ128">
        <f t="shared" si="49"/>
        <v>254</v>
      </c>
      <c r="BK128">
        <f t="shared" si="50"/>
        <v>477</v>
      </c>
      <c r="BL128">
        <f t="shared" si="51"/>
        <v>340</v>
      </c>
      <c r="BM128">
        <f t="shared" si="52"/>
        <v>556</v>
      </c>
      <c r="BN128">
        <f t="shared" si="53"/>
        <v>372</v>
      </c>
      <c r="BO128">
        <f t="shared" si="54"/>
        <v>101</v>
      </c>
      <c r="BP128">
        <f t="shared" si="55"/>
        <v>530</v>
      </c>
      <c r="BQ128">
        <f t="shared" si="55"/>
        <v>585</v>
      </c>
    </row>
    <row r="129" spans="1:69" x14ac:dyDescent="0.25">
      <c r="A129" s="1">
        <f t="shared" si="66"/>
        <v>43287</v>
      </c>
      <c r="B129" s="97">
        <v>54</v>
      </c>
      <c r="C129" s="97">
        <v>376</v>
      </c>
      <c r="D129" s="97">
        <v>29</v>
      </c>
      <c r="E129" s="97">
        <v>149</v>
      </c>
      <c r="F129" s="97">
        <v>286</v>
      </c>
      <c r="G129" s="97">
        <v>347</v>
      </c>
      <c r="H129" s="97">
        <v>219</v>
      </c>
      <c r="I129" s="97">
        <v>168</v>
      </c>
      <c r="J129" s="97">
        <v>459</v>
      </c>
      <c r="K129" s="97">
        <v>410</v>
      </c>
      <c r="W129" s="1">
        <f t="shared" si="67"/>
        <v>43287</v>
      </c>
      <c r="X129">
        <f t="shared" si="56"/>
        <v>54</v>
      </c>
      <c r="Y129">
        <f t="shared" si="57"/>
        <v>376</v>
      </c>
      <c r="Z129">
        <f t="shared" si="58"/>
        <v>29</v>
      </c>
      <c r="AA129">
        <f t="shared" si="59"/>
        <v>149</v>
      </c>
      <c r="AB129">
        <f t="shared" si="60"/>
        <v>286</v>
      </c>
      <c r="AC129">
        <f t="shared" si="61"/>
        <v>347</v>
      </c>
      <c r="AD129">
        <f t="shared" si="62"/>
        <v>219</v>
      </c>
      <c r="AE129">
        <f t="shared" si="63"/>
        <v>168</v>
      </c>
      <c r="AF129">
        <f t="shared" si="64"/>
        <v>459</v>
      </c>
      <c r="AG129">
        <f t="shared" si="65"/>
        <v>410</v>
      </c>
      <c r="AU129" s="66">
        <v>43287</v>
      </c>
      <c r="AV129" s="67">
        <v>54</v>
      </c>
      <c r="AW129">
        <v>376</v>
      </c>
      <c r="AX129" s="67">
        <v>29</v>
      </c>
      <c r="AY129">
        <v>149</v>
      </c>
      <c r="AZ129">
        <v>286</v>
      </c>
      <c r="BA129">
        <v>347</v>
      </c>
      <c r="BB129">
        <v>219</v>
      </c>
      <c r="BC129">
        <v>168</v>
      </c>
      <c r="BD129">
        <v>459</v>
      </c>
      <c r="BE129" s="12">
        <v>410</v>
      </c>
      <c r="BG129" s="1">
        <v>43287</v>
      </c>
      <c r="BH129">
        <f t="shared" si="47"/>
        <v>350</v>
      </c>
      <c r="BI129">
        <f t="shared" si="48"/>
        <v>376</v>
      </c>
      <c r="BJ129">
        <f t="shared" si="49"/>
        <v>350</v>
      </c>
      <c r="BK129">
        <f t="shared" si="50"/>
        <v>149</v>
      </c>
      <c r="BL129">
        <f t="shared" si="51"/>
        <v>286</v>
      </c>
      <c r="BM129">
        <f t="shared" si="52"/>
        <v>347</v>
      </c>
      <c r="BN129">
        <f t="shared" si="53"/>
        <v>219</v>
      </c>
      <c r="BO129">
        <f t="shared" si="54"/>
        <v>168</v>
      </c>
      <c r="BP129">
        <f t="shared" si="55"/>
        <v>459</v>
      </c>
      <c r="BQ129">
        <f t="shared" si="55"/>
        <v>410</v>
      </c>
    </row>
    <row r="130" spans="1:69" x14ac:dyDescent="0.25">
      <c r="A130" s="1">
        <f t="shared" si="66"/>
        <v>43288</v>
      </c>
      <c r="B130" s="97">
        <v>313</v>
      </c>
      <c r="C130" s="97">
        <v>210</v>
      </c>
      <c r="D130" s="97">
        <v>529</v>
      </c>
      <c r="E130" s="97">
        <v>568</v>
      </c>
      <c r="F130" s="97">
        <v>52</v>
      </c>
      <c r="G130" s="97">
        <v>250</v>
      </c>
      <c r="H130" s="97">
        <v>455</v>
      </c>
      <c r="I130" s="97">
        <v>121</v>
      </c>
      <c r="J130" s="97">
        <v>491</v>
      </c>
      <c r="K130" s="97">
        <v>274</v>
      </c>
      <c r="W130" s="1">
        <f t="shared" si="67"/>
        <v>43288</v>
      </c>
      <c r="X130">
        <f t="shared" ref="X130:X161" si="68">IF(B130&gt;0,B130,NA())</f>
        <v>313</v>
      </c>
      <c r="Y130">
        <f t="shared" ref="Y130:Y161" si="69">IF(C130&gt;0,C130,NA())</f>
        <v>210</v>
      </c>
      <c r="Z130">
        <f t="shared" ref="Z130:Z161" si="70">IF(D130&gt;0,D130,NA())</f>
        <v>529</v>
      </c>
      <c r="AA130">
        <f t="shared" ref="AA130:AA161" si="71">IF(E130&gt;0,E130,NA())</f>
        <v>568</v>
      </c>
      <c r="AB130">
        <f t="shared" ref="AB130:AB161" si="72">IF(F130&gt;0,F130,NA())</f>
        <v>52</v>
      </c>
      <c r="AC130">
        <f t="shared" ref="AC130:AC161" si="73">IF(G130&gt;0,G130,NA())</f>
        <v>250</v>
      </c>
      <c r="AD130">
        <f t="shared" ref="AD130:AD161" si="74">IF(H130&gt;0,H130,NA())</f>
        <v>455</v>
      </c>
      <c r="AE130">
        <f t="shared" ref="AE130:AE161" si="75">IF(I130&gt;0,I130,NA())</f>
        <v>121</v>
      </c>
      <c r="AF130">
        <f t="shared" ref="AF130:AF161" si="76">IF(J130&gt;0,J130,NA())</f>
        <v>491</v>
      </c>
      <c r="AG130">
        <f t="shared" ref="AG130:AG161" si="77">IF(K130&gt;0,K130,NA())</f>
        <v>274</v>
      </c>
      <c r="AU130" s="66">
        <v>43288</v>
      </c>
      <c r="AV130">
        <v>313</v>
      </c>
      <c r="AW130">
        <v>210</v>
      </c>
      <c r="AX130">
        <v>529</v>
      </c>
      <c r="AY130">
        <v>568</v>
      </c>
      <c r="AZ130" s="67">
        <v>52</v>
      </c>
      <c r="BA130">
        <v>250</v>
      </c>
      <c r="BB130">
        <v>455</v>
      </c>
      <c r="BC130">
        <v>121</v>
      </c>
      <c r="BD130">
        <v>491</v>
      </c>
      <c r="BE130" s="12">
        <v>274</v>
      </c>
      <c r="BG130" s="1">
        <v>43288</v>
      </c>
      <c r="BH130">
        <f t="shared" si="47"/>
        <v>313</v>
      </c>
      <c r="BI130">
        <f t="shared" si="48"/>
        <v>210</v>
      </c>
      <c r="BJ130">
        <f t="shared" si="49"/>
        <v>529</v>
      </c>
      <c r="BK130">
        <f t="shared" si="50"/>
        <v>568</v>
      </c>
      <c r="BL130">
        <f t="shared" si="51"/>
        <v>350</v>
      </c>
      <c r="BM130">
        <f t="shared" si="52"/>
        <v>250</v>
      </c>
      <c r="BN130">
        <f t="shared" si="53"/>
        <v>455</v>
      </c>
      <c r="BO130">
        <f t="shared" si="54"/>
        <v>121</v>
      </c>
      <c r="BP130">
        <f t="shared" si="55"/>
        <v>491</v>
      </c>
      <c r="BQ130">
        <f t="shared" si="55"/>
        <v>274</v>
      </c>
    </row>
    <row r="131" spans="1:69" x14ac:dyDescent="0.25">
      <c r="A131" s="1">
        <f t="shared" ref="A131:A162" si="78">A130+1</f>
        <v>43289</v>
      </c>
      <c r="B131" s="97">
        <v>235</v>
      </c>
      <c r="C131" s="97">
        <v>498</v>
      </c>
      <c r="D131" s="97">
        <v>340</v>
      </c>
      <c r="E131" s="97">
        <v>533</v>
      </c>
      <c r="F131" s="97">
        <v>452</v>
      </c>
      <c r="G131" s="97">
        <v>392</v>
      </c>
      <c r="H131" s="97">
        <v>495</v>
      </c>
      <c r="I131" s="97">
        <v>122</v>
      </c>
      <c r="J131" s="97">
        <v>518</v>
      </c>
      <c r="K131" s="97">
        <v>390</v>
      </c>
      <c r="W131" s="1">
        <f t="shared" ref="W131:W162" si="79">W130+1</f>
        <v>43289</v>
      </c>
      <c r="X131">
        <f t="shared" si="68"/>
        <v>235</v>
      </c>
      <c r="Y131">
        <f t="shared" si="69"/>
        <v>498</v>
      </c>
      <c r="Z131">
        <f t="shared" si="70"/>
        <v>340</v>
      </c>
      <c r="AA131">
        <f t="shared" si="71"/>
        <v>533</v>
      </c>
      <c r="AB131">
        <f t="shared" si="72"/>
        <v>452</v>
      </c>
      <c r="AC131">
        <f t="shared" si="73"/>
        <v>392</v>
      </c>
      <c r="AD131">
        <f t="shared" si="74"/>
        <v>495</v>
      </c>
      <c r="AE131">
        <f t="shared" si="75"/>
        <v>122</v>
      </c>
      <c r="AF131">
        <f t="shared" si="76"/>
        <v>518</v>
      </c>
      <c r="AG131">
        <f t="shared" si="77"/>
        <v>390</v>
      </c>
      <c r="AU131" s="66">
        <v>43289</v>
      </c>
      <c r="AV131">
        <v>235</v>
      </c>
      <c r="AW131">
        <v>498</v>
      </c>
      <c r="AX131">
        <v>340</v>
      </c>
      <c r="AY131">
        <v>533</v>
      </c>
      <c r="AZ131">
        <v>452</v>
      </c>
      <c r="BA131">
        <v>392</v>
      </c>
      <c r="BB131">
        <v>495</v>
      </c>
      <c r="BC131">
        <v>122</v>
      </c>
      <c r="BD131">
        <v>518</v>
      </c>
      <c r="BE131" s="12">
        <v>390</v>
      </c>
      <c r="BG131" s="1">
        <v>43289</v>
      </c>
      <c r="BH131">
        <f t="shared" ref="BH131:BH179" si="80">IF(AV131&gt;100,AV131,350)</f>
        <v>235</v>
      </c>
      <c r="BI131">
        <f t="shared" si="48"/>
        <v>498</v>
      </c>
      <c r="BJ131">
        <f t="shared" si="49"/>
        <v>340</v>
      </c>
      <c r="BK131">
        <f t="shared" si="50"/>
        <v>533</v>
      </c>
      <c r="BL131">
        <f t="shared" si="51"/>
        <v>452</v>
      </c>
      <c r="BM131">
        <f t="shared" si="52"/>
        <v>392</v>
      </c>
      <c r="BN131">
        <f t="shared" si="53"/>
        <v>495</v>
      </c>
      <c r="BO131">
        <f t="shared" si="54"/>
        <v>122</v>
      </c>
      <c r="BP131">
        <f t="shared" si="55"/>
        <v>518</v>
      </c>
      <c r="BQ131">
        <f t="shared" si="55"/>
        <v>390</v>
      </c>
    </row>
    <row r="132" spans="1:69" x14ac:dyDescent="0.25">
      <c r="A132" s="1">
        <f t="shared" si="78"/>
        <v>43290</v>
      </c>
      <c r="B132" s="97">
        <v>543</v>
      </c>
      <c r="C132" s="97">
        <v>37</v>
      </c>
      <c r="D132" s="97">
        <v>54</v>
      </c>
      <c r="E132" s="97">
        <v>520</v>
      </c>
      <c r="F132" s="97">
        <v>484</v>
      </c>
      <c r="G132" s="97">
        <v>17</v>
      </c>
      <c r="H132" s="97">
        <v>370</v>
      </c>
      <c r="I132" s="97">
        <v>157</v>
      </c>
      <c r="J132" s="97">
        <v>302</v>
      </c>
      <c r="K132" s="97">
        <v>241</v>
      </c>
      <c r="W132" s="1">
        <f t="shared" si="79"/>
        <v>43290</v>
      </c>
      <c r="X132">
        <f t="shared" si="68"/>
        <v>543</v>
      </c>
      <c r="Y132">
        <f t="shared" si="69"/>
        <v>37</v>
      </c>
      <c r="Z132">
        <f t="shared" si="70"/>
        <v>54</v>
      </c>
      <c r="AA132">
        <f t="shared" si="71"/>
        <v>520</v>
      </c>
      <c r="AB132">
        <f t="shared" si="72"/>
        <v>484</v>
      </c>
      <c r="AC132">
        <f t="shared" si="73"/>
        <v>17</v>
      </c>
      <c r="AD132">
        <f t="shared" si="74"/>
        <v>370</v>
      </c>
      <c r="AE132">
        <f t="shared" si="75"/>
        <v>157</v>
      </c>
      <c r="AF132">
        <f t="shared" si="76"/>
        <v>302</v>
      </c>
      <c r="AG132">
        <f t="shared" si="77"/>
        <v>241</v>
      </c>
      <c r="AU132" s="66">
        <v>43290</v>
      </c>
      <c r="AV132">
        <v>543</v>
      </c>
      <c r="AW132" s="67">
        <v>37</v>
      </c>
      <c r="AX132" s="67">
        <v>54</v>
      </c>
      <c r="AY132">
        <v>520</v>
      </c>
      <c r="AZ132">
        <v>484</v>
      </c>
      <c r="BA132" s="67">
        <v>17</v>
      </c>
      <c r="BB132">
        <v>370</v>
      </c>
      <c r="BC132">
        <v>157</v>
      </c>
      <c r="BD132">
        <v>302</v>
      </c>
      <c r="BE132" s="12">
        <v>241</v>
      </c>
      <c r="BG132" s="1">
        <v>43290</v>
      </c>
      <c r="BH132">
        <f t="shared" si="80"/>
        <v>543</v>
      </c>
      <c r="BI132">
        <f t="shared" si="48"/>
        <v>350</v>
      </c>
      <c r="BJ132">
        <f t="shared" si="49"/>
        <v>350</v>
      </c>
      <c r="BK132">
        <f t="shared" si="50"/>
        <v>520</v>
      </c>
      <c r="BL132">
        <f t="shared" si="51"/>
        <v>484</v>
      </c>
      <c r="BM132">
        <f t="shared" si="52"/>
        <v>350</v>
      </c>
      <c r="BN132">
        <f t="shared" si="53"/>
        <v>370</v>
      </c>
      <c r="BO132">
        <f t="shared" si="54"/>
        <v>157</v>
      </c>
      <c r="BP132">
        <f t="shared" si="55"/>
        <v>302</v>
      </c>
      <c r="BQ132">
        <f t="shared" si="55"/>
        <v>241</v>
      </c>
    </row>
    <row r="133" spans="1:69" x14ac:dyDescent="0.25">
      <c r="A133" s="1">
        <f t="shared" si="78"/>
        <v>43291</v>
      </c>
      <c r="B133" s="97">
        <v>237</v>
      </c>
      <c r="C133" s="97">
        <v>527</v>
      </c>
      <c r="D133" s="97">
        <v>220</v>
      </c>
      <c r="E133" s="97">
        <v>429</v>
      </c>
      <c r="F133" s="97">
        <v>341</v>
      </c>
      <c r="G133" s="97">
        <v>163</v>
      </c>
      <c r="H133" s="97">
        <v>41</v>
      </c>
      <c r="I133" s="97">
        <v>490</v>
      </c>
      <c r="J133" s="97">
        <v>390</v>
      </c>
      <c r="K133" s="97">
        <v>163</v>
      </c>
      <c r="W133" s="1">
        <f t="shared" si="79"/>
        <v>43291</v>
      </c>
      <c r="X133">
        <f t="shared" si="68"/>
        <v>237</v>
      </c>
      <c r="Y133">
        <f t="shared" si="69"/>
        <v>527</v>
      </c>
      <c r="Z133">
        <f t="shared" si="70"/>
        <v>220</v>
      </c>
      <c r="AA133">
        <f t="shared" si="71"/>
        <v>429</v>
      </c>
      <c r="AB133">
        <f t="shared" si="72"/>
        <v>341</v>
      </c>
      <c r="AC133">
        <f t="shared" si="73"/>
        <v>163</v>
      </c>
      <c r="AD133">
        <f t="shared" si="74"/>
        <v>41</v>
      </c>
      <c r="AE133">
        <f t="shared" si="75"/>
        <v>490</v>
      </c>
      <c r="AF133">
        <f t="shared" si="76"/>
        <v>390</v>
      </c>
      <c r="AG133">
        <f t="shared" si="77"/>
        <v>163</v>
      </c>
      <c r="AU133" s="66">
        <v>43291</v>
      </c>
      <c r="AV133">
        <v>237</v>
      </c>
      <c r="AW133">
        <v>527</v>
      </c>
      <c r="AX133">
        <v>220</v>
      </c>
      <c r="AY133">
        <v>429</v>
      </c>
      <c r="AZ133">
        <v>341</v>
      </c>
      <c r="BA133">
        <v>163</v>
      </c>
      <c r="BB133" s="67">
        <v>41</v>
      </c>
      <c r="BC133">
        <v>490</v>
      </c>
      <c r="BD133">
        <v>390</v>
      </c>
      <c r="BE133" s="12">
        <v>163</v>
      </c>
      <c r="BG133" s="1">
        <v>43291</v>
      </c>
      <c r="BH133">
        <f t="shared" si="80"/>
        <v>237</v>
      </c>
      <c r="BI133">
        <f t="shared" si="48"/>
        <v>527</v>
      </c>
      <c r="BJ133">
        <f t="shared" si="49"/>
        <v>220</v>
      </c>
      <c r="BK133">
        <f t="shared" si="50"/>
        <v>429</v>
      </c>
      <c r="BL133">
        <f t="shared" si="51"/>
        <v>341</v>
      </c>
      <c r="BM133">
        <f t="shared" si="52"/>
        <v>163</v>
      </c>
      <c r="BN133">
        <f t="shared" si="53"/>
        <v>350</v>
      </c>
      <c r="BO133">
        <f t="shared" si="54"/>
        <v>490</v>
      </c>
      <c r="BP133">
        <f t="shared" si="55"/>
        <v>390</v>
      </c>
      <c r="BQ133">
        <f t="shared" si="55"/>
        <v>163</v>
      </c>
    </row>
    <row r="134" spans="1:69" x14ac:dyDescent="0.25">
      <c r="A134" s="1">
        <f t="shared" si="78"/>
        <v>43292</v>
      </c>
      <c r="B134" s="97">
        <v>368</v>
      </c>
      <c r="C134" s="97">
        <v>31</v>
      </c>
      <c r="D134" s="97">
        <v>81</v>
      </c>
      <c r="E134" s="97">
        <v>144</v>
      </c>
      <c r="F134" s="97">
        <v>278</v>
      </c>
      <c r="G134" s="97">
        <v>592</v>
      </c>
      <c r="H134" s="97">
        <v>507</v>
      </c>
      <c r="I134" s="97">
        <v>175</v>
      </c>
      <c r="J134" s="97">
        <v>595</v>
      </c>
      <c r="K134" s="97">
        <v>494</v>
      </c>
      <c r="W134" s="1">
        <f t="shared" si="79"/>
        <v>43292</v>
      </c>
      <c r="X134">
        <f t="shared" si="68"/>
        <v>368</v>
      </c>
      <c r="Y134">
        <f t="shared" si="69"/>
        <v>31</v>
      </c>
      <c r="Z134">
        <f t="shared" si="70"/>
        <v>81</v>
      </c>
      <c r="AA134">
        <f t="shared" si="71"/>
        <v>144</v>
      </c>
      <c r="AB134">
        <f t="shared" si="72"/>
        <v>278</v>
      </c>
      <c r="AC134">
        <f t="shared" si="73"/>
        <v>592</v>
      </c>
      <c r="AD134">
        <f t="shared" si="74"/>
        <v>507</v>
      </c>
      <c r="AE134">
        <f t="shared" si="75"/>
        <v>175</v>
      </c>
      <c r="AF134">
        <f t="shared" si="76"/>
        <v>595</v>
      </c>
      <c r="AG134">
        <f t="shared" si="77"/>
        <v>494</v>
      </c>
      <c r="AU134" s="66">
        <v>43292</v>
      </c>
      <c r="AV134">
        <v>368</v>
      </c>
      <c r="AW134" s="67">
        <v>31</v>
      </c>
      <c r="AX134" s="67">
        <v>81</v>
      </c>
      <c r="AY134">
        <v>144</v>
      </c>
      <c r="AZ134">
        <v>278</v>
      </c>
      <c r="BA134">
        <v>592</v>
      </c>
      <c r="BB134">
        <v>507</v>
      </c>
      <c r="BC134">
        <v>175</v>
      </c>
      <c r="BD134">
        <v>595</v>
      </c>
      <c r="BE134" s="12">
        <v>494</v>
      </c>
      <c r="BG134" s="1">
        <v>43292</v>
      </c>
      <c r="BH134">
        <f t="shared" si="80"/>
        <v>368</v>
      </c>
      <c r="BI134">
        <f t="shared" si="48"/>
        <v>350</v>
      </c>
      <c r="BJ134">
        <f t="shared" si="49"/>
        <v>350</v>
      </c>
      <c r="BK134">
        <f t="shared" si="50"/>
        <v>144</v>
      </c>
      <c r="BL134">
        <f t="shared" si="51"/>
        <v>278</v>
      </c>
      <c r="BM134">
        <f t="shared" si="52"/>
        <v>592</v>
      </c>
      <c r="BN134">
        <f t="shared" si="53"/>
        <v>507</v>
      </c>
      <c r="BO134">
        <f t="shared" si="54"/>
        <v>175</v>
      </c>
      <c r="BP134">
        <f t="shared" si="55"/>
        <v>595</v>
      </c>
      <c r="BQ134">
        <f t="shared" si="55"/>
        <v>494</v>
      </c>
    </row>
    <row r="135" spans="1:69" x14ac:dyDescent="0.25">
      <c r="A135" s="1">
        <f t="shared" si="78"/>
        <v>43293</v>
      </c>
      <c r="B135" s="97">
        <v>63</v>
      </c>
      <c r="C135" s="97">
        <v>366</v>
      </c>
      <c r="D135" s="97">
        <v>297</v>
      </c>
      <c r="E135" s="97">
        <v>318</v>
      </c>
      <c r="F135" s="97">
        <v>519</v>
      </c>
      <c r="G135" s="97">
        <v>314</v>
      </c>
      <c r="H135" s="97">
        <v>401</v>
      </c>
      <c r="I135" s="97">
        <v>441</v>
      </c>
      <c r="J135" s="97">
        <v>590</v>
      </c>
      <c r="K135" s="97">
        <v>94</v>
      </c>
      <c r="W135" s="1">
        <f t="shared" si="79"/>
        <v>43293</v>
      </c>
      <c r="X135">
        <f t="shared" si="68"/>
        <v>63</v>
      </c>
      <c r="Y135">
        <f t="shared" si="69"/>
        <v>366</v>
      </c>
      <c r="Z135">
        <f t="shared" si="70"/>
        <v>297</v>
      </c>
      <c r="AA135">
        <f t="shared" si="71"/>
        <v>318</v>
      </c>
      <c r="AB135">
        <f t="shared" si="72"/>
        <v>519</v>
      </c>
      <c r="AC135">
        <f t="shared" si="73"/>
        <v>314</v>
      </c>
      <c r="AD135">
        <f t="shared" si="74"/>
        <v>401</v>
      </c>
      <c r="AE135">
        <f t="shared" si="75"/>
        <v>441</v>
      </c>
      <c r="AF135">
        <f t="shared" si="76"/>
        <v>590</v>
      </c>
      <c r="AG135">
        <f t="shared" si="77"/>
        <v>94</v>
      </c>
      <c r="AU135" s="66">
        <v>43293</v>
      </c>
      <c r="AV135" s="67">
        <v>63</v>
      </c>
      <c r="AW135">
        <v>366</v>
      </c>
      <c r="AX135">
        <v>297</v>
      </c>
      <c r="AY135">
        <v>318</v>
      </c>
      <c r="AZ135">
        <v>519</v>
      </c>
      <c r="BA135">
        <v>314</v>
      </c>
      <c r="BB135">
        <v>401</v>
      </c>
      <c r="BC135">
        <v>441</v>
      </c>
      <c r="BD135">
        <v>590</v>
      </c>
      <c r="BE135" s="68">
        <v>94</v>
      </c>
      <c r="BG135" s="1">
        <v>43293</v>
      </c>
      <c r="BH135">
        <f t="shared" si="80"/>
        <v>350</v>
      </c>
      <c r="BI135">
        <f t="shared" si="48"/>
        <v>366</v>
      </c>
      <c r="BJ135">
        <f t="shared" si="49"/>
        <v>297</v>
      </c>
      <c r="BK135">
        <f t="shared" si="50"/>
        <v>318</v>
      </c>
      <c r="BL135">
        <f t="shared" si="51"/>
        <v>519</v>
      </c>
      <c r="BM135">
        <f t="shared" si="52"/>
        <v>314</v>
      </c>
      <c r="BN135">
        <f t="shared" si="53"/>
        <v>401</v>
      </c>
      <c r="BO135">
        <f t="shared" si="54"/>
        <v>441</v>
      </c>
      <c r="BP135">
        <f t="shared" si="55"/>
        <v>590</v>
      </c>
      <c r="BQ135">
        <f t="shared" si="55"/>
        <v>350</v>
      </c>
    </row>
    <row r="136" spans="1:69" x14ac:dyDescent="0.25">
      <c r="A136" s="1">
        <f t="shared" si="78"/>
        <v>43294</v>
      </c>
      <c r="B136" s="97">
        <v>203</v>
      </c>
      <c r="C136" s="97">
        <v>600</v>
      </c>
      <c r="D136" s="97">
        <v>357</v>
      </c>
      <c r="E136" s="97">
        <v>581</v>
      </c>
      <c r="F136" s="97">
        <v>104</v>
      </c>
      <c r="G136" s="97">
        <v>588</v>
      </c>
      <c r="H136" s="97">
        <v>282</v>
      </c>
      <c r="I136" s="97">
        <v>425</v>
      </c>
      <c r="J136" s="97">
        <v>514</v>
      </c>
      <c r="K136" s="97">
        <v>253</v>
      </c>
      <c r="W136" s="1">
        <f t="shared" si="79"/>
        <v>43294</v>
      </c>
      <c r="X136">
        <f t="shared" si="68"/>
        <v>203</v>
      </c>
      <c r="Y136">
        <f t="shared" si="69"/>
        <v>600</v>
      </c>
      <c r="Z136">
        <f t="shared" si="70"/>
        <v>357</v>
      </c>
      <c r="AA136">
        <f t="shared" si="71"/>
        <v>581</v>
      </c>
      <c r="AB136">
        <f t="shared" si="72"/>
        <v>104</v>
      </c>
      <c r="AC136">
        <f t="shared" si="73"/>
        <v>588</v>
      </c>
      <c r="AD136">
        <f t="shared" si="74"/>
        <v>282</v>
      </c>
      <c r="AE136">
        <f t="shared" si="75"/>
        <v>425</v>
      </c>
      <c r="AF136">
        <f t="shared" si="76"/>
        <v>514</v>
      </c>
      <c r="AG136">
        <f t="shared" si="77"/>
        <v>253</v>
      </c>
      <c r="AU136" s="66">
        <v>43294</v>
      </c>
      <c r="AV136">
        <v>203</v>
      </c>
      <c r="AW136">
        <v>600</v>
      </c>
      <c r="AX136">
        <v>357</v>
      </c>
      <c r="AY136">
        <v>581</v>
      </c>
      <c r="AZ136">
        <v>104</v>
      </c>
      <c r="BA136">
        <v>588</v>
      </c>
      <c r="BB136">
        <v>282</v>
      </c>
      <c r="BC136">
        <v>425</v>
      </c>
      <c r="BD136">
        <v>514</v>
      </c>
      <c r="BE136" s="12">
        <v>253</v>
      </c>
      <c r="BG136" s="1">
        <v>43294</v>
      </c>
      <c r="BH136">
        <f t="shared" si="80"/>
        <v>203</v>
      </c>
      <c r="BI136">
        <f t="shared" si="48"/>
        <v>600</v>
      </c>
      <c r="BJ136">
        <f t="shared" si="49"/>
        <v>357</v>
      </c>
      <c r="BK136">
        <f t="shared" si="50"/>
        <v>581</v>
      </c>
      <c r="BL136">
        <f t="shared" si="51"/>
        <v>104</v>
      </c>
      <c r="BM136">
        <f t="shared" si="52"/>
        <v>588</v>
      </c>
      <c r="BN136">
        <f t="shared" si="53"/>
        <v>282</v>
      </c>
      <c r="BO136">
        <f t="shared" si="54"/>
        <v>425</v>
      </c>
      <c r="BP136">
        <f t="shared" si="55"/>
        <v>514</v>
      </c>
      <c r="BQ136">
        <f t="shared" si="55"/>
        <v>253</v>
      </c>
    </row>
    <row r="137" spans="1:69" x14ac:dyDescent="0.25">
      <c r="A137" s="1">
        <f t="shared" si="78"/>
        <v>43295</v>
      </c>
      <c r="B137" s="97">
        <v>385</v>
      </c>
      <c r="C137" s="97">
        <v>203</v>
      </c>
      <c r="D137" s="97">
        <v>598</v>
      </c>
      <c r="E137" s="97">
        <v>49</v>
      </c>
      <c r="F137" s="97">
        <v>34</v>
      </c>
      <c r="G137" s="97">
        <v>531</v>
      </c>
      <c r="H137" s="97">
        <v>53</v>
      </c>
      <c r="I137" s="97">
        <v>600</v>
      </c>
      <c r="J137" s="97">
        <v>481</v>
      </c>
      <c r="K137" s="97">
        <v>381</v>
      </c>
      <c r="W137" s="1">
        <f t="shared" si="79"/>
        <v>43295</v>
      </c>
      <c r="X137">
        <f t="shared" si="68"/>
        <v>385</v>
      </c>
      <c r="Y137">
        <f t="shared" si="69"/>
        <v>203</v>
      </c>
      <c r="Z137">
        <f t="shared" si="70"/>
        <v>598</v>
      </c>
      <c r="AA137">
        <f t="shared" si="71"/>
        <v>49</v>
      </c>
      <c r="AB137">
        <f t="shared" si="72"/>
        <v>34</v>
      </c>
      <c r="AC137">
        <f t="shared" si="73"/>
        <v>531</v>
      </c>
      <c r="AD137">
        <f t="shared" si="74"/>
        <v>53</v>
      </c>
      <c r="AE137">
        <f t="shared" si="75"/>
        <v>600</v>
      </c>
      <c r="AF137">
        <f t="shared" si="76"/>
        <v>481</v>
      </c>
      <c r="AG137">
        <f t="shared" si="77"/>
        <v>381</v>
      </c>
      <c r="AU137" s="66">
        <v>43295</v>
      </c>
      <c r="AV137">
        <v>385</v>
      </c>
      <c r="AW137">
        <v>203</v>
      </c>
      <c r="AX137">
        <v>598</v>
      </c>
      <c r="AY137" s="67">
        <v>49</v>
      </c>
      <c r="AZ137" s="67">
        <v>34</v>
      </c>
      <c r="BA137">
        <v>531</v>
      </c>
      <c r="BB137" s="67">
        <v>53</v>
      </c>
      <c r="BC137">
        <v>600</v>
      </c>
      <c r="BD137">
        <v>481</v>
      </c>
      <c r="BE137" s="12">
        <v>381</v>
      </c>
      <c r="BG137" s="1">
        <v>43295</v>
      </c>
      <c r="BH137">
        <f t="shared" si="80"/>
        <v>385</v>
      </c>
      <c r="BI137">
        <f t="shared" si="48"/>
        <v>203</v>
      </c>
      <c r="BJ137">
        <f t="shared" si="49"/>
        <v>598</v>
      </c>
      <c r="BK137">
        <f t="shared" si="50"/>
        <v>350</v>
      </c>
      <c r="BL137">
        <f t="shared" si="51"/>
        <v>350</v>
      </c>
      <c r="BM137">
        <f t="shared" si="52"/>
        <v>531</v>
      </c>
      <c r="BN137">
        <f t="shared" si="53"/>
        <v>350</v>
      </c>
      <c r="BO137">
        <f t="shared" si="54"/>
        <v>600</v>
      </c>
      <c r="BP137">
        <f t="shared" si="55"/>
        <v>481</v>
      </c>
      <c r="BQ137">
        <f t="shared" si="55"/>
        <v>381</v>
      </c>
    </row>
    <row r="138" spans="1:69" x14ac:dyDescent="0.25">
      <c r="A138" s="1">
        <f t="shared" si="78"/>
        <v>43296</v>
      </c>
      <c r="B138" s="97">
        <v>345</v>
      </c>
      <c r="C138" s="97">
        <v>181</v>
      </c>
      <c r="D138" s="97">
        <v>126</v>
      </c>
      <c r="E138" s="97">
        <v>403</v>
      </c>
      <c r="F138" s="97">
        <v>487</v>
      </c>
      <c r="G138" s="97">
        <v>109</v>
      </c>
      <c r="H138" s="97">
        <v>140</v>
      </c>
      <c r="I138" s="97">
        <v>498</v>
      </c>
      <c r="J138" s="97">
        <v>28</v>
      </c>
      <c r="K138" s="97">
        <v>90</v>
      </c>
      <c r="W138" s="1">
        <f t="shared" si="79"/>
        <v>43296</v>
      </c>
      <c r="X138">
        <f t="shared" si="68"/>
        <v>345</v>
      </c>
      <c r="Y138">
        <f t="shared" si="69"/>
        <v>181</v>
      </c>
      <c r="Z138">
        <f t="shared" si="70"/>
        <v>126</v>
      </c>
      <c r="AA138">
        <f t="shared" si="71"/>
        <v>403</v>
      </c>
      <c r="AB138">
        <f t="shared" si="72"/>
        <v>487</v>
      </c>
      <c r="AC138">
        <f t="shared" si="73"/>
        <v>109</v>
      </c>
      <c r="AD138">
        <f t="shared" si="74"/>
        <v>140</v>
      </c>
      <c r="AE138">
        <f t="shared" si="75"/>
        <v>498</v>
      </c>
      <c r="AF138">
        <f t="shared" si="76"/>
        <v>28</v>
      </c>
      <c r="AG138">
        <f t="shared" si="77"/>
        <v>90</v>
      </c>
      <c r="AU138" s="66">
        <v>43296</v>
      </c>
      <c r="AV138">
        <v>345</v>
      </c>
      <c r="AW138">
        <v>181</v>
      </c>
      <c r="AX138">
        <v>126</v>
      </c>
      <c r="AY138">
        <v>403</v>
      </c>
      <c r="AZ138">
        <v>487</v>
      </c>
      <c r="BA138">
        <v>109</v>
      </c>
      <c r="BB138">
        <v>140</v>
      </c>
      <c r="BC138">
        <v>498</v>
      </c>
      <c r="BD138" s="67">
        <v>28</v>
      </c>
      <c r="BE138" s="68">
        <v>90</v>
      </c>
      <c r="BG138" s="1">
        <v>43296</v>
      </c>
      <c r="BH138">
        <f t="shared" si="80"/>
        <v>345</v>
      </c>
      <c r="BI138">
        <f t="shared" si="48"/>
        <v>181</v>
      </c>
      <c r="BJ138">
        <f t="shared" si="49"/>
        <v>126</v>
      </c>
      <c r="BK138">
        <f t="shared" si="50"/>
        <v>403</v>
      </c>
      <c r="BL138">
        <f t="shared" si="51"/>
        <v>487</v>
      </c>
      <c r="BM138">
        <f t="shared" si="52"/>
        <v>109</v>
      </c>
      <c r="BN138">
        <f t="shared" si="53"/>
        <v>140</v>
      </c>
      <c r="BO138">
        <f t="shared" si="54"/>
        <v>498</v>
      </c>
      <c r="BP138">
        <f t="shared" si="55"/>
        <v>350</v>
      </c>
      <c r="BQ138">
        <f t="shared" si="55"/>
        <v>350</v>
      </c>
    </row>
    <row r="139" spans="1:69" x14ac:dyDescent="0.25">
      <c r="A139" s="1">
        <f t="shared" si="78"/>
        <v>43297</v>
      </c>
      <c r="B139" s="97">
        <v>135</v>
      </c>
      <c r="C139" s="97">
        <v>538</v>
      </c>
      <c r="D139" s="97">
        <v>321</v>
      </c>
      <c r="E139" s="97">
        <v>479</v>
      </c>
      <c r="F139" s="97">
        <v>90</v>
      </c>
      <c r="G139" s="97">
        <v>21</v>
      </c>
      <c r="H139" s="97">
        <v>18</v>
      </c>
      <c r="I139" s="97">
        <v>454</v>
      </c>
      <c r="J139" s="97">
        <v>484</v>
      </c>
      <c r="K139" s="97">
        <v>110</v>
      </c>
      <c r="W139" s="1">
        <f t="shared" si="79"/>
        <v>43297</v>
      </c>
      <c r="X139">
        <f t="shared" si="68"/>
        <v>135</v>
      </c>
      <c r="Y139">
        <f t="shared" si="69"/>
        <v>538</v>
      </c>
      <c r="Z139">
        <f t="shared" si="70"/>
        <v>321</v>
      </c>
      <c r="AA139">
        <f t="shared" si="71"/>
        <v>479</v>
      </c>
      <c r="AB139">
        <f t="shared" si="72"/>
        <v>90</v>
      </c>
      <c r="AC139">
        <f t="shared" si="73"/>
        <v>21</v>
      </c>
      <c r="AD139">
        <f t="shared" si="74"/>
        <v>18</v>
      </c>
      <c r="AE139">
        <f t="shared" si="75"/>
        <v>454</v>
      </c>
      <c r="AF139">
        <f t="shared" si="76"/>
        <v>484</v>
      </c>
      <c r="AG139">
        <f t="shared" si="77"/>
        <v>110</v>
      </c>
      <c r="AU139" s="66">
        <v>43297</v>
      </c>
      <c r="AV139">
        <v>135</v>
      </c>
      <c r="AW139">
        <v>538</v>
      </c>
      <c r="AX139">
        <v>321</v>
      </c>
      <c r="AY139">
        <v>479</v>
      </c>
      <c r="AZ139" s="67">
        <v>90</v>
      </c>
      <c r="BA139" s="67">
        <v>21</v>
      </c>
      <c r="BB139" s="67">
        <v>18</v>
      </c>
      <c r="BC139">
        <v>454</v>
      </c>
      <c r="BD139">
        <v>484</v>
      </c>
      <c r="BE139" s="12">
        <v>110</v>
      </c>
      <c r="BG139" s="1">
        <v>43297</v>
      </c>
      <c r="BH139">
        <f t="shared" si="80"/>
        <v>135</v>
      </c>
      <c r="BI139">
        <f t="shared" si="48"/>
        <v>538</v>
      </c>
      <c r="BJ139">
        <f t="shared" si="49"/>
        <v>321</v>
      </c>
      <c r="BK139">
        <f t="shared" si="50"/>
        <v>479</v>
      </c>
      <c r="BL139">
        <f t="shared" si="51"/>
        <v>350</v>
      </c>
      <c r="BM139">
        <f t="shared" si="52"/>
        <v>350</v>
      </c>
      <c r="BN139">
        <f t="shared" si="53"/>
        <v>350</v>
      </c>
      <c r="BO139">
        <f t="shared" si="54"/>
        <v>454</v>
      </c>
      <c r="BP139">
        <f t="shared" si="55"/>
        <v>484</v>
      </c>
      <c r="BQ139">
        <f t="shared" si="55"/>
        <v>110</v>
      </c>
    </row>
    <row r="140" spans="1:69" x14ac:dyDescent="0.25">
      <c r="A140" s="1">
        <f t="shared" si="78"/>
        <v>43298</v>
      </c>
      <c r="B140" s="97">
        <v>111</v>
      </c>
      <c r="C140" s="97">
        <v>280</v>
      </c>
      <c r="D140" s="97">
        <v>163</v>
      </c>
      <c r="E140" s="97">
        <v>180</v>
      </c>
      <c r="F140" s="97">
        <v>467</v>
      </c>
      <c r="G140" s="97">
        <v>77</v>
      </c>
      <c r="H140" s="97">
        <v>247</v>
      </c>
      <c r="I140" s="97">
        <v>398</v>
      </c>
      <c r="J140" s="97">
        <v>486</v>
      </c>
      <c r="K140" s="97">
        <v>565</v>
      </c>
      <c r="W140" s="1">
        <f t="shared" si="79"/>
        <v>43298</v>
      </c>
      <c r="X140">
        <f t="shared" si="68"/>
        <v>111</v>
      </c>
      <c r="Y140">
        <f t="shared" si="69"/>
        <v>280</v>
      </c>
      <c r="Z140">
        <f t="shared" si="70"/>
        <v>163</v>
      </c>
      <c r="AA140">
        <f t="shared" si="71"/>
        <v>180</v>
      </c>
      <c r="AB140">
        <f t="shared" si="72"/>
        <v>467</v>
      </c>
      <c r="AC140">
        <f t="shared" si="73"/>
        <v>77</v>
      </c>
      <c r="AD140">
        <f t="shared" si="74"/>
        <v>247</v>
      </c>
      <c r="AE140">
        <f t="shared" si="75"/>
        <v>398</v>
      </c>
      <c r="AF140">
        <f t="shared" si="76"/>
        <v>486</v>
      </c>
      <c r="AG140">
        <f t="shared" si="77"/>
        <v>565</v>
      </c>
      <c r="AU140" s="66">
        <v>43298</v>
      </c>
      <c r="AV140">
        <v>111</v>
      </c>
      <c r="AW140">
        <v>280</v>
      </c>
      <c r="AX140">
        <v>163</v>
      </c>
      <c r="AY140">
        <v>180</v>
      </c>
      <c r="AZ140">
        <v>467</v>
      </c>
      <c r="BA140" s="67">
        <v>77</v>
      </c>
      <c r="BB140">
        <v>247</v>
      </c>
      <c r="BC140">
        <v>398</v>
      </c>
      <c r="BD140">
        <v>486</v>
      </c>
      <c r="BE140" s="12">
        <v>565</v>
      </c>
      <c r="BG140" s="1">
        <v>43298</v>
      </c>
      <c r="BH140">
        <f t="shared" si="80"/>
        <v>111</v>
      </c>
      <c r="BI140">
        <f t="shared" si="48"/>
        <v>280</v>
      </c>
      <c r="BJ140">
        <f t="shared" si="49"/>
        <v>163</v>
      </c>
      <c r="BK140">
        <f t="shared" si="50"/>
        <v>180</v>
      </c>
      <c r="BL140">
        <f t="shared" si="51"/>
        <v>467</v>
      </c>
      <c r="BM140">
        <f t="shared" si="52"/>
        <v>350</v>
      </c>
      <c r="BN140">
        <f t="shared" si="53"/>
        <v>247</v>
      </c>
      <c r="BO140">
        <f t="shared" si="54"/>
        <v>398</v>
      </c>
      <c r="BP140">
        <f t="shared" si="55"/>
        <v>486</v>
      </c>
      <c r="BQ140">
        <f t="shared" si="55"/>
        <v>565</v>
      </c>
    </row>
    <row r="141" spans="1:69" x14ac:dyDescent="0.25">
      <c r="A141" s="1">
        <f t="shared" si="78"/>
        <v>43299</v>
      </c>
      <c r="B141" s="97">
        <v>262</v>
      </c>
      <c r="C141" s="97">
        <v>526</v>
      </c>
      <c r="D141" s="97">
        <v>379</v>
      </c>
      <c r="E141" s="97">
        <v>446</v>
      </c>
      <c r="F141" s="97">
        <v>536</v>
      </c>
      <c r="G141" s="97">
        <v>564</v>
      </c>
      <c r="H141" s="97">
        <v>271</v>
      </c>
      <c r="I141" s="97">
        <v>178</v>
      </c>
      <c r="J141" s="97">
        <v>72</v>
      </c>
      <c r="K141" s="97">
        <v>223</v>
      </c>
      <c r="W141" s="1">
        <f t="shared" si="79"/>
        <v>43299</v>
      </c>
      <c r="X141">
        <f t="shared" si="68"/>
        <v>262</v>
      </c>
      <c r="Y141">
        <f t="shared" si="69"/>
        <v>526</v>
      </c>
      <c r="Z141">
        <f t="shared" si="70"/>
        <v>379</v>
      </c>
      <c r="AA141">
        <f t="shared" si="71"/>
        <v>446</v>
      </c>
      <c r="AB141">
        <f t="shared" si="72"/>
        <v>536</v>
      </c>
      <c r="AC141">
        <f t="shared" si="73"/>
        <v>564</v>
      </c>
      <c r="AD141">
        <f t="shared" si="74"/>
        <v>271</v>
      </c>
      <c r="AE141">
        <f t="shared" si="75"/>
        <v>178</v>
      </c>
      <c r="AF141">
        <f t="shared" si="76"/>
        <v>72</v>
      </c>
      <c r="AG141">
        <f t="shared" si="77"/>
        <v>223</v>
      </c>
      <c r="AU141" s="66">
        <v>43299</v>
      </c>
      <c r="AV141">
        <v>262</v>
      </c>
      <c r="AW141">
        <v>526</v>
      </c>
      <c r="AX141">
        <v>379</v>
      </c>
      <c r="AY141">
        <v>446</v>
      </c>
      <c r="AZ141">
        <v>536</v>
      </c>
      <c r="BA141">
        <v>564</v>
      </c>
      <c r="BB141">
        <v>271</v>
      </c>
      <c r="BC141">
        <v>178</v>
      </c>
      <c r="BD141" s="67">
        <v>72</v>
      </c>
      <c r="BE141" s="12">
        <v>223</v>
      </c>
      <c r="BG141" s="1">
        <v>43299</v>
      </c>
      <c r="BH141">
        <f t="shared" si="80"/>
        <v>262</v>
      </c>
      <c r="BI141">
        <f t="shared" si="48"/>
        <v>526</v>
      </c>
      <c r="BJ141">
        <f t="shared" si="49"/>
        <v>379</v>
      </c>
      <c r="BK141">
        <f t="shared" si="50"/>
        <v>446</v>
      </c>
      <c r="BL141">
        <f t="shared" si="51"/>
        <v>536</v>
      </c>
      <c r="BM141">
        <f t="shared" si="52"/>
        <v>564</v>
      </c>
      <c r="BN141">
        <f t="shared" si="53"/>
        <v>271</v>
      </c>
      <c r="BO141">
        <f t="shared" si="54"/>
        <v>178</v>
      </c>
      <c r="BP141">
        <f t="shared" si="55"/>
        <v>350</v>
      </c>
      <c r="BQ141">
        <f t="shared" si="55"/>
        <v>223</v>
      </c>
    </row>
    <row r="142" spans="1:69" x14ac:dyDescent="0.25">
      <c r="A142" s="1">
        <f t="shared" si="78"/>
        <v>43300</v>
      </c>
      <c r="B142" s="97">
        <v>132</v>
      </c>
      <c r="C142" s="97">
        <v>597</v>
      </c>
      <c r="D142" s="97">
        <v>346</v>
      </c>
      <c r="E142" s="97">
        <v>333</v>
      </c>
      <c r="F142" s="97">
        <v>520</v>
      </c>
      <c r="G142" s="97">
        <v>14</v>
      </c>
      <c r="H142" s="97">
        <v>229</v>
      </c>
      <c r="I142" s="97">
        <v>564</v>
      </c>
      <c r="J142" s="97">
        <v>239</v>
      </c>
      <c r="K142" s="97">
        <v>37</v>
      </c>
      <c r="W142" s="1">
        <f t="shared" si="79"/>
        <v>43300</v>
      </c>
      <c r="X142">
        <f t="shared" si="68"/>
        <v>132</v>
      </c>
      <c r="Y142">
        <f t="shared" si="69"/>
        <v>597</v>
      </c>
      <c r="Z142">
        <f t="shared" si="70"/>
        <v>346</v>
      </c>
      <c r="AA142">
        <f t="shared" si="71"/>
        <v>333</v>
      </c>
      <c r="AB142">
        <f t="shared" si="72"/>
        <v>520</v>
      </c>
      <c r="AC142">
        <f t="shared" si="73"/>
        <v>14</v>
      </c>
      <c r="AD142">
        <f t="shared" si="74"/>
        <v>229</v>
      </c>
      <c r="AE142">
        <f t="shared" si="75"/>
        <v>564</v>
      </c>
      <c r="AF142">
        <f t="shared" si="76"/>
        <v>239</v>
      </c>
      <c r="AG142">
        <f t="shared" si="77"/>
        <v>37</v>
      </c>
      <c r="AU142" s="66">
        <v>43300</v>
      </c>
      <c r="AV142">
        <v>132</v>
      </c>
      <c r="AW142">
        <v>597</v>
      </c>
      <c r="AX142">
        <v>346</v>
      </c>
      <c r="AY142">
        <v>333</v>
      </c>
      <c r="AZ142">
        <v>520</v>
      </c>
      <c r="BA142" s="67">
        <v>14</v>
      </c>
      <c r="BB142">
        <v>229</v>
      </c>
      <c r="BC142">
        <v>564</v>
      </c>
      <c r="BD142">
        <v>239</v>
      </c>
      <c r="BE142" s="68">
        <v>37</v>
      </c>
      <c r="BG142" s="1">
        <v>43300</v>
      </c>
      <c r="BH142">
        <f t="shared" si="80"/>
        <v>132</v>
      </c>
      <c r="BI142">
        <f t="shared" si="48"/>
        <v>597</v>
      </c>
      <c r="BJ142">
        <f t="shared" si="49"/>
        <v>346</v>
      </c>
      <c r="BK142">
        <f t="shared" si="50"/>
        <v>333</v>
      </c>
      <c r="BL142">
        <f t="shared" si="51"/>
        <v>520</v>
      </c>
      <c r="BM142">
        <f t="shared" si="52"/>
        <v>350</v>
      </c>
      <c r="BN142">
        <f t="shared" si="53"/>
        <v>229</v>
      </c>
      <c r="BO142">
        <f t="shared" si="54"/>
        <v>564</v>
      </c>
      <c r="BP142">
        <f t="shared" si="55"/>
        <v>239</v>
      </c>
      <c r="BQ142">
        <f t="shared" si="55"/>
        <v>350</v>
      </c>
    </row>
    <row r="143" spans="1:69" x14ac:dyDescent="0.25">
      <c r="A143" s="1">
        <f t="shared" si="78"/>
        <v>43301</v>
      </c>
      <c r="B143" s="97">
        <v>541</v>
      </c>
      <c r="C143" s="97">
        <v>118</v>
      </c>
      <c r="D143" s="97">
        <v>458</v>
      </c>
      <c r="E143" s="97">
        <v>570</v>
      </c>
      <c r="F143" s="97">
        <v>219</v>
      </c>
      <c r="G143" s="97">
        <v>89</v>
      </c>
      <c r="H143" s="97">
        <v>183</v>
      </c>
      <c r="I143" s="97">
        <v>242</v>
      </c>
      <c r="J143" s="97">
        <v>291</v>
      </c>
      <c r="K143" s="97">
        <v>530</v>
      </c>
      <c r="W143" s="1">
        <f t="shared" si="79"/>
        <v>43301</v>
      </c>
      <c r="X143">
        <f t="shared" si="68"/>
        <v>541</v>
      </c>
      <c r="Y143">
        <f t="shared" si="69"/>
        <v>118</v>
      </c>
      <c r="Z143">
        <f t="shared" si="70"/>
        <v>458</v>
      </c>
      <c r="AA143">
        <f t="shared" si="71"/>
        <v>570</v>
      </c>
      <c r="AB143">
        <f t="shared" si="72"/>
        <v>219</v>
      </c>
      <c r="AC143">
        <f t="shared" si="73"/>
        <v>89</v>
      </c>
      <c r="AD143">
        <f t="shared" si="74"/>
        <v>183</v>
      </c>
      <c r="AE143">
        <f t="shared" si="75"/>
        <v>242</v>
      </c>
      <c r="AF143">
        <f t="shared" si="76"/>
        <v>291</v>
      </c>
      <c r="AG143">
        <f t="shared" si="77"/>
        <v>530</v>
      </c>
      <c r="AU143" s="66">
        <v>43301</v>
      </c>
      <c r="AV143">
        <v>541</v>
      </c>
      <c r="AW143">
        <v>118</v>
      </c>
      <c r="AX143">
        <v>458</v>
      </c>
      <c r="AY143">
        <v>570</v>
      </c>
      <c r="AZ143">
        <v>219</v>
      </c>
      <c r="BA143" s="67">
        <v>89</v>
      </c>
      <c r="BB143">
        <v>183</v>
      </c>
      <c r="BC143">
        <v>242</v>
      </c>
      <c r="BD143">
        <v>291</v>
      </c>
      <c r="BE143" s="12">
        <v>530</v>
      </c>
      <c r="BG143" s="1">
        <v>43301</v>
      </c>
      <c r="BH143">
        <f t="shared" si="80"/>
        <v>541</v>
      </c>
      <c r="BI143">
        <f t="shared" si="48"/>
        <v>118</v>
      </c>
      <c r="BJ143">
        <f t="shared" si="49"/>
        <v>458</v>
      </c>
      <c r="BK143">
        <f t="shared" si="50"/>
        <v>570</v>
      </c>
      <c r="BL143">
        <f t="shared" si="51"/>
        <v>219</v>
      </c>
      <c r="BM143">
        <f t="shared" si="52"/>
        <v>350</v>
      </c>
      <c r="BN143">
        <f t="shared" si="53"/>
        <v>183</v>
      </c>
      <c r="BO143">
        <f t="shared" si="54"/>
        <v>242</v>
      </c>
      <c r="BP143">
        <f t="shared" si="55"/>
        <v>291</v>
      </c>
      <c r="BQ143">
        <f t="shared" si="55"/>
        <v>530</v>
      </c>
    </row>
    <row r="144" spans="1:69" x14ac:dyDescent="0.25">
      <c r="A144" s="1">
        <f t="shared" si="78"/>
        <v>43302</v>
      </c>
      <c r="B144" s="97">
        <v>329</v>
      </c>
      <c r="C144" s="97">
        <v>250</v>
      </c>
      <c r="D144" s="97">
        <v>431</v>
      </c>
      <c r="E144" s="97">
        <v>106</v>
      </c>
      <c r="F144" s="97">
        <v>242</v>
      </c>
      <c r="G144" s="97">
        <v>450</v>
      </c>
      <c r="H144" s="97">
        <v>371</v>
      </c>
      <c r="I144" s="97">
        <v>515</v>
      </c>
      <c r="J144" s="97">
        <v>271</v>
      </c>
      <c r="K144" s="97">
        <v>191</v>
      </c>
      <c r="W144" s="1">
        <f t="shared" si="79"/>
        <v>43302</v>
      </c>
      <c r="X144">
        <f t="shared" si="68"/>
        <v>329</v>
      </c>
      <c r="Y144">
        <f t="shared" si="69"/>
        <v>250</v>
      </c>
      <c r="Z144">
        <f t="shared" si="70"/>
        <v>431</v>
      </c>
      <c r="AA144">
        <f t="shared" si="71"/>
        <v>106</v>
      </c>
      <c r="AB144">
        <f t="shared" si="72"/>
        <v>242</v>
      </c>
      <c r="AC144">
        <f t="shared" si="73"/>
        <v>450</v>
      </c>
      <c r="AD144">
        <f t="shared" si="74"/>
        <v>371</v>
      </c>
      <c r="AE144">
        <f t="shared" si="75"/>
        <v>515</v>
      </c>
      <c r="AF144">
        <f t="shared" si="76"/>
        <v>271</v>
      </c>
      <c r="AG144">
        <f t="shared" si="77"/>
        <v>191</v>
      </c>
      <c r="AU144" s="66">
        <v>43302</v>
      </c>
      <c r="AV144">
        <v>329</v>
      </c>
      <c r="AW144">
        <v>250</v>
      </c>
      <c r="AX144">
        <v>431</v>
      </c>
      <c r="AY144">
        <v>106</v>
      </c>
      <c r="AZ144">
        <v>242</v>
      </c>
      <c r="BA144">
        <v>450</v>
      </c>
      <c r="BB144">
        <v>371</v>
      </c>
      <c r="BC144">
        <v>515</v>
      </c>
      <c r="BD144">
        <v>271</v>
      </c>
      <c r="BE144" s="12">
        <v>191</v>
      </c>
      <c r="BG144" s="1">
        <v>43302</v>
      </c>
      <c r="BH144">
        <f t="shared" si="80"/>
        <v>329</v>
      </c>
      <c r="BI144">
        <f t="shared" si="48"/>
        <v>250</v>
      </c>
      <c r="BJ144">
        <f t="shared" si="49"/>
        <v>431</v>
      </c>
      <c r="BK144">
        <f t="shared" si="50"/>
        <v>106</v>
      </c>
      <c r="BL144">
        <f t="shared" si="51"/>
        <v>242</v>
      </c>
      <c r="BM144">
        <f t="shared" si="52"/>
        <v>450</v>
      </c>
      <c r="BN144">
        <f t="shared" si="53"/>
        <v>371</v>
      </c>
      <c r="BO144">
        <f t="shared" si="54"/>
        <v>515</v>
      </c>
      <c r="BP144">
        <f t="shared" si="55"/>
        <v>271</v>
      </c>
      <c r="BQ144">
        <f t="shared" si="55"/>
        <v>191</v>
      </c>
    </row>
    <row r="145" spans="1:69" x14ac:dyDescent="0.25">
      <c r="A145" s="1">
        <f t="shared" si="78"/>
        <v>43303</v>
      </c>
      <c r="B145" s="97">
        <v>521</v>
      </c>
      <c r="C145" s="97">
        <v>270</v>
      </c>
      <c r="D145" s="97">
        <v>18</v>
      </c>
      <c r="E145" s="97">
        <v>538</v>
      </c>
      <c r="F145" s="97">
        <v>559</v>
      </c>
      <c r="G145" s="97">
        <v>590</v>
      </c>
      <c r="H145" s="97">
        <v>146</v>
      </c>
      <c r="I145" s="97">
        <v>385</v>
      </c>
      <c r="J145" s="97">
        <v>498</v>
      </c>
      <c r="K145" s="97">
        <v>239</v>
      </c>
      <c r="W145" s="1">
        <f t="shared" si="79"/>
        <v>43303</v>
      </c>
      <c r="X145">
        <f t="shared" si="68"/>
        <v>521</v>
      </c>
      <c r="Y145">
        <f t="shared" si="69"/>
        <v>270</v>
      </c>
      <c r="Z145">
        <f t="shared" si="70"/>
        <v>18</v>
      </c>
      <c r="AA145">
        <f t="shared" si="71"/>
        <v>538</v>
      </c>
      <c r="AB145">
        <f t="shared" si="72"/>
        <v>559</v>
      </c>
      <c r="AC145">
        <f t="shared" si="73"/>
        <v>590</v>
      </c>
      <c r="AD145">
        <f t="shared" si="74"/>
        <v>146</v>
      </c>
      <c r="AE145">
        <f t="shared" si="75"/>
        <v>385</v>
      </c>
      <c r="AF145">
        <f t="shared" si="76"/>
        <v>498</v>
      </c>
      <c r="AG145">
        <f t="shared" si="77"/>
        <v>239</v>
      </c>
      <c r="AU145" s="66">
        <v>43303</v>
      </c>
      <c r="AV145">
        <v>521</v>
      </c>
      <c r="AW145">
        <v>270</v>
      </c>
      <c r="AX145" s="67">
        <v>18</v>
      </c>
      <c r="AY145">
        <v>538</v>
      </c>
      <c r="AZ145">
        <v>559</v>
      </c>
      <c r="BA145">
        <v>590</v>
      </c>
      <c r="BB145">
        <v>146</v>
      </c>
      <c r="BC145">
        <v>385</v>
      </c>
      <c r="BD145">
        <v>498</v>
      </c>
      <c r="BE145" s="12">
        <v>239</v>
      </c>
      <c r="BG145" s="1">
        <v>43303</v>
      </c>
      <c r="BH145">
        <f t="shared" si="80"/>
        <v>521</v>
      </c>
      <c r="BI145">
        <f t="shared" si="48"/>
        <v>270</v>
      </c>
      <c r="BJ145">
        <f t="shared" si="49"/>
        <v>350</v>
      </c>
      <c r="BK145">
        <f t="shared" si="50"/>
        <v>538</v>
      </c>
      <c r="BL145">
        <f t="shared" si="51"/>
        <v>559</v>
      </c>
      <c r="BM145">
        <f t="shared" si="52"/>
        <v>590</v>
      </c>
      <c r="BN145">
        <f t="shared" si="53"/>
        <v>146</v>
      </c>
      <c r="BO145">
        <f t="shared" si="54"/>
        <v>385</v>
      </c>
      <c r="BP145">
        <f t="shared" si="55"/>
        <v>498</v>
      </c>
      <c r="BQ145">
        <f t="shared" si="55"/>
        <v>239</v>
      </c>
    </row>
    <row r="146" spans="1:69" x14ac:dyDescent="0.25">
      <c r="A146" s="1">
        <f t="shared" si="78"/>
        <v>43304</v>
      </c>
      <c r="B146" s="97">
        <v>234</v>
      </c>
      <c r="C146" s="97">
        <v>130</v>
      </c>
      <c r="D146" s="97">
        <v>198</v>
      </c>
      <c r="E146" s="97">
        <v>378</v>
      </c>
      <c r="F146" s="97">
        <v>151</v>
      </c>
      <c r="G146" s="97">
        <v>171</v>
      </c>
      <c r="H146" s="97">
        <v>79</v>
      </c>
      <c r="I146" s="97">
        <v>178</v>
      </c>
      <c r="J146" s="97">
        <v>513</v>
      </c>
      <c r="K146" s="97">
        <v>505</v>
      </c>
      <c r="W146" s="1">
        <f t="shared" si="79"/>
        <v>43304</v>
      </c>
      <c r="X146">
        <f t="shared" si="68"/>
        <v>234</v>
      </c>
      <c r="Y146">
        <f t="shared" si="69"/>
        <v>130</v>
      </c>
      <c r="Z146">
        <f t="shared" si="70"/>
        <v>198</v>
      </c>
      <c r="AA146">
        <f t="shared" si="71"/>
        <v>378</v>
      </c>
      <c r="AB146">
        <f t="shared" si="72"/>
        <v>151</v>
      </c>
      <c r="AC146">
        <f t="shared" si="73"/>
        <v>171</v>
      </c>
      <c r="AD146">
        <f t="shared" si="74"/>
        <v>79</v>
      </c>
      <c r="AE146">
        <f t="shared" si="75"/>
        <v>178</v>
      </c>
      <c r="AF146">
        <f t="shared" si="76"/>
        <v>513</v>
      </c>
      <c r="AG146">
        <f t="shared" si="77"/>
        <v>505</v>
      </c>
      <c r="AU146" s="66">
        <v>43304</v>
      </c>
      <c r="AV146">
        <v>234</v>
      </c>
      <c r="AW146">
        <v>130</v>
      </c>
      <c r="AX146">
        <v>198</v>
      </c>
      <c r="AY146">
        <v>378</v>
      </c>
      <c r="AZ146">
        <v>151</v>
      </c>
      <c r="BA146">
        <v>171</v>
      </c>
      <c r="BB146" s="67">
        <v>79</v>
      </c>
      <c r="BC146">
        <v>178</v>
      </c>
      <c r="BD146">
        <v>513</v>
      </c>
      <c r="BE146" s="12">
        <v>505</v>
      </c>
      <c r="BG146" s="1">
        <v>43304</v>
      </c>
      <c r="BH146">
        <f t="shared" si="80"/>
        <v>234</v>
      </c>
      <c r="BI146">
        <f t="shared" ref="BI146:BI179" si="81">IF(AW146&gt;100,AW146,350)</f>
        <v>130</v>
      </c>
      <c r="BJ146">
        <f t="shared" ref="BJ146:BJ179" si="82">IF(AX146&gt;100,AX146,350)</f>
        <v>198</v>
      </c>
      <c r="BK146">
        <f t="shared" ref="BK146:BK179" si="83">IF(AY146&gt;100,AY146,350)</f>
        <v>378</v>
      </c>
      <c r="BL146">
        <f t="shared" ref="BL146:BL179" si="84">IF(AZ146&gt;100,AZ146,350)</f>
        <v>151</v>
      </c>
      <c r="BM146">
        <f t="shared" ref="BM146:BM179" si="85">IF(BA146&gt;100,BA146,350)</f>
        <v>171</v>
      </c>
      <c r="BN146">
        <f t="shared" ref="BN146:BN179" si="86">IF(BB146&gt;100,BB146,350)</f>
        <v>350</v>
      </c>
      <c r="BO146">
        <f t="shared" ref="BO146:BO179" si="87">IF(BC146&gt;100,BC146,350)</f>
        <v>178</v>
      </c>
      <c r="BP146">
        <f t="shared" ref="BP146:BQ179" si="88">IF(BD146&gt;100,BD146,350)</f>
        <v>513</v>
      </c>
      <c r="BQ146">
        <f t="shared" si="88"/>
        <v>505</v>
      </c>
    </row>
    <row r="147" spans="1:69" x14ac:dyDescent="0.25">
      <c r="A147" s="1">
        <f t="shared" si="78"/>
        <v>43305</v>
      </c>
      <c r="B147" s="97">
        <v>207</v>
      </c>
      <c r="C147" s="97">
        <v>456</v>
      </c>
      <c r="D147" s="97">
        <v>377</v>
      </c>
      <c r="E147" s="97">
        <v>117</v>
      </c>
      <c r="F147" s="97">
        <v>502</v>
      </c>
      <c r="G147" s="97">
        <v>58</v>
      </c>
      <c r="H147" s="97">
        <v>581</v>
      </c>
      <c r="I147" s="97">
        <v>30</v>
      </c>
      <c r="J147" s="97">
        <v>61</v>
      </c>
      <c r="K147" s="97">
        <v>410</v>
      </c>
      <c r="W147" s="1">
        <f t="shared" si="79"/>
        <v>43305</v>
      </c>
      <c r="X147">
        <f t="shared" si="68"/>
        <v>207</v>
      </c>
      <c r="Y147">
        <f t="shared" si="69"/>
        <v>456</v>
      </c>
      <c r="Z147">
        <f t="shared" si="70"/>
        <v>377</v>
      </c>
      <c r="AA147">
        <f t="shared" si="71"/>
        <v>117</v>
      </c>
      <c r="AB147">
        <f t="shared" si="72"/>
        <v>502</v>
      </c>
      <c r="AC147">
        <f t="shared" si="73"/>
        <v>58</v>
      </c>
      <c r="AD147">
        <f t="shared" si="74"/>
        <v>581</v>
      </c>
      <c r="AE147">
        <f t="shared" si="75"/>
        <v>30</v>
      </c>
      <c r="AF147">
        <f t="shared" si="76"/>
        <v>61</v>
      </c>
      <c r="AG147">
        <f t="shared" si="77"/>
        <v>410</v>
      </c>
      <c r="AU147" s="66">
        <v>43305</v>
      </c>
      <c r="AV147">
        <v>207</v>
      </c>
      <c r="AW147">
        <v>456</v>
      </c>
      <c r="AX147">
        <v>377</v>
      </c>
      <c r="AY147">
        <v>117</v>
      </c>
      <c r="AZ147">
        <v>502</v>
      </c>
      <c r="BA147" s="67">
        <v>58</v>
      </c>
      <c r="BB147">
        <v>581</v>
      </c>
      <c r="BC147" s="67">
        <v>30</v>
      </c>
      <c r="BD147" s="67">
        <v>61</v>
      </c>
      <c r="BE147" s="12">
        <v>410</v>
      </c>
      <c r="BG147" s="1">
        <v>43305</v>
      </c>
      <c r="BH147">
        <f t="shared" si="80"/>
        <v>207</v>
      </c>
      <c r="BI147">
        <f t="shared" si="81"/>
        <v>456</v>
      </c>
      <c r="BJ147">
        <f t="shared" si="82"/>
        <v>377</v>
      </c>
      <c r="BK147">
        <f t="shared" si="83"/>
        <v>117</v>
      </c>
      <c r="BL147">
        <f t="shared" si="84"/>
        <v>502</v>
      </c>
      <c r="BM147">
        <f t="shared" si="85"/>
        <v>350</v>
      </c>
      <c r="BN147">
        <f t="shared" si="86"/>
        <v>581</v>
      </c>
      <c r="BO147">
        <f t="shared" si="87"/>
        <v>350</v>
      </c>
      <c r="BP147">
        <f t="shared" si="88"/>
        <v>350</v>
      </c>
      <c r="BQ147">
        <f t="shared" si="88"/>
        <v>410</v>
      </c>
    </row>
    <row r="148" spans="1:69" x14ac:dyDescent="0.25">
      <c r="A148" s="1">
        <f t="shared" si="78"/>
        <v>43306</v>
      </c>
      <c r="B148" s="97">
        <v>270</v>
      </c>
      <c r="C148" s="97">
        <v>110</v>
      </c>
      <c r="D148" s="97">
        <v>292</v>
      </c>
      <c r="E148" s="97">
        <v>158</v>
      </c>
      <c r="F148" s="97">
        <v>176</v>
      </c>
      <c r="G148" s="97">
        <v>268</v>
      </c>
      <c r="H148" s="97">
        <v>540</v>
      </c>
      <c r="I148" s="97">
        <v>170</v>
      </c>
      <c r="J148" s="97">
        <v>485</v>
      </c>
      <c r="K148" s="97">
        <v>445</v>
      </c>
      <c r="W148" s="1">
        <f t="shared" si="79"/>
        <v>43306</v>
      </c>
      <c r="X148">
        <f t="shared" si="68"/>
        <v>270</v>
      </c>
      <c r="Y148">
        <f t="shared" si="69"/>
        <v>110</v>
      </c>
      <c r="Z148">
        <f t="shared" si="70"/>
        <v>292</v>
      </c>
      <c r="AA148">
        <f t="shared" si="71"/>
        <v>158</v>
      </c>
      <c r="AB148">
        <f t="shared" si="72"/>
        <v>176</v>
      </c>
      <c r="AC148">
        <f t="shared" si="73"/>
        <v>268</v>
      </c>
      <c r="AD148">
        <f t="shared" si="74"/>
        <v>540</v>
      </c>
      <c r="AE148">
        <f t="shared" si="75"/>
        <v>170</v>
      </c>
      <c r="AF148">
        <f t="shared" si="76"/>
        <v>485</v>
      </c>
      <c r="AG148">
        <f t="shared" si="77"/>
        <v>445</v>
      </c>
      <c r="AU148" s="66">
        <v>43306</v>
      </c>
      <c r="AV148">
        <v>270</v>
      </c>
      <c r="AW148">
        <v>110</v>
      </c>
      <c r="AX148">
        <v>292</v>
      </c>
      <c r="AY148">
        <v>158</v>
      </c>
      <c r="AZ148">
        <v>176</v>
      </c>
      <c r="BA148">
        <v>268</v>
      </c>
      <c r="BB148">
        <v>540</v>
      </c>
      <c r="BC148">
        <v>170</v>
      </c>
      <c r="BD148">
        <v>485</v>
      </c>
      <c r="BE148" s="12">
        <v>445</v>
      </c>
      <c r="BG148" s="1">
        <v>43306</v>
      </c>
      <c r="BH148">
        <f t="shared" si="80"/>
        <v>270</v>
      </c>
      <c r="BI148">
        <f t="shared" si="81"/>
        <v>110</v>
      </c>
      <c r="BJ148">
        <f t="shared" si="82"/>
        <v>292</v>
      </c>
      <c r="BK148">
        <f t="shared" si="83"/>
        <v>158</v>
      </c>
      <c r="BL148">
        <f t="shared" si="84"/>
        <v>176</v>
      </c>
      <c r="BM148">
        <f t="shared" si="85"/>
        <v>268</v>
      </c>
      <c r="BN148">
        <f t="shared" si="86"/>
        <v>540</v>
      </c>
      <c r="BO148">
        <f t="shared" si="87"/>
        <v>170</v>
      </c>
      <c r="BP148">
        <f t="shared" si="88"/>
        <v>485</v>
      </c>
      <c r="BQ148">
        <f t="shared" si="88"/>
        <v>445</v>
      </c>
    </row>
    <row r="149" spans="1:69" x14ac:dyDescent="0.25">
      <c r="A149" s="1">
        <f t="shared" si="78"/>
        <v>43307</v>
      </c>
      <c r="B149" s="97">
        <v>547</v>
      </c>
      <c r="C149" s="97">
        <v>559</v>
      </c>
      <c r="D149" s="97">
        <v>535</v>
      </c>
      <c r="E149" s="97">
        <v>511</v>
      </c>
      <c r="F149" s="97">
        <v>467</v>
      </c>
      <c r="G149" s="97">
        <v>377</v>
      </c>
      <c r="H149" s="97">
        <v>528</v>
      </c>
      <c r="I149" s="97">
        <v>516</v>
      </c>
      <c r="J149" s="97">
        <v>11</v>
      </c>
      <c r="K149" s="97">
        <v>560</v>
      </c>
      <c r="W149" s="1">
        <f t="shared" si="79"/>
        <v>43307</v>
      </c>
      <c r="X149">
        <f t="shared" si="68"/>
        <v>547</v>
      </c>
      <c r="Y149">
        <f t="shared" si="69"/>
        <v>559</v>
      </c>
      <c r="Z149">
        <f t="shared" si="70"/>
        <v>535</v>
      </c>
      <c r="AA149">
        <f t="shared" si="71"/>
        <v>511</v>
      </c>
      <c r="AB149">
        <f t="shared" si="72"/>
        <v>467</v>
      </c>
      <c r="AC149">
        <f t="shared" si="73"/>
        <v>377</v>
      </c>
      <c r="AD149">
        <f t="shared" si="74"/>
        <v>528</v>
      </c>
      <c r="AE149">
        <f t="shared" si="75"/>
        <v>516</v>
      </c>
      <c r="AF149">
        <f t="shared" si="76"/>
        <v>11</v>
      </c>
      <c r="AG149">
        <f t="shared" si="77"/>
        <v>560</v>
      </c>
      <c r="AU149" s="66">
        <v>43307</v>
      </c>
      <c r="AV149">
        <v>547</v>
      </c>
      <c r="AW149">
        <v>559</v>
      </c>
      <c r="AX149">
        <v>535</v>
      </c>
      <c r="AY149">
        <v>511</v>
      </c>
      <c r="AZ149">
        <v>467</v>
      </c>
      <c r="BA149">
        <v>377</v>
      </c>
      <c r="BB149">
        <v>528</v>
      </c>
      <c r="BC149">
        <v>516</v>
      </c>
      <c r="BD149" s="67">
        <v>11</v>
      </c>
      <c r="BE149" s="12">
        <v>560</v>
      </c>
      <c r="BG149" s="1">
        <v>43307</v>
      </c>
      <c r="BH149">
        <f t="shared" si="80"/>
        <v>547</v>
      </c>
      <c r="BI149">
        <f t="shared" si="81"/>
        <v>559</v>
      </c>
      <c r="BJ149">
        <f t="shared" si="82"/>
        <v>535</v>
      </c>
      <c r="BK149">
        <f t="shared" si="83"/>
        <v>511</v>
      </c>
      <c r="BL149">
        <f t="shared" si="84"/>
        <v>467</v>
      </c>
      <c r="BM149">
        <f t="shared" si="85"/>
        <v>377</v>
      </c>
      <c r="BN149">
        <f t="shared" si="86"/>
        <v>528</v>
      </c>
      <c r="BO149">
        <f t="shared" si="87"/>
        <v>516</v>
      </c>
      <c r="BP149">
        <f t="shared" si="88"/>
        <v>350</v>
      </c>
      <c r="BQ149">
        <f t="shared" si="88"/>
        <v>560</v>
      </c>
    </row>
    <row r="150" spans="1:69" x14ac:dyDescent="0.25">
      <c r="A150" s="1">
        <f t="shared" si="78"/>
        <v>43308</v>
      </c>
      <c r="B150" s="97">
        <v>20</v>
      </c>
      <c r="C150" s="97">
        <v>560</v>
      </c>
      <c r="D150" s="97">
        <v>301</v>
      </c>
      <c r="E150" s="97">
        <v>439</v>
      </c>
      <c r="F150" s="97">
        <v>261</v>
      </c>
      <c r="G150" s="97">
        <v>24</v>
      </c>
      <c r="H150" s="97">
        <v>325</v>
      </c>
      <c r="I150" s="97">
        <v>458</v>
      </c>
      <c r="J150" s="97">
        <v>264</v>
      </c>
      <c r="K150" s="97">
        <v>32</v>
      </c>
      <c r="W150" s="1">
        <f t="shared" si="79"/>
        <v>43308</v>
      </c>
      <c r="X150">
        <f t="shared" si="68"/>
        <v>20</v>
      </c>
      <c r="Y150">
        <f t="shared" si="69"/>
        <v>560</v>
      </c>
      <c r="Z150">
        <f t="shared" si="70"/>
        <v>301</v>
      </c>
      <c r="AA150">
        <f t="shared" si="71"/>
        <v>439</v>
      </c>
      <c r="AB150">
        <f t="shared" si="72"/>
        <v>261</v>
      </c>
      <c r="AC150">
        <f t="shared" si="73"/>
        <v>24</v>
      </c>
      <c r="AD150">
        <f t="shared" si="74"/>
        <v>325</v>
      </c>
      <c r="AE150">
        <f t="shared" si="75"/>
        <v>458</v>
      </c>
      <c r="AF150">
        <f t="shared" si="76"/>
        <v>264</v>
      </c>
      <c r="AG150">
        <f t="shared" si="77"/>
        <v>32</v>
      </c>
      <c r="AU150" s="66">
        <v>43308</v>
      </c>
      <c r="AV150" s="67">
        <v>20</v>
      </c>
      <c r="AW150">
        <v>560</v>
      </c>
      <c r="AX150">
        <v>301</v>
      </c>
      <c r="AY150">
        <v>439</v>
      </c>
      <c r="AZ150">
        <v>261</v>
      </c>
      <c r="BA150" s="67">
        <v>24</v>
      </c>
      <c r="BB150">
        <v>325</v>
      </c>
      <c r="BC150">
        <v>458</v>
      </c>
      <c r="BD150">
        <v>264</v>
      </c>
      <c r="BE150" s="68">
        <v>32</v>
      </c>
      <c r="BG150" s="1">
        <v>43308</v>
      </c>
      <c r="BH150">
        <f t="shared" si="80"/>
        <v>350</v>
      </c>
      <c r="BI150">
        <f t="shared" si="81"/>
        <v>560</v>
      </c>
      <c r="BJ150">
        <f t="shared" si="82"/>
        <v>301</v>
      </c>
      <c r="BK150">
        <f t="shared" si="83"/>
        <v>439</v>
      </c>
      <c r="BL150">
        <f t="shared" si="84"/>
        <v>261</v>
      </c>
      <c r="BM150">
        <f t="shared" si="85"/>
        <v>350</v>
      </c>
      <c r="BN150">
        <f t="shared" si="86"/>
        <v>325</v>
      </c>
      <c r="BO150">
        <f t="shared" si="87"/>
        <v>458</v>
      </c>
      <c r="BP150">
        <f t="shared" si="88"/>
        <v>264</v>
      </c>
      <c r="BQ150">
        <f t="shared" si="88"/>
        <v>350</v>
      </c>
    </row>
    <row r="151" spans="1:69" x14ac:dyDescent="0.25">
      <c r="A151" s="1">
        <f t="shared" si="78"/>
        <v>43309</v>
      </c>
      <c r="B151" s="97">
        <v>209</v>
      </c>
      <c r="C151" s="97">
        <v>115</v>
      </c>
      <c r="D151" s="97">
        <v>212</v>
      </c>
      <c r="E151" s="97">
        <v>179</v>
      </c>
      <c r="F151" s="97">
        <v>50</v>
      </c>
      <c r="G151" s="97">
        <v>395</v>
      </c>
      <c r="H151" s="97">
        <v>108</v>
      </c>
      <c r="I151" s="97">
        <v>456</v>
      </c>
      <c r="J151" s="97">
        <v>365</v>
      </c>
      <c r="K151" s="97">
        <v>452</v>
      </c>
      <c r="W151" s="1">
        <f t="shared" si="79"/>
        <v>43309</v>
      </c>
      <c r="X151">
        <f t="shared" si="68"/>
        <v>209</v>
      </c>
      <c r="Y151">
        <f t="shared" si="69"/>
        <v>115</v>
      </c>
      <c r="Z151">
        <f t="shared" si="70"/>
        <v>212</v>
      </c>
      <c r="AA151">
        <f t="shared" si="71"/>
        <v>179</v>
      </c>
      <c r="AB151">
        <f t="shared" si="72"/>
        <v>50</v>
      </c>
      <c r="AC151">
        <f t="shared" si="73"/>
        <v>395</v>
      </c>
      <c r="AD151">
        <f t="shared" si="74"/>
        <v>108</v>
      </c>
      <c r="AE151">
        <f t="shared" si="75"/>
        <v>456</v>
      </c>
      <c r="AF151">
        <f t="shared" si="76"/>
        <v>365</v>
      </c>
      <c r="AG151">
        <f t="shared" si="77"/>
        <v>452</v>
      </c>
      <c r="AU151" s="66">
        <v>43309</v>
      </c>
      <c r="AV151">
        <v>209</v>
      </c>
      <c r="AW151">
        <v>115</v>
      </c>
      <c r="AX151">
        <v>212</v>
      </c>
      <c r="AY151">
        <v>179</v>
      </c>
      <c r="AZ151" s="67">
        <v>50</v>
      </c>
      <c r="BA151">
        <v>395</v>
      </c>
      <c r="BB151">
        <v>108</v>
      </c>
      <c r="BC151">
        <v>456</v>
      </c>
      <c r="BD151">
        <v>365</v>
      </c>
      <c r="BE151" s="12">
        <v>452</v>
      </c>
      <c r="BG151" s="1">
        <v>43309</v>
      </c>
      <c r="BH151">
        <f t="shared" si="80"/>
        <v>209</v>
      </c>
      <c r="BI151">
        <f t="shared" si="81"/>
        <v>115</v>
      </c>
      <c r="BJ151">
        <f t="shared" si="82"/>
        <v>212</v>
      </c>
      <c r="BK151">
        <f t="shared" si="83"/>
        <v>179</v>
      </c>
      <c r="BL151">
        <f t="shared" si="84"/>
        <v>350</v>
      </c>
      <c r="BM151">
        <f t="shared" si="85"/>
        <v>395</v>
      </c>
      <c r="BN151">
        <f t="shared" si="86"/>
        <v>108</v>
      </c>
      <c r="BO151">
        <f t="shared" si="87"/>
        <v>456</v>
      </c>
      <c r="BP151">
        <f t="shared" si="88"/>
        <v>365</v>
      </c>
      <c r="BQ151">
        <f t="shared" si="88"/>
        <v>452</v>
      </c>
    </row>
    <row r="152" spans="1:69" x14ac:dyDescent="0.25">
      <c r="A152" s="1">
        <f t="shared" si="78"/>
        <v>43310</v>
      </c>
      <c r="B152" s="97">
        <v>425</v>
      </c>
      <c r="C152" s="97">
        <v>420</v>
      </c>
      <c r="D152" s="97">
        <v>21</v>
      </c>
      <c r="E152" s="97">
        <v>537</v>
      </c>
      <c r="F152" s="97">
        <v>386</v>
      </c>
      <c r="G152" s="97">
        <v>411</v>
      </c>
      <c r="H152" s="97">
        <v>550</v>
      </c>
      <c r="I152" s="97">
        <v>599</v>
      </c>
      <c r="J152" s="97">
        <v>46</v>
      </c>
      <c r="K152" s="97">
        <v>449</v>
      </c>
      <c r="W152" s="1">
        <f t="shared" si="79"/>
        <v>43310</v>
      </c>
      <c r="X152">
        <f t="shared" si="68"/>
        <v>425</v>
      </c>
      <c r="Y152">
        <f t="shared" si="69"/>
        <v>420</v>
      </c>
      <c r="Z152">
        <f t="shared" si="70"/>
        <v>21</v>
      </c>
      <c r="AA152">
        <f t="shared" si="71"/>
        <v>537</v>
      </c>
      <c r="AB152">
        <f t="shared" si="72"/>
        <v>386</v>
      </c>
      <c r="AC152">
        <f t="shared" si="73"/>
        <v>411</v>
      </c>
      <c r="AD152">
        <f t="shared" si="74"/>
        <v>550</v>
      </c>
      <c r="AE152">
        <f t="shared" si="75"/>
        <v>599</v>
      </c>
      <c r="AF152">
        <f t="shared" si="76"/>
        <v>46</v>
      </c>
      <c r="AG152">
        <f t="shared" si="77"/>
        <v>449</v>
      </c>
      <c r="AU152" s="66">
        <v>43310</v>
      </c>
      <c r="AV152">
        <v>425</v>
      </c>
      <c r="AW152">
        <v>420</v>
      </c>
      <c r="AX152" s="67">
        <v>21</v>
      </c>
      <c r="AY152">
        <v>537</v>
      </c>
      <c r="AZ152">
        <v>386</v>
      </c>
      <c r="BA152">
        <v>411</v>
      </c>
      <c r="BB152">
        <v>550</v>
      </c>
      <c r="BC152">
        <v>599</v>
      </c>
      <c r="BD152" s="67">
        <v>46</v>
      </c>
      <c r="BE152" s="12">
        <v>449</v>
      </c>
      <c r="BG152" s="1">
        <v>43310</v>
      </c>
      <c r="BH152">
        <f t="shared" si="80"/>
        <v>425</v>
      </c>
      <c r="BI152">
        <f t="shared" si="81"/>
        <v>420</v>
      </c>
      <c r="BJ152">
        <f t="shared" si="82"/>
        <v>350</v>
      </c>
      <c r="BK152">
        <f t="shared" si="83"/>
        <v>537</v>
      </c>
      <c r="BL152">
        <f t="shared" si="84"/>
        <v>386</v>
      </c>
      <c r="BM152">
        <f t="shared" si="85"/>
        <v>411</v>
      </c>
      <c r="BN152">
        <f t="shared" si="86"/>
        <v>550</v>
      </c>
      <c r="BO152">
        <f t="shared" si="87"/>
        <v>599</v>
      </c>
      <c r="BP152">
        <f t="shared" si="88"/>
        <v>350</v>
      </c>
      <c r="BQ152">
        <f t="shared" si="88"/>
        <v>449</v>
      </c>
    </row>
    <row r="153" spans="1:69" x14ac:dyDescent="0.25">
      <c r="A153" s="1">
        <f t="shared" si="78"/>
        <v>43311</v>
      </c>
      <c r="B153" s="97">
        <v>73</v>
      </c>
      <c r="C153" s="97">
        <v>18</v>
      </c>
      <c r="D153" s="97">
        <v>90</v>
      </c>
      <c r="E153" s="97">
        <v>279</v>
      </c>
      <c r="F153" s="97">
        <v>216</v>
      </c>
      <c r="G153" s="97">
        <v>338</v>
      </c>
      <c r="H153" s="97">
        <v>326</v>
      </c>
      <c r="I153" s="97">
        <v>558</v>
      </c>
      <c r="J153" s="97">
        <v>552</v>
      </c>
      <c r="K153" s="97">
        <v>559</v>
      </c>
      <c r="W153" s="1">
        <f t="shared" si="79"/>
        <v>43311</v>
      </c>
      <c r="X153">
        <f t="shared" si="68"/>
        <v>73</v>
      </c>
      <c r="Y153">
        <f t="shared" si="69"/>
        <v>18</v>
      </c>
      <c r="Z153">
        <f t="shared" si="70"/>
        <v>90</v>
      </c>
      <c r="AA153">
        <f t="shared" si="71"/>
        <v>279</v>
      </c>
      <c r="AB153">
        <f t="shared" si="72"/>
        <v>216</v>
      </c>
      <c r="AC153">
        <f t="shared" si="73"/>
        <v>338</v>
      </c>
      <c r="AD153">
        <f t="shared" si="74"/>
        <v>326</v>
      </c>
      <c r="AE153">
        <f t="shared" si="75"/>
        <v>558</v>
      </c>
      <c r="AF153">
        <f t="shared" si="76"/>
        <v>552</v>
      </c>
      <c r="AG153">
        <f t="shared" si="77"/>
        <v>559</v>
      </c>
      <c r="AU153" s="66">
        <v>43311</v>
      </c>
      <c r="AV153" s="67">
        <v>73</v>
      </c>
      <c r="AW153" s="67">
        <v>18</v>
      </c>
      <c r="AX153" s="67">
        <v>90</v>
      </c>
      <c r="AY153">
        <v>279</v>
      </c>
      <c r="AZ153">
        <v>216</v>
      </c>
      <c r="BA153">
        <v>338</v>
      </c>
      <c r="BB153">
        <v>326</v>
      </c>
      <c r="BC153">
        <v>558</v>
      </c>
      <c r="BD153">
        <v>552</v>
      </c>
      <c r="BE153" s="12">
        <v>559</v>
      </c>
      <c r="BG153" s="1">
        <v>43311</v>
      </c>
      <c r="BH153">
        <f t="shared" si="80"/>
        <v>350</v>
      </c>
      <c r="BI153">
        <f t="shared" si="81"/>
        <v>350</v>
      </c>
      <c r="BJ153">
        <f t="shared" si="82"/>
        <v>350</v>
      </c>
      <c r="BK153">
        <f t="shared" si="83"/>
        <v>279</v>
      </c>
      <c r="BL153">
        <f t="shared" si="84"/>
        <v>216</v>
      </c>
      <c r="BM153">
        <f t="shared" si="85"/>
        <v>338</v>
      </c>
      <c r="BN153">
        <f t="shared" si="86"/>
        <v>326</v>
      </c>
      <c r="BO153">
        <f t="shared" si="87"/>
        <v>558</v>
      </c>
      <c r="BP153">
        <f t="shared" si="88"/>
        <v>552</v>
      </c>
      <c r="BQ153">
        <f t="shared" si="88"/>
        <v>559</v>
      </c>
    </row>
    <row r="154" spans="1:69" x14ac:dyDescent="0.25">
      <c r="A154" s="1">
        <f t="shared" si="78"/>
        <v>43312</v>
      </c>
      <c r="B154" s="97">
        <v>496</v>
      </c>
      <c r="C154" s="97">
        <v>429</v>
      </c>
      <c r="D154" s="97">
        <v>109</v>
      </c>
      <c r="E154" s="97">
        <v>572</v>
      </c>
      <c r="F154" s="97">
        <v>172</v>
      </c>
      <c r="G154" s="97">
        <v>380</v>
      </c>
      <c r="H154" s="97">
        <v>219</v>
      </c>
      <c r="I154" s="97">
        <v>397</v>
      </c>
      <c r="J154" s="97">
        <v>54</v>
      </c>
      <c r="K154" s="97">
        <v>37</v>
      </c>
      <c r="W154" s="1">
        <f t="shared" si="79"/>
        <v>43312</v>
      </c>
      <c r="X154">
        <f t="shared" si="68"/>
        <v>496</v>
      </c>
      <c r="Y154">
        <f t="shared" si="69"/>
        <v>429</v>
      </c>
      <c r="Z154">
        <f t="shared" si="70"/>
        <v>109</v>
      </c>
      <c r="AA154">
        <f t="shared" si="71"/>
        <v>572</v>
      </c>
      <c r="AB154">
        <f t="shared" si="72"/>
        <v>172</v>
      </c>
      <c r="AC154">
        <f t="shared" si="73"/>
        <v>380</v>
      </c>
      <c r="AD154">
        <f t="shared" si="74"/>
        <v>219</v>
      </c>
      <c r="AE154">
        <f t="shared" si="75"/>
        <v>397</v>
      </c>
      <c r="AF154">
        <f t="shared" si="76"/>
        <v>54</v>
      </c>
      <c r="AG154">
        <f t="shared" si="77"/>
        <v>37</v>
      </c>
      <c r="AU154" s="66">
        <v>43312</v>
      </c>
      <c r="AV154">
        <v>496</v>
      </c>
      <c r="AW154">
        <v>429</v>
      </c>
      <c r="AX154">
        <v>109</v>
      </c>
      <c r="AY154">
        <v>572</v>
      </c>
      <c r="AZ154">
        <v>172</v>
      </c>
      <c r="BA154">
        <v>380</v>
      </c>
      <c r="BB154">
        <v>219</v>
      </c>
      <c r="BC154">
        <v>397</v>
      </c>
      <c r="BD154" s="67">
        <v>54</v>
      </c>
      <c r="BE154" s="68">
        <v>37</v>
      </c>
      <c r="BG154" s="1">
        <v>43312</v>
      </c>
      <c r="BH154">
        <f t="shared" si="80"/>
        <v>496</v>
      </c>
      <c r="BI154">
        <f t="shared" si="81"/>
        <v>429</v>
      </c>
      <c r="BJ154">
        <f t="shared" si="82"/>
        <v>109</v>
      </c>
      <c r="BK154">
        <f t="shared" si="83"/>
        <v>572</v>
      </c>
      <c r="BL154">
        <f t="shared" si="84"/>
        <v>172</v>
      </c>
      <c r="BM154">
        <f t="shared" si="85"/>
        <v>380</v>
      </c>
      <c r="BN154">
        <f t="shared" si="86"/>
        <v>219</v>
      </c>
      <c r="BO154">
        <f t="shared" si="87"/>
        <v>397</v>
      </c>
      <c r="BP154">
        <f t="shared" si="88"/>
        <v>350</v>
      </c>
      <c r="BQ154">
        <f t="shared" si="88"/>
        <v>350</v>
      </c>
    </row>
    <row r="155" spans="1:69" x14ac:dyDescent="0.25">
      <c r="A155" s="1">
        <f t="shared" si="78"/>
        <v>43313</v>
      </c>
      <c r="B155" s="97">
        <v>328</v>
      </c>
      <c r="C155" s="97">
        <v>76</v>
      </c>
      <c r="D155" s="97">
        <v>168</v>
      </c>
      <c r="E155" s="97">
        <v>117</v>
      </c>
      <c r="F155" s="97">
        <v>183</v>
      </c>
      <c r="G155" s="97">
        <v>569</v>
      </c>
      <c r="H155" s="97">
        <v>110</v>
      </c>
      <c r="I155" s="97">
        <v>402</v>
      </c>
      <c r="J155" s="97">
        <v>316</v>
      </c>
      <c r="K155" s="97">
        <v>548</v>
      </c>
      <c r="W155" s="1">
        <f t="shared" si="79"/>
        <v>43313</v>
      </c>
      <c r="X155">
        <f t="shared" si="68"/>
        <v>328</v>
      </c>
      <c r="Y155">
        <f t="shared" si="69"/>
        <v>76</v>
      </c>
      <c r="Z155">
        <f t="shared" si="70"/>
        <v>168</v>
      </c>
      <c r="AA155">
        <f t="shared" si="71"/>
        <v>117</v>
      </c>
      <c r="AB155">
        <f t="shared" si="72"/>
        <v>183</v>
      </c>
      <c r="AC155">
        <f t="shared" si="73"/>
        <v>569</v>
      </c>
      <c r="AD155">
        <f t="shared" si="74"/>
        <v>110</v>
      </c>
      <c r="AE155">
        <f t="shared" si="75"/>
        <v>402</v>
      </c>
      <c r="AF155">
        <f t="shared" si="76"/>
        <v>316</v>
      </c>
      <c r="AG155">
        <f t="shared" si="77"/>
        <v>548</v>
      </c>
      <c r="AU155" s="66">
        <v>43313</v>
      </c>
      <c r="AV155">
        <v>328</v>
      </c>
      <c r="AW155" s="67">
        <v>76</v>
      </c>
      <c r="AX155">
        <v>168</v>
      </c>
      <c r="AY155">
        <v>117</v>
      </c>
      <c r="AZ155">
        <v>183</v>
      </c>
      <c r="BA155">
        <v>569</v>
      </c>
      <c r="BB155">
        <v>110</v>
      </c>
      <c r="BC155">
        <v>402</v>
      </c>
      <c r="BD155">
        <v>316</v>
      </c>
      <c r="BE155" s="12">
        <v>548</v>
      </c>
      <c r="BG155" s="1">
        <v>43313</v>
      </c>
      <c r="BH155">
        <f t="shared" si="80"/>
        <v>328</v>
      </c>
      <c r="BI155">
        <f t="shared" si="81"/>
        <v>350</v>
      </c>
      <c r="BJ155">
        <f t="shared" si="82"/>
        <v>168</v>
      </c>
      <c r="BK155">
        <f t="shared" si="83"/>
        <v>117</v>
      </c>
      <c r="BL155">
        <f t="shared" si="84"/>
        <v>183</v>
      </c>
      <c r="BM155">
        <f t="shared" si="85"/>
        <v>569</v>
      </c>
      <c r="BN155">
        <f t="shared" si="86"/>
        <v>110</v>
      </c>
      <c r="BO155">
        <f t="shared" si="87"/>
        <v>402</v>
      </c>
      <c r="BP155">
        <f t="shared" si="88"/>
        <v>316</v>
      </c>
      <c r="BQ155">
        <f t="shared" si="88"/>
        <v>548</v>
      </c>
    </row>
    <row r="156" spans="1:69" x14ac:dyDescent="0.25">
      <c r="A156" s="1">
        <f t="shared" si="78"/>
        <v>43314</v>
      </c>
      <c r="B156" s="97">
        <v>124</v>
      </c>
      <c r="C156" s="97">
        <v>377</v>
      </c>
      <c r="D156" s="97">
        <v>544</v>
      </c>
      <c r="E156" s="97">
        <v>407</v>
      </c>
      <c r="F156" s="97">
        <v>89</v>
      </c>
      <c r="G156" s="97">
        <v>222</v>
      </c>
      <c r="H156" s="97">
        <v>11</v>
      </c>
      <c r="I156" s="97">
        <v>265</v>
      </c>
      <c r="J156" s="97">
        <v>272</v>
      </c>
      <c r="K156" s="97">
        <v>155</v>
      </c>
      <c r="W156" s="1">
        <f t="shared" si="79"/>
        <v>43314</v>
      </c>
      <c r="X156">
        <f t="shared" si="68"/>
        <v>124</v>
      </c>
      <c r="Y156">
        <f t="shared" si="69"/>
        <v>377</v>
      </c>
      <c r="Z156">
        <f t="shared" si="70"/>
        <v>544</v>
      </c>
      <c r="AA156">
        <f t="shared" si="71"/>
        <v>407</v>
      </c>
      <c r="AB156">
        <f t="shared" si="72"/>
        <v>89</v>
      </c>
      <c r="AC156">
        <f t="shared" si="73"/>
        <v>222</v>
      </c>
      <c r="AD156">
        <f t="shared" si="74"/>
        <v>11</v>
      </c>
      <c r="AE156">
        <f t="shared" si="75"/>
        <v>265</v>
      </c>
      <c r="AF156">
        <f t="shared" si="76"/>
        <v>272</v>
      </c>
      <c r="AG156">
        <f t="shared" si="77"/>
        <v>155</v>
      </c>
      <c r="AU156" s="66">
        <v>43314</v>
      </c>
      <c r="AV156">
        <v>124</v>
      </c>
      <c r="AW156">
        <v>377</v>
      </c>
      <c r="AX156">
        <v>544</v>
      </c>
      <c r="AY156">
        <v>407</v>
      </c>
      <c r="AZ156" s="67">
        <v>89</v>
      </c>
      <c r="BA156">
        <v>222</v>
      </c>
      <c r="BB156" s="67">
        <v>11</v>
      </c>
      <c r="BC156">
        <v>265</v>
      </c>
      <c r="BD156">
        <v>272</v>
      </c>
      <c r="BE156" s="12">
        <v>155</v>
      </c>
      <c r="BG156" s="1">
        <v>43314</v>
      </c>
      <c r="BH156">
        <f t="shared" si="80"/>
        <v>124</v>
      </c>
      <c r="BI156">
        <f t="shared" si="81"/>
        <v>377</v>
      </c>
      <c r="BJ156">
        <f t="shared" si="82"/>
        <v>544</v>
      </c>
      <c r="BK156">
        <f t="shared" si="83"/>
        <v>407</v>
      </c>
      <c r="BL156">
        <f t="shared" si="84"/>
        <v>350</v>
      </c>
      <c r="BM156">
        <f t="shared" si="85"/>
        <v>222</v>
      </c>
      <c r="BN156">
        <f t="shared" si="86"/>
        <v>350</v>
      </c>
      <c r="BO156">
        <f t="shared" si="87"/>
        <v>265</v>
      </c>
      <c r="BP156">
        <f t="shared" si="88"/>
        <v>272</v>
      </c>
      <c r="BQ156">
        <f t="shared" si="88"/>
        <v>155</v>
      </c>
    </row>
    <row r="157" spans="1:69" x14ac:dyDescent="0.25">
      <c r="A157" s="1">
        <f t="shared" si="78"/>
        <v>43315</v>
      </c>
      <c r="B157" s="97">
        <v>87</v>
      </c>
      <c r="C157" s="97">
        <v>428</v>
      </c>
      <c r="D157" s="97">
        <v>54</v>
      </c>
      <c r="E157" s="97">
        <v>333</v>
      </c>
      <c r="F157" s="97">
        <v>387</v>
      </c>
      <c r="G157" s="97">
        <v>140</v>
      </c>
      <c r="H157" s="97">
        <v>582</v>
      </c>
      <c r="I157" s="97">
        <v>257</v>
      </c>
      <c r="J157" s="97">
        <v>429</v>
      </c>
      <c r="K157" s="97">
        <v>153</v>
      </c>
      <c r="W157" s="1">
        <f t="shared" si="79"/>
        <v>43315</v>
      </c>
      <c r="X157">
        <f t="shared" si="68"/>
        <v>87</v>
      </c>
      <c r="Y157">
        <f t="shared" si="69"/>
        <v>428</v>
      </c>
      <c r="Z157">
        <f t="shared" si="70"/>
        <v>54</v>
      </c>
      <c r="AA157">
        <f t="shared" si="71"/>
        <v>333</v>
      </c>
      <c r="AB157">
        <f t="shared" si="72"/>
        <v>387</v>
      </c>
      <c r="AC157">
        <f t="shared" si="73"/>
        <v>140</v>
      </c>
      <c r="AD157">
        <f t="shared" si="74"/>
        <v>582</v>
      </c>
      <c r="AE157">
        <f t="shared" si="75"/>
        <v>257</v>
      </c>
      <c r="AF157">
        <f t="shared" si="76"/>
        <v>429</v>
      </c>
      <c r="AG157">
        <f t="shared" si="77"/>
        <v>153</v>
      </c>
      <c r="AU157" s="66">
        <v>43315</v>
      </c>
      <c r="AV157" s="67">
        <v>87</v>
      </c>
      <c r="AW157">
        <v>428</v>
      </c>
      <c r="AX157" s="67">
        <v>54</v>
      </c>
      <c r="AY157">
        <v>333</v>
      </c>
      <c r="AZ157">
        <v>387</v>
      </c>
      <c r="BA157">
        <v>140</v>
      </c>
      <c r="BB157">
        <v>582</v>
      </c>
      <c r="BC157">
        <v>257</v>
      </c>
      <c r="BD157">
        <v>429</v>
      </c>
      <c r="BE157" s="12">
        <v>153</v>
      </c>
      <c r="BG157" s="1">
        <v>43315</v>
      </c>
      <c r="BH157">
        <f t="shared" si="80"/>
        <v>350</v>
      </c>
      <c r="BI157">
        <f t="shared" si="81"/>
        <v>428</v>
      </c>
      <c r="BJ157">
        <f t="shared" si="82"/>
        <v>350</v>
      </c>
      <c r="BK157">
        <f t="shared" si="83"/>
        <v>333</v>
      </c>
      <c r="BL157">
        <f t="shared" si="84"/>
        <v>387</v>
      </c>
      <c r="BM157">
        <f t="shared" si="85"/>
        <v>140</v>
      </c>
      <c r="BN157">
        <f t="shared" si="86"/>
        <v>582</v>
      </c>
      <c r="BO157">
        <f t="shared" si="87"/>
        <v>257</v>
      </c>
      <c r="BP157">
        <f t="shared" si="88"/>
        <v>429</v>
      </c>
      <c r="BQ157">
        <f t="shared" si="88"/>
        <v>153</v>
      </c>
    </row>
    <row r="158" spans="1:69" x14ac:dyDescent="0.25">
      <c r="A158" s="1">
        <f t="shared" si="78"/>
        <v>43316</v>
      </c>
      <c r="B158" s="97">
        <v>458</v>
      </c>
      <c r="C158" s="97">
        <v>538</v>
      </c>
      <c r="D158" s="97">
        <v>209</v>
      </c>
      <c r="E158" s="97">
        <v>176</v>
      </c>
      <c r="F158" s="97">
        <v>562</v>
      </c>
      <c r="G158" s="97">
        <v>381</v>
      </c>
      <c r="H158" s="97">
        <v>256</v>
      </c>
      <c r="I158" s="97">
        <v>254</v>
      </c>
      <c r="J158" s="97">
        <v>102</v>
      </c>
      <c r="K158" s="97">
        <v>40</v>
      </c>
      <c r="W158" s="1">
        <f t="shared" si="79"/>
        <v>43316</v>
      </c>
      <c r="X158">
        <f t="shared" si="68"/>
        <v>458</v>
      </c>
      <c r="Y158">
        <f t="shared" si="69"/>
        <v>538</v>
      </c>
      <c r="Z158">
        <f t="shared" si="70"/>
        <v>209</v>
      </c>
      <c r="AA158">
        <f t="shared" si="71"/>
        <v>176</v>
      </c>
      <c r="AB158">
        <f t="shared" si="72"/>
        <v>562</v>
      </c>
      <c r="AC158">
        <f t="shared" si="73"/>
        <v>381</v>
      </c>
      <c r="AD158">
        <f t="shared" si="74"/>
        <v>256</v>
      </c>
      <c r="AE158">
        <f t="shared" si="75"/>
        <v>254</v>
      </c>
      <c r="AF158">
        <f t="shared" si="76"/>
        <v>102</v>
      </c>
      <c r="AG158">
        <f t="shared" si="77"/>
        <v>40</v>
      </c>
      <c r="AU158" s="66">
        <v>43316</v>
      </c>
      <c r="AV158">
        <v>458</v>
      </c>
      <c r="AW158">
        <v>538</v>
      </c>
      <c r="AX158">
        <v>209</v>
      </c>
      <c r="AY158">
        <v>176</v>
      </c>
      <c r="AZ158">
        <v>562</v>
      </c>
      <c r="BA158">
        <v>381</v>
      </c>
      <c r="BB158">
        <v>256</v>
      </c>
      <c r="BC158">
        <v>254</v>
      </c>
      <c r="BD158">
        <v>102</v>
      </c>
      <c r="BE158" s="68">
        <v>40</v>
      </c>
      <c r="BG158" s="1">
        <v>43316</v>
      </c>
      <c r="BH158">
        <f t="shared" si="80"/>
        <v>458</v>
      </c>
      <c r="BI158">
        <f t="shared" si="81"/>
        <v>538</v>
      </c>
      <c r="BJ158">
        <f t="shared" si="82"/>
        <v>209</v>
      </c>
      <c r="BK158">
        <f t="shared" si="83"/>
        <v>176</v>
      </c>
      <c r="BL158">
        <f t="shared" si="84"/>
        <v>562</v>
      </c>
      <c r="BM158">
        <f t="shared" si="85"/>
        <v>381</v>
      </c>
      <c r="BN158">
        <f t="shared" si="86"/>
        <v>256</v>
      </c>
      <c r="BO158">
        <f t="shared" si="87"/>
        <v>254</v>
      </c>
      <c r="BP158">
        <f t="shared" si="88"/>
        <v>102</v>
      </c>
      <c r="BQ158">
        <f t="shared" si="88"/>
        <v>350</v>
      </c>
    </row>
    <row r="159" spans="1:69" x14ac:dyDescent="0.25">
      <c r="A159" s="1">
        <f t="shared" si="78"/>
        <v>43317</v>
      </c>
      <c r="B159" s="97">
        <v>180</v>
      </c>
      <c r="C159" s="97">
        <v>429</v>
      </c>
      <c r="D159" s="97">
        <v>128</v>
      </c>
      <c r="E159" s="97">
        <v>396</v>
      </c>
      <c r="F159" s="97">
        <v>425</v>
      </c>
      <c r="G159" s="97">
        <v>191</v>
      </c>
      <c r="H159" s="97">
        <v>249</v>
      </c>
      <c r="I159" s="97">
        <v>324</v>
      </c>
      <c r="J159" s="97">
        <v>511</v>
      </c>
      <c r="K159" s="97">
        <v>36</v>
      </c>
      <c r="W159" s="1">
        <f t="shared" si="79"/>
        <v>43317</v>
      </c>
      <c r="X159">
        <f t="shared" si="68"/>
        <v>180</v>
      </c>
      <c r="Y159">
        <f t="shared" si="69"/>
        <v>429</v>
      </c>
      <c r="Z159">
        <f t="shared" si="70"/>
        <v>128</v>
      </c>
      <c r="AA159">
        <f t="shared" si="71"/>
        <v>396</v>
      </c>
      <c r="AB159">
        <f t="shared" si="72"/>
        <v>425</v>
      </c>
      <c r="AC159">
        <f t="shared" si="73"/>
        <v>191</v>
      </c>
      <c r="AD159">
        <f t="shared" si="74"/>
        <v>249</v>
      </c>
      <c r="AE159">
        <f t="shared" si="75"/>
        <v>324</v>
      </c>
      <c r="AF159">
        <f t="shared" si="76"/>
        <v>511</v>
      </c>
      <c r="AG159">
        <f t="shared" si="77"/>
        <v>36</v>
      </c>
      <c r="AU159" s="66">
        <v>43317</v>
      </c>
      <c r="AV159">
        <v>180</v>
      </c>
      <c r="AW159">
        <v>429</v>
      </c>
      <c r="AX159">
        <v>128</v>
      </c>
      <c r="AY159">
        <v>396</v>
      </c>
      <c r="AZ159">
        <v>425</v>
      </c>
      <c r="BA159">
        <v>191</v>
      </c>
      <c r="BB159">
        <v>249</v>
      </c>
      <c r="BC159">
        <v>324</v>
      </c>
      <c r="BD159">
        <v>511</v>
      </c>
      <c r="BE159" s="68">
        <v>36</v>
      </c>
      <c r="BG159" s="1">
        <v>43317</v>
      </c>
      <c r="BH159">
        <f t="shared" si="80"/>
        <v>180</v>
      </c>
      <c r="BI159">
        <f t="shared" si="81"/>
        <v>429</v>
      </c>
      <c r="BJ159">
        <f t="shared" si="82"/>
        <v>128</v>
      </c>
      <c r="BK159">
        <f t="shared" si="83"/>
        <v>396</v>
      </c>
      <c r="BL159">
        <f t="shared" si="84"/>
        <v>425</v>
      </c>
      <c r="BM159">
        <f t="shared" si="85"/>
        <v>191</v>
      </c>
      <c r="BN159">
        <f t="shared" si="86"/>
        <v>249</v>
      </c>
      <c r="BO159">
        <f t="shared" si="87"/>
        <v>324</v>
      </c>
      <c r="BP159">
        <f t="shared" si="88"/>
        <v>511</v>
      </c>
      <c r="BQ159">
        <f t="shared" si="88"/>
        <v>350</v>
      </c>
    </row>
    <row r="160" spans="1:69" x14ac:dyDescent="0.25">
      <c r="A160" s="1">
        <f t="shared" si="78"/>
        <v>43318</v>
      </c>
      <c r="B160" s="97">
        <v>283</v>
      </c>
      <c r="C160" s="97">
        <v>101</v>
      </c>
      <c r="D160" s="97">
        <v>371</v>
      </c>
      <c r="E160" s="97">
        <v>174</v>
      </c>
      <c r="F160" s="97">
        <v>341</v>
      </c>
      <c r="G160" s="97">
        <v>262</v>
      </c>
      <c r="H160" s="97">
        <v>440</v>
      </c>
      <c r="I160" s="97">
        <v>292</v>
      </c>
      <c r="J160" s="97">
        <v>0</v>
      </c>
      <c r="K160" s="97">
        <v>135</v>
      </c>
      <c r="W160" s="1">
        <f t="shared" si="79"/>
        <v>43318</v>
      </c>
      <c r="X160">
        <f t="shared" si="68"/>
        <v>283</v>
      </c>
      <c r="Y160">
        <f t="shared" si="69"/>
        <v>101</v>
      </c>
      <c r="Z160">
        <f t="shared" si="70"/>
        <v>371</v>
      </c>
      <c r="AA160">
        <f t="shared" si="71"/>
        <v>174</v>
      </c>
      <c r="AB160">
        <f t="shared" si="72"/>
        <v>341</v>
      </c>
      <c r="AC160">
        <f t="shared" si="73"/>
        <v>262</v>
      </c>
      <c r="AD160">
        <f t="shared" si="74"/>
        <v>440</v>
      </c>
      <c r="AE160">
        <f t="shared" si="75"/>
        <v>292</v>
      </c>
      <c r="AF160" t="e">
        <f t="shared" si="76"/>
        <v>#N/A</v>
      </c>
      <c r="AG160">
        <f t="shared" si="77"/>
        <v>135</v>
      </c>
      <c r="AU160" s="66">
        <v>43318</v>
      </c>
      <c r="AV160">
        <v>283</v>
      </c>
      <c r="AW160">
        <v>101</v>
      </c>
      <c r="AX160">
        <v>371</v>
      </c>
      <c r="AY160">
        <v>174</v>
      </c>
      <c r="AZ160">
        <v>341</v>
      </c>
      <c r="BA160">
        <v>262</v>
      </c>
      <c r="BB160">
        <v>440</v>
      </c>
      <c r="BC160">
        <v>292</v>
      </c>
      <c r="BD160" s="67">
        <v>0</v>
      </c>
      <c r="BE160" s="12">
        <v>135</v>
      </c>
      <c r="BG160" s="1">
        <v>43318</v>
      </c>
      <c r="BH160">
        <f t="shared" si="80"/>
        <v>283</v>
      </c>
      <c r="BI160">
        <f t="shared" si="81"/>
        <v>101</v>
      </c>
      <c r="BJ160">
        <f t="shared" si="82"/>
        <v>371</v>
      </c>
      <c r="BK160">
        <f t="shared" si="83"/>
        <v>174</v>
      </c>
      <c r="BL160">
        <f t="shared" si="84"/>
        <v>341</v>
      </c>
      <c r="BM160">
        <f t="shared" si="85"/>
        <v>262</v>
      </c>
      <c r="BN160">
        <f t="shared" si="86"/>
        <v>440</v>
      </c>
      <c r="BO160">
        <f t="shared" si="87"/>
        <v>292</v>
      </c>
      <c r="BP160">
        <f t="shared" si="88"/>
        <v>350</v>
      </c>
      <c r="BQ160">
        <f t="shared" si="88"/>
        <v>135</v>
      </c>
    </row>
    <row r="161" spans="1:69" x14ac:dyDescent="0.25">
      <c r="A161" s="1">
        <f t="shared" si="78"/>
        <v>43319</v>
      </c>
      <c r="B161" s="97">
        <v>117</v>
      </c>
      <c r="C161" s="97">
        <v>439</v>
      </c>
      <c r="D161" s="97">
        <v>465</v>
      </c>
      <c r="E161" s="97">
        <v>562</v>
      </c>
      <c r="F161" s="97">
        <v>395</v>
      </c>
      <c r="G161" s="97">
        <v>372</v>
      </c>
      <c r="H161" s="97">
        <v>123</v>
      </c>
      <c r="I161" s="97">
        <v>594</v>
      </c>
      <c r="J161" s="97">
        <v>239</v>
      </c>
      <c r="K161" s="97">
        <v>177</v>
      </c>
      <c r="W161" s="1">
        <f t="shared" si="79"/>
        <v>43319</v>
      </c>
      <c r="X161">
        <f t="shared" si="68"/>
        <v>117</v>
      </c>
      <c r="Y161">
        <f t="shared" si="69"/>
        <v>439</v>
      </c>
      <c r="Z161">
        <f t="shared" si="70"/>
        <v>465</v>
      </c>
      <c r="AA161">
        <f t="shared" si="71"/>
        <v>562</v>
      </c>
      <c r="AB161">
        <f t="shared" si="72"/>
        <v>395</v>
      </c>
      <c r="AC161">
        <f t="shared" si="73"/>
        <v>372</v>
      </c>
      <c r="AD161">
        <f t="shared" si="74"/>
        <v>123</v>
      </c>
      <c r="AE161">
        <f t="shared" si="75"/>
        <v>594</v>
      </c>
      <c r="AF161">
        <f t="shared" si="76"/>
        <v>239</v>
      </c>
      <c r="AG161">
        <f t="shared" si="77"/>
        <v>177</v>
      </c>
      <c r="AU161" s="66">
        <v>43319</v>
      </c>
      <c r="AV161">
        <v>117</v>
      </c>
      <c r="AW161">
        <v>439</v>
      </c>
      <c r="AX161">
        <v>465</v>
      </c>
      <c r="AY161">
        <v>562</v>
      </c>
      <c r="AZ161">
        <v>395</v>
      </c>
      <c r="BA161">
        <v>372</v>
      </c>
      <c r="BB161">
        <v>123</v>
      </c>
      <c r="BC161">
        <v>594</v>
      </c>
      <c r="BD161">
        <v>239</v>
      </c>
      <c r="BE161" s="12">
        <v>177</v>
      </c>
      <c r="BG161" s="1">
        <v>43319</v>
      </c>
      <c r="BH161">
        <f t="shared" si="80"/>
        <v>117</v>
      </c>
      <c r="BI161">
        <f t="shared" si="81"/>
        <v>439</v>
      </c>
      <c r="BJ161">
        <f t="shared" si="82"/>
        <v>465</v>
      </c>
      <c r="BK161">
        <f t="shared" si="83"/>
        <v>562</v>
      </c>
      <c r="BL161">
        <f t="shared" si="84"/>
        <v>395</v>
      </c>
      <c r="BM161">
        <f t="shared" si="85"/>
        <v>372</v>
      </c>
      <c r="BN161">
        <f t="shared" si="86"/>
        <v>123</v>
      </c>
      <c r="BO161">
        <f t="shared" si="87"/>
        <v>594</v>
      </c>
      <c r="BP161">
        <f t="shared" si="88"/>
        <v>239</v>
      </c>
      <c r="BQ161">
        <f t="shared" si="88"/>
        <v>177</v>
      </c>
    </row>
    <row r="162" spans="1:69" x14ac:dyDescent="0.25">
      <c r="A162" s="1">
        <f t="shared" si="78"/>
        <v>43320</v>
      </c>
      <c r="B162" s="97">
        <v>475</v>
      </c>
      <c r="C162" s="97">
        <v>462</v>
      </c>
      <c r="D162" s="97">
        <v>47</v>
      </c>
      <c r="E162" s="97">
        <v>535</v>
      </c>
      <c r="F162" s="97">
        <v>276</v>
      </c>
      <c r="G162" s="97">
        <v>509</v>
      </c>
      <c r="H162" s="97">
        <v>514</v>
      </c>
      <c r="I162" s="97">
        <v>304</v>
      </c>
      <c r="J162" s="97">
        <v>258</v>
      </c>
      <c r="K162" s="97">
        <v>124</v>
      </c>
      <c r="W162" s="1">
        <f t="shared" si="79"/>
        <v>43320</v>
      </c>
      <c r="X162">
        <f t="shared" ref="X162:X179" si="89">IF(B162&gt;0,B162,NA())</f>
        <v>475</v>
      </c>
      <c r="Y162">
        <f t="shared" ref="Y162:Y179" si="90">IF(C162&gt;0,C162,NA())</f>
        <v>462</v>
      </c>
      <c r="Z162">
        <f t="shared" ref="Z162:Z179" si="91">IF(D162&gt;0,D162,NA())</f>
        <v>47</v>
      </c>
      <c r="AA162">
        <f t="shared" ref="AA162:AA179" si="92">IF(E162&gt;0,E162,NA())</f>
        <v>535</v>
      </c>
      <c r="AB162">
        <f t="shared" ref="AB162:AB179" si="93">IF(F162&gt;0,F162,NA())</f>
        <v>276</v>
      </c>
      <c r="AC162">
        <f t="shared" ref="AC162:AC179" si="94">IF(G162&gt;0,G162,NA())</f>
        <v>509</v>
      </c>
      <c r="AD162">
        <f t="shared" ref="AD162:AD179" si="95">IF(H162&gt;0,H162,NA())</f>
        <v>514</v>
      </c>
      <c r="AE162">
        <f t="shared" ref="AE162:AE179" si="96">IF(I162&gt;0,I162,NA())</f>
        <v>304</v>
      </c>
      <c r="AF162">
        <f t="shared" ref="AF162:AF179" si="97">IF(J162&gt;0,J162,NA())</f>
        <v>258</v>
      </c>
      <c r="AG162">
        <f t="shared" ref="AG162:AG179" si="98">IF(K162&gt;0,K162,NA())</f>
        <v>124</v>
      </c>
      <c r="AU162" s="66">
        <v>43320</v>
      </c>
      <c r="AV162">
        <v>475</v>
      </c>
      <c r="AW162">
        <v>462</v>
      </c>
      <c r="AX162" s="67">
        <v>47</v>
      </c>
      <c r="AY162">
        <v>535</v>
      </c>
      <c r="AZ162">
        <v>276</v>
      </c>
      <c r="BA162">
        <v>509</v>
      </c>
      <c r="BB162">
        <v>514</v>
      </c>
      <c r="BC162">
        <v>304</v>
      </c>
      <c r="BD162">
        <v>258</v>
      </c>
      <c r="BE162" s="12">
        <v>124</v>
      </c>
      <c r="BG162" s="1">
        <v>43320</v>
      </c>
      <c r="BH162">
        <f t="shared" si="80"/>
        <v>475</v>
      </c>
      <c r="BI162">
        <f t="shared" si="81"/>
        <v>462</v>
      </c>
      <c r="BJ162">
        <f t="shared" si="82"/>
        <v>350</v>
      </c>
      <c r="BK162">
        <f t="shared" si="83"/>
        <v>535</v>
      </c>
      <c r="BL162">
        <f t="shared" si="84"/>
        <v>276</v>
      </c>
      <c r="BM162">
        <f t="shared" si="85"/>
        <v>509</v>
      </c>
      <c r="BN162">
        <f t="shared" si="86"/>
        <v>514</v>
      </c>
      <c r="BO162">
        <f t="shared" si="87"/>
        <v>304</v>
      </c>
      <c r="BP162">
        <f t="shared" si="88"/>
        <v>258</v>
      </c>
      <c r="BQ162">
        <f t="shared" si="88"/>
        <v>124</v>
      </c>
    </row>
    <row r="163" spans="1:69" x14ac:dyDescent="0.25">
      <c r="A163" s="1">
        <f t="shared" ref="A163:A179" si="99">A162+1</f>
        <v>43321</v>
      </c>
      <c r="B163" s="97">
        <v>397</v>
      </c>
      <c r="C163" s="97">
        <v>155</v>
      </c>
      <c r="D163" s="97">
        <v>98</v>
      </c>
      <c r="E163" s="97">
        <v>79</v>
      </c>
      <c r="F163" s="97">
        <v>570</v>
      </c>
      <c r="G163" s="97">
        <v>583</v>
      </c>
      <c r="H163" s="97">
        <v>12</v>
      </c>
      <c r="I163" s="97">
        <v>219</v>
      </c>
      <c r="J163" s="97">
        <v>213</v>
      </c>
      <c r="K163" s="97">
        <v>385</v>
      </c>
      <c r="W163" s="1">
        <f t="shared" ref="W163:W179" si="100">W162+1</f>
        <v>43321</v>
      </c>
      <c r="X163">
        <f t="shared" si="89"/>
        <v>397</v>
      </c>
      <c r="Y163">
        <f t="shared" si="90"/>
        <v>155</v>
      </c>
      <c r="Z163">
        <f t="shared" si="91"/>
        <v>98</v>
      </c>
      <c r="AA163">
        <f t="shared" si="92"/>
        <v>79</v>
      </c>
      <c r="AB163">
        <f t="shared" si="93"/>
        <v>570</v>
      </c>
      <c r="AC163">
        <f t="shared" si="94"/>
        <v>583</v>
      </c>
      <c r="AD163">
        <f t="shared" si="95"/>
        <v>12</v>
      </c>
      <c r="AE163">
        <f t="shared" si="96"/>
        <v>219</v>
      </c>
      <c r="AF163">
        <f t="shared" si="97"/>
        <v>213</v>
      </c>
      <c r="AG163">
        <f t="shared" si="98"/>
        <v>385</v>
      </c>
      <c r="AU163" s="66">
        <v>43321</v>
      </c>
      <c r="AV163">
        <v>397</v>
      </c>
      <c r="AW163">
        <v>155</v>
      </c>
      <c r="AX163" s="67">
        <v>98</v>
      </c>
      <c r="AY163" s="67">
        <v>79</v>
      </c>
      <c r="AZ163">
        <v>570</v>
      </c>
      <c r="BA163">
        <v>583</v>
      </c>
      <c r="BB163" s="67">
        <v>12</v>
      </c>
      <c r="BC163">
        <v>219</v>
      </c>
      <c r="BD163">
        <v>213</v>
      </c>
      <c r="BE163" s="12">
        <v>385</v>
      </c>
      <c r="BG163" s="1">
        <v>43321</v>
      </c>
      <c r="BH163">
        <f t="shared" si="80"/>
        <v>397</v>
      </c>
      <c r="BI163">
        <f t="shared" si="81"/>
        <v>155</v>
      </c>
      <c r="BJ163">
        <f t="shared" si="82"/>
        <v>350</v>
      </c>
      <c r="BK163">
        <f t="shared" si="83"/>
        <v>350</v>
      </c>
      <c r="BL163">
        <f t="shared" si="84"/>
        <v>570</v>
      </c>
      <c r="BM163">
        <f t="shared" si="85"/>
        <v>583</v>
      </c>
      <c r="BN163">
        <f t="shared" si="86"/>
        <v>350</v>
      </c>
      <c r="BO163">
        <f t="shared" si="87"/>
        <v>219</v>
      </c>
      <c r="BP163">
        <f t="shared" si="88"/>
        <v>213</v>
      </c>
      <c r="BQ163">
        <f t="shared" si="88"/>
        <v>385</v>
      </c>
    </row>
    <row r="164" spans="1:69" x14ac:dyDescent="0.25">
      <c r="A164" s="1">
        <f t="shared" si="99"/>
        <v>43322</v>
      </c>
      <c r="B164" s="97">
        <v>47</v>
      </c>
      <c r="C164" s="97">
        <v>327</v>
      </c>
      <c r="D164" s="97">
        <v>336</v>
      </c>
      <c r="E164" s="97">
        <v>169</v>
      </c>
      <c r="F164" s="97">
        <v>129</v>
      </c>
      <c r="G164" s="97">
        <v>289</v>
      </c>
      <c r="H164" s="97">
        <v>470</v>
      </c>
      <c r="I164" s="97">
        <v>118</v>
      </c>
      <c r="J164" s="97">
        <v>506</v>
      </c>
      <c r="K164" s="97">
        <v>306</v>
      </c>
      <c r="W164" s="1">
        <f t="shared" si="100"/>
        <v>43322</v>
      </c>
      <c r="X164">
        <f t="shared" si="89"/>
        <v>47</v>
      </c>
      <c r="Y164">
        <f t="shared" si="90"/>
        <v>327</v>
      </c>
      <c r="Z164">
        <f t="shared" si="91"/>
        <v>336</v>
      </c>
      <c r="AA164">
        <f t="shared" si="92"/>
        <v>169</v>
      </c>
      <c r="AB164">
        <f t="shared" si="93"/>
        <v>129</v>
      </c>
      <c r="AC164">
        <f t="shared" si="94"/>
        <v>289</v>
      </c>
      <c r="AD164">
        <f t="shared" si="95"/>
        <v>470</v>
      </c>
      <c r="AE164">
        <f t="shared" si="96"/>
        <v>118</v>
      </c>
      <c r="AF164">
        <f t="shared" si="97"/>
        <v>506</v>
      </c>
      <c r="AG164">
        <f t="shared" si="98"/>
        <v>306</v>
      </c>
      <c r="AU164" s="66">
        <v>43322</v>
      </c>
      <c r="AV164" s="67">
        <v>47</v>
      </c>
      <c r="AW164">
        <v>327</v>
      </c>
      <c r="AX164">
        <v>336</v>
      </c>
      <c r="AY164">
        <v>169</v>
      </c>
      <c r="AZ164">
        <v>129</v>
      </c>
      <c r="BA164">
        <v>289</v>
      </c>
      <c r="BB164">
        <v>470</v>
      </c>
      <c r="BC164">
        <v>118</v>
      </c>
      <c r="BD164">
        <v>506</v>
      </c>
      <c r="BE164" s="12">
        <v>306</v>
      </c>
      <c r="BG164" s="1">
        <v>43322</v>
      </c>
      <c r="BH164">
        <f t="shared" si="80"/>
        <v>350</v>
      </c>
      <c r="BI164">
        <f t="shared" si="81"/>
        <v>327</v>
      </c>
      <c r="BJ164">
        <f t="shared" si="82"/>
        <v>336</v>
      </c>
      <c r="BK164">
        <f t="shared" si="83"/>
        <v>169</v>
      </c>
      <c r="BL164">
        <f t="shared" si="84"/>
        <v>129</v>
      </c>
      <c r="BM164">
        <f t="shared" si="85"/>
        <v>289</v>
      </c>
      <c r="BN164">
        <f t="shared" si="86"/>
        <v>470</v>
      </c>
      <c r="BO164">
        <f t="shared" si="87"/>
        <v>118</v>
      </c>
      <c r="BP164">
        <f t="shared" si="88"/>
        <v>506</v>
      </c>
      <c r="BQ164">
        <f t="shared" si="88"/>
        <v>306</v>
      </c>
    </row>
    <row r="165" spans="1:69" x14ac:dyDescent="0.25">
      <c r="A165" s="1">
        <f t="shared" si="99"/>
        <v>43323</v>
      </c>
      <c r="B165" s="97">
        <v>284</v>
      </c>
      <c r="C165" s="97">
        <v>362</v>
      </c>
      <c r="D165" s="97">
        <v>73</v>
      </c>
      <c r="E165" s="97">
        <v>194</v>
      </c>
      <c r="F165" s="97">
        <v>288</v>
      </c>
      <c r="G165" s="97">
        <v>554</v>
      </c>
      <c r="H165" s="97">
        <v>461</v>
      </c>
      <c r="I165" s="97">
        <v>445</v>
      </c>
      <c r="J165" s="97">
        <v>565</v>
      </c>
      <c r="K165" s="97">
        <v>367</v>
      </c>
      <c r="W165" s="1">
        <f t="shared" si="100"/>
        <v>43323</v>
      </c>
      <c r="X165">
        <f t="shared" si="89"/>
        <v>284</v>
      </c>
      <c r="Y165">
        <f t="shared" si="90"/>
        <v>362</v>
      </c>
      <c r="Z165">
        <f t="shared" si="91"/>
        <v>73</v>
      </c>
      <c r="AA165">
        <f t="shared" si="92"/>
        <v>194</v>
      </c>
      <c r="AB165">
        <f t="shared" si="93"/>
        <v>288</v>
      </c>
      <c r="AC165">
        <f t="shared" si="94"/>
        <v>554</v>
      </c>
      <c r="AD165">
        <f t="shared" si="95"/>
        <v>461</v>
      </c>
      <c r="AE165">
        <f t="shared" si="96"/>
        <v>445</v>
      </c>
      <c r="AF165">
        <f t="shared" si="97"/>
        <v>565</v>
      </c>
      <c r="AG165">
        <f t="shared" si="98"/>
        <v>367</v>
      </c>
      <c r="AU165" s="66">
        <v>43323</v>
      </c>
      <c r="AV165">
        <v>284</v>
      </c>
      <c r="AW165">
        <v>362</v>
      </c>
      <c r="AX165" s="67">
        <v>73</v>
      </c>
      <c r="AY165">
        <v>194</v>
      </c>
      <c r="AZ165">
        <v>288</v>
      </c>
      <c r="BA165">
        <v>554</v>
      </c>
      <c r="BB165">
        <v>461</v>
      </c>
      <c r="BC165">
        <v>445</v>
      </c>
      <c r="BD165">
        <v>565</v>
      </c>
      <c r="BE165" s="12">
        <v>367</v>
      </c>
      <c r="BG165" s="1">
        <v>43323</v>
      </c>
      <c r="BH165">
        <f t="shared" si="80"/>
        <v>284</v>
      </c>
      <c r="BI165">
        <f t="shared" si="81"/>
        <v>362</v>
      </c>
      <c r="BJ165">
        <f t="shared" si="82"/>
        <v>350</v>
      </c>
      <c r="BK165">
        <f t="shared" si="83"/>
        <v>194</v>
      </c>
      <c r="BL165">
        <f t="shared" si="84"/>
        <v>288</v>
      </c>
      <c r="BM165">
        <f t="shared" si="85"/>
        <v>554</v>
      </c>
      <c r="BN165">
        <f t="shared" si="86"/>
        <v>461</v>
      </c>
      <c r="BO165">
        <f t="shared" si="87"/>
        <v>445</v>
      </c>
      <c r="BP165">
        <f t="shared" si="88"/>
        <v>565</v>
      </c>
      <c r="BQ165">
        <f t="shared" si="88"/>
        <v>367</v>
      </c>
    </row>
    <row r="166" spans="1:69" x14ac:dyDescent="0.25">
      <c r="A166" s="1">
        <f t="shared" si="99"/>
        <v>43324</v>
      </c>
      <c r="B166" s="97">
        <v>453</v>
      </c>
      <c r="C166" s="97">
        <v>111</v>
      </c>
      <c r="D166" s="97">
        <v>282</v>
      </c>
      <c r="E166" s="97">
        <v>411</v>
      </c>
      <c r="F166" s="97">
        <v>22</v>
      </c>
      <c r="G166" s="97">
        <v>7</v>
      </c>
      <c r="H166" s="97">
        <v>308</v>
      </c>
      <c r="I166" s="97">
        <v>526</v>
      </c>
      <c r="J166" s="97">
        <v>100</v>
      </c>
      <c r="K166" s="97">
        <v>284</v>
      </c>
      <c r="W166" s="1">
        <f t="shared" si="100"/>
        <v>43324</v>
      </c>
      <c r="X166">
        <f t="shared" si="89"/>
        <v>453</v>
      </c>
      <c r="Y166">
        <f t="shared" si="90"/>
        <v>111</v>
      </c>
      <c r="Z166">
        <f t="shared" si="91"/>
        <v>282</v>
      </c>
      <c r="AA166">
        <f t="shared" si="92"/>
        <v>411</v>
      </c>
      <c r="AB166">
        <f t="shared" si="93"/>
        <v>22</v>
      </c>
      <c r="AC166">
        <f t="shared" si="94"/>
        <v>7</v>
      </c>
      <c r="AD166">
        <f t="shared" si="95"/>
        <v>308</v>
      </c>
      <c r="AE166">
        <f t="shared" si="96"/>
        <v>526</v>
      </c>
      <c r="AF166">
        <f t="shared" si="97"/>
        <v>100</v>
      </c>
      <c r="AG166">
        <f t="shared" si="98"/>
        <v>284</v>
      </c>
      <c r="AU166" s="66">
        <v>43324</v>
      </c>
      <c r="AV166">
        <v>453</v>
      </c>
      <c r="AW166">
        <v>111</v>
      </c>
      <c r="AX166">
        <v>282</v>
      </c>
      <c r="AY166">
        <v>411</v>
      </c>
      <c r="AZ166" s="67">
        <v>22</v>
      </c>
      <c r="BA166" s="67">
        <v>7</v>
      </c>
      <c r="BB166">
        <v>308</v>
      </c>
      <c r="BC166">
        <v>526</v>
      </c>
      <c r="BD166">
        <v>100</v>
      </c>
      <c r="BE166" s="12">
        <v>284</v>
      </c>
      <c r="BG166" s="1">
        <v>43324</v>
      </c>
      <c r="BH166">
        <f t="shared" si="80"/>
        <v>453</v>
      </c>
      <c r="BI166">
        <f t="shared" si="81"/>
        <v>111</v>
      </c>
      <c r="BJ166">
        <f t="shared" si="82"/>
        <v>282</v>
      </c>
      <c r="BK166">
        <f t="shared" si="83"/>
        <v>411</v>
      </c>
      <c r="BL166">
        <f t="shared" si="84"/>
        <v>350</v>
      </c>
      <c r="BM166">
        <f t="shared" si="85"/>
        <v>350</v>
      </c>
      <c r="BN166">
        <f t="shared" si="86"/>
        <v>308</v>
      </c>
      <c r="BO166">
        <f t="shared" si="87"/>
        <v>526</v>
      </c>
      <c r="BP166">
        <f t="shared" si="88"/>
        <v>350</v>
      </c>
      <c r="BQ166">
        <f t="shared" si="88"/>
        <v>284</v>
      </c>
    </row>
    <row r="167" spans="1:69" x14ac:dyDescent="0.25">
      <c r="A167" s="1">
        <f t="shared" si="99"/>
        <v>43325</v>
      </c>
      <c r="B167" s="97">
        <v>128</v>
      </c>
      <c r="C167" s="97">
        <v>258</v>
      </c>
      <c r="D167" s="97">
        <v>294</v>
      </c>
      <c r="E167" s="97">
        <v>305</v>
      </c>
      <c r="F167" s="97">
        <v>431</v>
      </c>
      <c r="G167" s="97">
        <v>266</v>
      </c>
      <c r="H167" s="97">
        <v>438</v>
      </c>
      <c r="I167" s="97">
        <v>522</v>
      </c>
      <c r="J167" s="97">
        <v>112</v>
      </c>
      <c r="K167" s="97">
        <v>301</v>
      </c>
      <c r="W167" s="1">
        <f t="shared" si="100"/>
        <v>43325</v>
      </c>
      <c r="X167">
        <f t="shared" si="89"/>
        <v>128</v>
      </c>
      <c r="Y167">
        <f t="shared" si="90"/>
        <v>258</v>
      </c>
      <c r="Z167">
        <f t="shared" si="91"/>
        <v>294</v>
      </c>
      <c r="AA167">
        <f t="shared" si="92"/>
        <v>305</v>
      </c>
      <c r="AB167">
        <f t="shared" si="93"/>
        <v>431</v>
      </c>
      <c r="AC167">
        <f t="shared" si="94"/>
        <v>266</v>
      </c>
      <c r="AD167">
        <f t="shared" si="95"/>
        <v>438</v>
      </c>
      <c r="AE167">
        <f t="shared" si="96"/>
        <v>522</v>
      </c>
      <c r="AF167">
        <f t="shared" si="97"/>
        <v>112</v>
      </c>
      <c r="AG167">
        <f t="shared" si="98"/>
        <v>301</v>
      </c>
      <c r="AU167" s="66">
        <v>43325</v>
      </c>
      <c r="AV167">
        <v>128</v>
      </c>
      <c r="AW167">
        <v>258</v>
      </c>
      <c r="AX167">
        <v>294</v>
      </c>
      <c r="AY167">
        <v>305</v>
      </c>
      <c r="AZ167">
        <v>431</v>
      </c>
      <c r="BA167">
        <v>266</v>
      </c>
      <c r="BB167">
        <v>438</v>
      </c>
      <c r="BC167">
        <v>522</v>
      </c>
      <c r="BD167">
        <v>112</v>
      </c>
      <c r="BE167" s="12">
        <v>301</v>
      </c>
      <c r="BG167" s="1">
        <v>43325</v>
      </c>
      <c r="BH167">
        <f t="shared" si="80"/>
        <v>128</v>
      </c>
      <c r="BI167">
        <f t="shared" si="81"/>
        <v>258</v>
      </c>
      <c r="BJ167">
        <f t="shared" si="82"/>
        <v>294</v>
      </c>
      <c r="BK167">
        <f t="shared" si="83"/>
        <v>305</v>
      </c>
      <c r="BL167">
        <f t="shared" si="84"/>
        <v>431</v>
      </c>
      <c r="BM167">
        <f t="shared" si="85"/>
        <v>266</v>
      </c>
      <c r="BN167">
        <f t="shared" si="86"/>
        <v>438</v>
      </c>
      <c r="BO167">
        <f t="shared" si="87"/>
        <v>522</v>
      </c>
      <c r="BP167">
        <f t="shared" si="88"/>
        <v>112</v>
      </c>
      <c r="BQ167">
        <f t="shared" si="88"/>
        <v>301</v>
      </c>
    </row>
    <row r="168" spans="1:69" x14ac:dyDescent="0.25">
      <c r="A168" s="1">
        <f t="shared" si="99"/>
        <v>43326</v>
      </c>
      <c r="B168" s="97">
        <v>512</v>
      </c>
      <c r="C168" s="97">
        <v>200</v>
      </c>
      <c r="D168" s="97">
        <v>80</v>
      </c>
      <c r="E168" s="97">
        <v>519</v>
      </c>
      <c r="F168" s="97">
        <v>126</v>
      </c>
      <c r="G168" s="97">
        <v>172</v>
      </c>
      <c r="H168" s="97">
        <v>469</v>
      </c>
      <c r="I168" s="97">
        <v>510</v>
      </c>
      <c r="J168" s="97">
        <v>211</v>
      </c>
      <c r="K168" s="97">
        <v>450</v>
      </c>
      <c r="W168" s="1">
        <f t="shared" si="100"/>
        <v>43326</v>
      </c>
      <c r="X168">
        <f t="shared" si="89"/>
        <v>512</v>
      </c>
      <c r="Y168">
        <f t="shared" si="90"/>
        <v>200</v>
      </c>
      <c r="Z168">
        <f t="shared" si="91"/>
        <v>80</v>
      </c>
      <c r="AA168">
        <f t="shared" si="92"/>
        <v>519</v>
      </c>
      <c r="AB168">
        <f t="shared" si="93"/>
        <v>126</v>
      </c>
      <c r="AC168">
        <f t="shared" si="94"/>
        <v>172</v>
      </c>
      <c r="AD168">
        <f t="shared" si="95"/>
        <v>469</v>
      </c>
      <c r="AE168">
        <f t="shared" si="96"/>
        <v>510</v>
      </c>
      <c r="AF168">
        <f t="shared" si="97"/>
        <v>211</v>
      </c>
      <c r="AG168">
        <f t="shared" si="98"/>
        <v>450</v>
      </c>
      <c r="AU168" s="66">
        <v>43326</v>
      </c>
      <c r="AV168">
        <v>512</v>
      </c>
      <c r="AW168">
        <v>200</v>
      </c>
      <c r="AX168" s="67">
        <v>80</v>
      </c>
      <c r="AY168">
        <v>519</v>
      </c>
      <c r="AZ168">
        <v>126</v>
      </c>
      <c r="BA168">
        <v>172</v>
      </c>
      <c r="BB168">
        <v>469</v>
      </c>
      <c r="BC168">
        <v>510</v>
      </c>
      <c r="BD168">
        <v>211</v>
      </c>
      <c r="BE168" s="12">
        <v>450</v>
      </c>
      <c r="BG168" s="1">
        <v>43326</v>
      </c>
      <c r="BH168">
        <f t="shared" si="80"/>
        <v>512</v>
      </c>
      <c r="BI168">
        <f t="shared" si="81"/>
        <v>200</v>
      </c>
      <c r="BJ168">
        <f t="shared" si="82"/>
        <v>350</v>
      </c>
      <c r="BK168">
        <f t="shared" si="83"/>
        <v>519</v>
      </c>
      <c r="BL168">
        <f t="shared" si="84"/>
        <v>126</v>
      </c>
      <c r="BM168">
        <f t="shared" si="85"/>
        <v>172</v>
      </c>
      <c r="BN168">
        <f t="shared" si="86"/>
        <v>469</v>
      </c>
      <c r="BO168">
        <f t="shared" si="87"/>
        <v>510</v>
      </c>
      <c r="BP168">
        <f t="shared" si="88"/>
        <v>211</v>
      </c>
      <c r="BQ168">
        <f t="shared" si="88"/>
        <v>450</v>
      </c>
    </row>
    <row r="169" spans="1:69" x14ac:dyDescent="0.25">
      <c r="A169" s="1">
        <f t="shared" si="99"/>
        <v>43327</v>
      </c>
      <c r="B169" s="97">
        <v>338</v>
      </c>
      <c r="C169" s="97">
        <v>263</v>
      </c>
      <c r="D169" s="97">
        <v>107</v>
      </c>
      <c r="E169" s="97">
        <v>355</v>
      </c>
      <c r="F169" s="97">
        <v>29</v>
      </c>
      <c r="G169" s="97">
        <v>483</v>
      </c>
      <c r="H169" s="97">
        <v>213</v>
      </c>
      <c r="I169" s="97">
        <v>222</v>
      </c>
      <c r="J169" s="97">
        <v>298</v>
      </c>
      <c r="K169" s="97">
        <v>138</v>
      </c>
      <c r="W169" s="1">
        <f t="shared" si="100"/>
        <v>43327</v>
      </c>
      <c r="X169">
        <f t="shared" si="89"/>
        <v>338</v>
      </c>
      <c r="Y169">
        <f t="shared" si="90"/>
        <v>263</v>
      </c>
      <c r="Z169">
        <f t="shared" si="91"/>
        <v>107</v>
      </c>
      <c r="AA169">
        <f t="shared" si="92"/>
        <v>355</v>
      </c>
      <c r="AB169">
        <f t="shared" si="93"/>
        <v>29</v>
      </c>
      <c r="AC169">
        <f t="shared" si="94"/>
        <v>483</v>
      </c>
      <c r="AD169">
        <f t="shared" si="95"/>
        <v>213</v>
      </c>
      <c r="AE169">
        <f t="shared" si="96"/>
        <v>222</v>
      </c>
      <c r="AF169">
        <f t="shared" si="97"/>
        <v>298</v>
      </c>
      <c r="AG169">
        <f t="shared" si="98"/>
        <v>138</v>
      </c>
      <c r="AU169" s="66">
        <v>43327</v>
      </c>
      <c r="AV169">
        <v>338</v>
      </c>
      <c r="AW169">
        <v>263</v>
      </c>
      <c r="AX169">
        <v>107</v>
      </c>
      <c r="AY169">
        <v>355</v>
      </c>
      <c r="AZ169" s="67">
        <v>29</v>
      </c>
      <c r="BA169">
        <v>483</v>
      </c>
      <c r="BB169">
        <v>213</v>
      </c>
      <c r="BC169">
        <v>222</v>
      </c>
      <c r="BD169">
        <v>298</v>
      </c>
      <c r="BE169" s="12">
        <v>138</v>
      </c>
      <c r="BG169" s="1">
        <v>43327</v>
      </c>
      <c r="BH169">
        <f t="shared" si="80"/>
        <v>338</v>
      </c>
      <c r="BI169">
        <f t="shared" si="81"/>
        <v>263</v>
      </c>
      <c r="BJ169">
        <f t="shared" si="82"/>
        <v>107</v>
      </c>
      <c r="BK169">
        <f t="shared" si="83"/>
        <v>355</v>
      </c>
      <c r="BL169">
        <f t="shared" si="84"/>
        <v>350</v>
      </c>
      <c r="BM169">
        <f t="shared" si="85"/>
        <v>483</v>
      </c>
      <c r="BN169">
        <f t="shared" si="86"/>
        <v>213</v>
      </c>
      <c r="BO169">
        <f t="shared" si="87"/>
        <v>222</v>
      </c>
      <c r="BP169">
        <f t="shared" si="88"/>
        <v>298</v>
      </c>
      <c r="BQ169">
        <f t="shared" si="88"/>
        <v>138</v>
      </c>
    </row>
    <row r="170" spans="1:69" x14ac:dyDescent="0.25">
      <c r="A170" s="1">
        <f t="shared" si="99"/>
        <v>43328</v>
      </c>
      <c r="B170" s="97">
        <v>432</v>
      </c>
      <c r="C170" s="97">
        <v>237</v>
      </c>
      <c r="D170" s="97">
        <v>439</v>
      </c>
      <c r="E170" s="97">
        <v>419</v>
      </c>
      <c r="F170" s="97">
        <v>387</v>
      </c>
      <c r="G170" s="97">
        <v>578</v>
      </c>
      <c r="H170" s="97">
        <v>529</v>
      </c>
      <c r="I170" s="97">
        <v>-66</v>
      </c>
      <c r="J170" s="97">
        <v>55</v>
      </c>
      <c r="K170" s="97">
        <v>197</v>
      </c>
      <c r="W170" s="1">
        <f t="shared" si="100"/>
        <v>43328</v>
      </c>
      <c r="X170">
        <f t="shared" si="89"/>
        <v>432</v>
      </c>
      <c r="Y170">
        <f t="shared" si="90"/>
        <v>237</v>
      </c>
      <c r="Z170">
        <f t="shared" si="91"/>
        <v>439</v>
      </c>
      <c r="AA170">
        <f t="shared" si="92"/>
        <v>419</v>
      </c>
      <c r="AB170">
        <f t="shared" si="93"/>
        <v>387</v>
      </c>
      <c r="AC170">
        <f t="shared" si="94"/>
        <v>578</v>
      </c>
      <c r="AD170">
        <f t="shared" si="95"/>
        <v>529</v>
      </c>
      <c r="AE170" t="e">
        <f t="shared" si="96"/>
        <v>#N/A</v>
      </c>
      <c r="AF170">
        <f t="shared" si="97"/>
        <v>55</v>
      </c>
      <c r="AG170">
        <f t="shared" si="98"/>
        <v>197</v>
      </c>
      <c r="AU170" s="66">
        <v>43328</v>
      </c>
      <c r="AV170">
        <v>432</v>
      </c>
      <c r="AW170">
        <v>237</v>
      </c>
      <c r="AX170">
        <v>439</v>
      </c>
      <c r="AY170">
        <v>419</v>
      </c>
      <c r="AZ170">
        <v>387</v>
      </c>
      <c r="BA170">
        <v>578</v>
      </c>
      <c r="BB170">
        <v>529</v>
      </c>
      <c r="BC170" s="67">
        <v>-66</v>
      </c>
      <c r="BD170" s="67">
        <v>55</v>
      </c>
      <c r="BE170" s="12">
        <v>197</v>
      </c>
      <c r="BG170" s="1">
        <v>43328</v>
      </c>
      <c r="BH170">
        <f t="shared" si="80"/>
        <v>432</v>
      </c>
      <c r="BI170">
        <f t="shared" si="81"/>
        <v>237</v>
      </c>
      <c r="BJ170">
        <f t="shared" si="82"/>
        <v>439</v>
      </c>
      <c r="BK170">
        <f t="shared" si="83"/>
        <v>419</v>
      </c>
      <c r="BL170">
        <f t="shared" si="84"/>
        <v>387</v>
      </c>
      <c r="BM170">
        <f t="shared" si="85"/>
        <v>578</v>
      </c>
      <c r="BN170">
        <f t="shared" si="86"/>
        <v>529</v>
      </c>
      <c r="BO170">
        <f t="shared" si="87"/>
        <v>350</v>
      </c>
      <c r="BP170">
        <f t="shared" si="88"/>
        <v>350</v>
      </c>
      <c r="BQ170">
        <f t="shared" si="88"/>
        <v>197</v>
      </c>
    </row>
    <row r="171" spans="1:69" x14ac:dyDescent="0.25">
      <c r="A171" s="1">
        <f t="shared" si="99"/>
        <v>43329</v>
      </c>
      <c r="B171" s="97">
        <v>463</v>
      </c>
      <c r="C171" s="97">
        <v>455</v>
      </c>
      <c r="D171" s="97">
        <v>280</v>
      </c>
      <c r="E171" s="97">
        <v>52</v>
      </c>
      <c r="F171" s="97">
        <v>81</v>
      </c>
      <c r="G171" s="97">
        <v>137</v>
      </c>
      <c r="H171" s="97">
        <v>477</v>
      </c>
      <c r="I171" s="97">
        <v>547</v>
      </c>
      <c r="J171" s="97">
        <v>72</v>
      </c>
      <c r="K171" s="97">
        <v>341</v>
      </c>
      <c r="W171" s="1">
        <f t="shared" si="100"/>
        <v>43329</v>
      </c>
      <c r="X171">
        <f t="shared" si="89"/>
        <v>463</v>
      </c>
      <c r="Y171">
        <f t="shared" si="90"/>
        <v>455</v>
      </c>
      <c r="Z171">
        <f t="shared" si="91"/>
        <v>280</v>
      </c>
      <c r="AA171">
        <f t="shared" si="92"/>
        <v>52</v>
      </c>
      <c r="AB171">
        <f t="shared" si="93"/>
        <v>81</v>
      </c>
      <c r="AC171">
        <f t="shared" si="94"/>
        <v>137</v>
      </c>
      <c r="AD171">
        <f t="shared" si="95"/>
        <v>477</v>
      </c>
      <c r="AE171">
        <f t="shared" si="96"/>
        <v>547</v>
      </c>
      <c r="AF171">
        <f t="shared" si="97"/>
        <v>72</v>
      </c>
      <c r="AG171">
        <f t="shared" si="98"/>
        <v>341</v>
      </c>
      <c r="AU171" s="66">
        <v>43329</v>
      </c>
      <c r="AV171">
        <v>463</v>
      </c>
      <c r="AW171">
        <v>455</v>
      </c>
      <c r="AX171">
        <v>280</v>
      </c>
      <c r="AY171" s="67">
        <v>52</v>
      </c>
      <c r="AZ171" s="67">
        <v>81</v>
      </c>
      <c r="BA171">
        <v>137</v>
      </c>
      <c r="BB171">
        <v>477</v>
      </c>
      <c r="BC171">
        <v>547</v>
      </c>
      <c r="BD171" s="67">
        <v>72</v>
      </c>
      <c r="BE171" s="12">
        <v>341</v>
      </c>
      <c r="BG171" s="1">
        <v>43329</v>
      </c>
      <c r="BH171">
        <f t="shared" si="80"/>
        <v>463</v>
      </c>
      <c r="BI171">
        <f t="shared" si="81"/>
        <v>455</v>
      </c>
      <c r="BJ171">
        <f t="shared" si="82"/>
        <v>280</v>
      </c>
      <c r="BK171">
        <f t="shared" si="83"/>
        <v>350</v>
      </c>
      <c r="BL171">
        <f t="shared" si="84"/>
        <v>350</v>
      </c>
      <c r="BM171">
        <f t="shared" si="85"/>
        <v>137</v>
      </c>
      <c r="BN171">
        <f t="shared" si="86"/>
        <v>477</v>
      </c>
      <c r="BO171">
        <f t="shared" si="87"/>
        <v>547</v>
      </c>
      <c r="BP171">
        <f t="shared" si="88"/>
        <v>350</v>
      </c>
      <c r="BQ171">
        <f t="shared" si="88"/>
        <v>341</v>
      </c>
    </row>
    <row r="172" spans="1:69" x14ac:dyDescent="0.25">
      <c r="A172" s="1">
        <f t="shared" si="99"/>
        <v>43330</v>
      </c>
      <c r="B172" s="97">
        <v>126</v>
      </c>
      <c r="C172" s="97">
        <v>110</v>
      </c>
      <c r="D172" s="97">
        <v>38</v>
      </c>
      <c r="E172" s="97">
        <v>381</v>
      </c>
      <c r="F172" s="97">
        <v>302</v>
      </c>
      <c r="G172" s="97">
        <v>81</v>
      </c>
      <c r="H172" s="97">
        <v>33</v>
      </c>
      <c r="I172" s="97">
        <v>267</v>
      </c>
      <c r="J172" s="97">
        <v>461</v>
      </c>
      <c r="K172" s="97">
        <v>226</v>
      </c>
      <c r="W172" s="1">
        <f t="shared" si="100"/>
        <v>43330</v>
      </c>
      <c r="X172">
        <f t="shared" si="89"/>
        <v>126</v>
      </c>
      <c r="Y172">
        <f t="shared" si="90"/>
        <v>110</v>
      </c>
      <c r="Z172">
        <f t="shared" si="91"/>
        <v>38</v>
      </c>
      <c r="AA172">
        <f t="shared" si="92"/>
        <v>381</v>
      </c>
      <c r="AB172">
        <f t="shared" si="93"/>
        <v>302</v>
      </c>
      <c r="AC172">
        <f t="shared" si="94"/>
        <v>81</v>
      </c>
      <c r="AD172">
        <f t="shared" si="95"/>
        <v>33</v>
      </c>
      <c r="AE172">
        <f t="shared" si="96"/>
        <v>267</v>
      </c>
      <c r="AF172">
        <f t="shared" si="97"/>
        <v>461</v>
      </c>
      <c r="AG172">
        <f t="shared" si="98"/>
        <v>226</v>
      </c>
      <c r="AU172" s="66">
        <v>43330</v>
      </c>
      <c r="AV172">
        <v>126</v>
      </c>
      <c r="AW172">
        <v>110</v>
      </c>
      <c r="AX172" s="67">
        <v>38</v>
      </c>
      <c r="AY172">
        <v>381</v>
      </c>
      <c r="AZ172">
        <v>302</v>
      </c>
      <c r="BA172" s="67">
        <v>81</v>
      </c>
      <c r="BB172" s="67">
        <v>33</v>
      </c>
      <c r="BC172">
        <v>267</v>
      </c>
      <c r="BD172">
        <v>461</v>
      </c>
      <c r="BE172" s="12">
        <v>226</v>
      </c>
      <c r="BG172" s="1">
        <v>43330</v>
      </c>
      <c r="BH172">
        <f t="shared" si="80"/>
        <v>126</v>
      </c>
      <c r="BI172">
        <f t="shared" si="81"/>
        <v>110</v>
      </c>
      <c r="BJ172">
        <f t="shared" si="82"/>
        <v>350</v>
      </c>
      <c r="BK172">
        <f t="shared" si="83"/>
        <v>381</v>
      </c>
      <c r="BL172">
        <f t="shared" si="84"/>
        <v>302</v>
      </c>
      <c r="BM172">
        <f t="shared" si="85"/>
        <v>350</v>
      </c>
      <c r="BN172">
        <f t="shared" si="86"/>
        <v>350</v>
      </c>
      <c r="BO172">
        <f t="shared" si="87"/>
        <v>267</v>
      </c>
      <c r="BP172">
        <f t="shared" si="88"/>
        <v>461</v>
      </c>
      <c r="BQ172">
        <f t="shared" si="88"/>
        <v>226</v>
      </c>
    </row>
    <row r="173" spans="1:69" x14ac:dyDescent="0.25">
      <c r="A173" s="1">
        <f t="shared" si="99"/>
        <v>43331</v>
      </c>
      <c r="B173" s="97">
        <v>200</v>
      </c>
      <c r="C173" s="97">
        <v>22</v>
      </c>
      <c r="D173" s="97">
        <v>195</v>
      </c>
      <c r="E173" s="97">
        <v>494</v>
      </c>
      <c r="F173" s="97">
        <v>568</v>
      </c>
      <c r="G173" s="97">
        <v>565</v>
      </c>
      <c r="H173" s="97">
        <v>576</v>
      </c>
      <c r="I173" s="97">
        <v>389</v>
      </c>
      <c r="J173" s="97">
        <v>216</v>
      </c>
      <c r="K173" s="97">
        <v>104</v>
      </c>
      <c r="W173" s="1">
        <f t="shared" si="100"/>
        <v>43331</v>
      </c>
      <c r="X173">
        <f t="shared" si="89"/>
        <v>200</v>
      </c>
      <c r="Y173">
        <f t="shared" si="90"/>
        <v>22</v>
      </c>
      <c r="Z173">
        <f t="shared" si="91"/>
        <v>195</v>
      </c>
      <c r="AA173">
        <f t="shared" si="92"/>
        <v>494</v>
      </c>
      <c r="AB173">
        <f t="shared" si="93"/>
        <v>568</v>
      </c>
      <c r="AC173">
        <f t="shared" si="94"/>
        <v>565</v>
      </c>
      <c r="AD173">
        <f t="shared" si="95"/>
        <v>576</v>
      </c>
      <c r="AE173">
        <f t="shared" si="96"/>
        <v>389</v>
      </c>
      <c r="AF173">
        <f t="shared" si="97"/>
        <v>216</v>
      </c>
      <c r="AG173">
        <f t="shared" si="98"/>
        <v>104</v>
      </c>
      <c r="AU173" s="66">
        <v>43331</v>
      </c>
      <c r="AV173">
        <v>200</v>
      </c>
      <c r="AW173" s="67">
        <v>22</v>
      </c>
      <c r="AX173">
        <v>195</v>
      </c>
      <c r="AY173">
        <v>494</v>
      </c>
      <c r="AZ173">
        <v>568</v>
      </c>
      <c r="BA173">
        <v>565</v>
      </c>
      <c r="BB173">
        <v>576</v>
      </c>
      <c r="BC173">
        <v>389</v>
      </c>
      <c r="BD173">
        <v>216</v>
      </c>
      <c r="BE173" s="12">
        <v>104</v>
      </c>
      <c r="BG173" s="1">
        <v>43331</v>
      </c>
      <c r="BH173">
        <f t="shared" si="80"/>
        <v>200</v>
      </c>
      <c r="BI173">
        <f t="shared" si="81"/>
        <v>350</v>
      </c>
      <c r="BJ173">
        <f t="shared" si="82"/>
        <v>195</v>
      </c>
      <c r="BK173">
        <f t="shared" si="83"/>
        <v>494</v>
      </c>
      <c r="BL173">
        <f t="shared" si="84"/>
        <v>568</v>
      </c>
      <c r="BM173">
        <f t="shared" si="85"/>
        <v>565</v>
      </c>
      <c r="BN173">
        <f t="shared" si="86"/>
        <v>576</v>
      </c>
      <c r="BO173">
        <f t="shared" si="87"/>
        <v>389</v>
      </c>
      <c r="BP173">
        <f t="shared" si="88"/>
        <v>216</v>
      </c>
      <c r="BQ173">
        <f t="shared" si="88"/>
        <v>104</v>
      </c>
    </row>
    <row r="174" spans="1:69" x14ac:dyDescent="0.25">
      <c r="A174" s="1">
        <f t="shared" si="99"/>
        <v>43332</v>
      </c>
      <c r="B174" s="97">
        <v>24</v>
      </c>
      <c r="C174" s="97">
        <v>220</v>
      </c>
      <c r="D174" s="97">
        <v>390</v>
      </c>
      <c r="E174" s="97">
        <v>358</v>
      </c>
      <c r="F174" s="97">
        <v>414</v>
      </c>
      <c r="G174" s="97">
        <v>350</v>
      </c>
      <c r="H174" s="97">
        <v>313</v>
      </c>
      <c r="I174" s="97">
        <v>72</v>
      </c>
      <c r="J174" s="97">
        <v>307</v>
      </c>
      <c r="K174" s="97">
        <v>138</v>
      </c>
      <c r="W174" s="1">
        <f t="shared" si="100"/>
        <v>43332</v>
      </c>
      <c r="X174">
        <f t="shared" si="89"/>
        <v>24</v>
      </c>
      <c r="Y174">
        <f t="shared" si="90"/>
        <v>220</v>
      </c>
      <c r="Z174">
        <f t="shared" si="91"/>
        <v>390</v>
      </c>
      <c r="AA174">
        <f t="shared" si="92"/>
        <v>358</v>
      </c>
      <c r="AB174">
        <f t="shared" si="93"/>
        <v>414</v>
      </c>
      <c r="AC174">
        <f t="shared" si="94"/>
        <v>350</v>
      </c>
      <c r="AD174">
        <f t="shared" si="95"/>
        <v>313</v>
      </c>
      <c r="AE174">
        <f t="shared" si="96"/>
        <v>72</v>
      </c>
      <c r="AF174">
        <f t="shared" si="97"/>
        <v>307</v>
      </c>
      <c r="AG174">
        <f t="shared" si="98"/>
        <v>138</v>
      </c>
      <c r="AU174" s="66">
        <v>43332</v>
      </c>
      <c r="AV174" s="67">
        <v>24</v>
      </c>
      <c r="AW174">
        <v>220</v>
      </c>
      <c r="AX174">
        <v>390</v>
      </c>
      <c r="AY174">
        <v>358</v>
      </c>
      <c r="AZ174">
        <v>414</v>
      </c>
      <c r="BA174">
        <v>350</v>
      </c>
      <c r="BB174">
        <v>313</v>
      </c>
      <c r="BC174" s="67">
        <v>72</v>
      </c>
      <c r="BD174">
        <v>307</v>
      </c>
      <c r="BE174" s="12">
        <v>138</v>
      </c>
      <c r="BG174" s="1">
        <v>43332</v>
      </c>
      <c r="BH174">
        <f t="shared" si="80"/>
        <v>350</v>
      </c>
      <c r="BI174">
        <f t="shared" si="81"/>
        <v>220</v>
      </c>
      <c r="BJ174">
        <f t="shared" si="82"/>
        <v>390</v>
      </c>
      <c r="BK174">
        <f t="shared" si="83"/>
        <v>358</v>
      </c>
      <c r="BL174">
        <f t="shared" si="84"/>
        <v>414</v>
      </c>
      <c r="BM174">
        <f t="shared" si="85"/>
        <v>350</v>
      </c>
      <c r="BN174">
        <f t="shared" si="86"/>
        <v>313</v>
      </c>
      <c r="BO174">
        <f t="shared" si="87"/>
        <v>350</v>
      </c>
      <c r="BP174">
        <f t="shared" si="88"/>
        <v>307</v>
      </c>
      <c r="BQ174">
        <f t="shared" si="88"/>
        <v>138</v>
      </c>
    </row>
    <row r="175" spans="1:69" x14ac:dyDescent="0.25">
      <c r="A175" s="1">
        <f t="shared" si="99"/>
        <v>43333</v>
      </c>
      <c r="B175" s="97">
        <v>564</v>
      </c>
      <c r="C175" s="97">
        <v>548</v>
      </c>
      <c r="D175" s="97">
        <v>594</v>
      </c>
      <c r="E175" s="97">
        <v>38</v>
      </c>
      <c r="F175" s="97">
        <v>483</v>
      </c>
      <c r="G175" s="97">
        <v>248</v>
      </c>
      <c r="H175" s="97">
        <v>331</v>
      </c>
      <c r="I175" s="97">
        <v>425</v>
      </c>
      <c r="J175" s="97">
        <v>476</v>
      </c>
      <c r="K175" s="97">
        <v>121</v>
      </c>
      <c r="W175" s="1">
        <f t="shared" si="100"/>
        <v>43333</v>
      </c>
      <c r="X175">
        <f t="shared" si="89"/>
        <v>564</v>
      </c>
      <c r="Y175">
        <f t="shared" si="90"/>
        <v>548</v>
      </c>
      <c r="Z175">
        <f t="shared" si="91"/>
        <v>594</v>
      </c>
      <c r="AA175">
        <f t="shared" si="92"/>
        <v>38</v>
      </c>
      <c r="AB175">
        <f t="shared" si="93"/>
        <v>483</v>
      </c>
      <c r="AC175">
        <f t="shared" si="94"/>
        <v>248</v>
      </c>
      <c r="AD175">
        <f t="shared" si="95"/>
        <v>331</v>
      </c>
      <c r="AE175">
        <f t="shared" si="96"/>
        <v>425</v>
      </c>
      <c r="AF175">
        <f t="shared" si="97"/>
        <v>476</v>
      </c>
      <c r="AG175">
        <f t="shared" si="98"/>
        <v>121</v>
      </c>
      <c r="AU175" s="66">
        <v>43333</v>
      </c>
      <c r="AV175">
        <v>564</v>
      </c>
      <c r="AW175">
        <v>548</v>
      </c>
      <c r="AX175">
        <v>594</v>
      </c>
      <c r="AY175" s="67">
        <v>38</v>
      </c>
      <c r="AZ175">
        <v>483</v>
      </c>
      <c r="BA175">
        <v>248</v>
      </c>
      <c r="BB175">
        <v>331</v>
      </c>
      <c r="BC175">
        <v>425</v>
      </c>
      <c r="BD175">
        <v>476</v>
      </c>
      <c r="BE175" s="12">
        <v>121</v>
      </c>
      <c r="BG175" s="1">
        <v>43333</v>
      </c>
      <c r="BH175">
        <f t="shared" si="80"/>
        <v>564</v>
      </c>
      <c r="BI175">
        <f t="shared" si="81"/>
        <v>548</v>
      </c>
      <c r="BJ175">
        <f t="shared" si="82"/>
        <v>594</v>
      </c>
      <c r="BK175">
        <f t="shared" si="83"/>
        <v>350</v>
      </c>
      <c r="BL175">
        <f t="shared" si="84"/>
        <v>483</v>
      </c>
      <c r="BM175">
        <f t="shared" si="85"/>
        <v>248</v>
      </c>
      <c r="BN175">
        <f t="shared" si="86"/>
        <v>331</v>
      </c>
      <c r="BO175">
        <f t="shared" si="87"/>
        <v>425</v>
      </c>
      <c r="BP175">
        <f t="shared" si="88"/>
        <v>476</v>
      </c>
      <c r="BQ175">
        <f t="shared" si="88"/>
        <v>121</v>
      </c>
    </row>
    <row r="176" spans="1:69" x14ac:dyDescent="0.25">
      <c r="A176" s="1">
        <f t="shared" si="99"/>
        <v>43334</v>
      </c>
      <c r="B176" s="97">
        <v>325</v>
      </c>
      <c r="C176" s="97">
        <v>349</v>
      </c>
      <c r="D176" s="97">
        <v>2</v>
      </c>
      <c r="E176" s="97">
        <v>597</v>
      </c>
      <c r="F176" s="97">
        <v>276</v>
      </c>
      <c r="G176" s="97">
        <v>290</v>
      </c>
      <c r="H176" s="97">
        <v>485</v>
      </c>
      <c r="I176" s="97">
        <v>285</v>
      </c>
      <c r="J176" s="97">
        <v>331</v>
      </c>
      <c r="K176" s="97">
        <v>377</v>
      </c>
      <c r="W176" s="1">
        <f t="shared" si="100"/>
        <v>43334</v>
      </c>
      <c r="X176">
        <f t="shared" si="89"/>
        <v>325</v>
      </c>
      <c r="Y176">
        <f t="shared" si="90"/>
        <v>349</v>
      </c>
      <c r="Z176">
        <f t="shared" si="91"/>
        <v>2</v>
      </c>
      <c r="AA176">
        <f t="shared" si="92"/>
        <v>597</v>
      </c>
      <c r="AB176">
        <f t="shared" si="93"/>
        <v>276</v>
      </c>
      <c r="AC176">
        <f t="shared" si="94"/>
        <v>290</v>
      </c>
      <c r="AD176">
        <f t="shared" si="95"/>
        <v>485</v>
      </c>
      <c r="AE176">
        <f t="shared" si="96"/>
        <v>285</v>
      </c>
      <c r="AF176">
        <f t="shared" si="97"/>
        <v>331</v>
      </c>
      <c r="AG176">
        <f t="shared" si="98"/>
        <v>377</v>
      </c>
      <c r="AU176" s="66">
        <v>43334</v>
      </c>
      <c r="AV176">
        <v>325</v>
      </c>
      <c r="AW176">
        <v>349</v>
      </c>
      <c r="AX176" s="67">
        <v>2</v>
      </c>
      <c r="AY176">
        <v>597</v>
      </c>
      <c r="AZ176">
        <v>276</v>
      </c>
      <c r="BA176">
        <v>290</v>
      </c>
      <c r="BB176">
        <v>485</v>
      </c>
      <c r="BC176">
        <v>285</v>
      </c>
      <c r="BD176">
        <v>331</v>
      </c>
      <c r="BE176" s="12">
        <v>377</v>
      </c>
      <c r="BG176" s="1">
        <v>43334</v>
      </c>
      <c r="BH176">
        <f t="shared" si="80"/>
        <v>325</v>
      </c>
      <c r="BI176">
        <f t="shared" si="81"/>
        <v>349</v>
      </c>
      <c r="BJ176">
        <f t="shared" si="82"/>
        <v>350</v>
      </c>
      <c r="BK176">
        <f t="shared" si="83"/>
        <v>597</v>
      </c>
      <c r="BL176">
        <f t="shared" si="84"/>
        <v>276</v>
      </c>
      <c r="BM176">
        <f t="shared" si="85"/>
        <v>290</v>
      </c>
      <c r="BN176">
        <f t="shared" si="86"/>
        <v>485</v>
      </c>
      <c r="BO176">
        <f t="shared" si="87"/>
        <v>285</v>
      </c>
      <c r="BP176">
        <f t="shared" si="88"/>
        <v>331</v>
      </c>
      <c r="BQ176">
        <f t="shared" si="88"/>
        <v>377</v>
      </c>
    </row>
    <row r="177" spans="1:69" x14ac:dyDescent="0.25">
      <c r="A177" s="1">
        <f t="shared" si="99"/>
        <v>43335</v>
      </c>
      <c r="B177" s="97">
        <v>142</v>
      </c>
      <c r="C177" s="97">
        <v>334</v>
      </c>
      <c r="D177" s="97">
        <v>29</v>
      </c>
      <c r="E177" s="97">
        <v>87</v>
      </c>
      <c r="F177" s="97">
        <v>407</v>
      </c>
      <c r="G177" s="97">
        <v>527</v>
      </c>
      <c r="H177" s="97">
        <v>492</v>
      </c>
      <c r="I177" s="97">
        <v>200</v>
      </c>
      <c r="J177" s="97">
        <v>278</v>
      </c>
      <c r="K177" s="97">
        <v>467</v>
      </c>
      <c r="W177" s="1">
        <f t="shared" si="100"/>
        <v>43335</v>
      </c>
      <c r="X177">
        <f t="shared" si="89"/>
        <v>142</v>
      </c>
      <c r="Y177">
        <f t="shared" si="90"/>
        <v>334</v>
      </c>
      <c r="Z177">
        <f t="shared" si="91"/>
        <v>29</v>
      </c>
      <c r="AA177">
        <f t="shared" si="92"/>
        <v>87</v>
      </c>
      <c r="AB177">
        <f t="shared" si="93"/>
        <v>407</v>
      </c>
      <c r="AC177">
        <f t="shared" si="94"/>
        <v>527</v>
      </c>
      <c r="AD177">
        <f t="shared" si="95"/>
        <v>492</v>
      </c>
      <c r="AE177">
        <f t="shared" si="96"/>
        <v>200</v>
      </c>
      <c r="AF177">
        <f t="shared" si="97"/>
        <v>278</v>
      </c>
      <c r="AG177">
        <f t="shared" si="98"/>
        <v>467</v>
      </c>
      <c r="AU177" s="66">
        <v>43335</v>
      </c>
      <c r="AV177">
        <v>142</v>
      </c>
      <c r="AW177">
        <v>334</v>
      </c>
      <c r="AX177" s="67">
        <v>29</v>
      </c>
      <c r="AY177" s="67">
        <v>87</v>
      </c>
      <c r="AZ177">
        <v>407</v>
      </c>
      <c r="BA177">
        <v>527</v>
      </c>
      <c r="BB177">
        <v>492</v>
      </c>
      <c r="BC177">
        <v>200</v>
      </c>
      <c r="BD177">
        <v>278</v>
      </c>
      <c r="BE177" s="12">
        <v>467</v>
      </c>
      <c r="BG177" s="1">
        <v>43335</v>
      </c>
      <c r="BH177">
        <f t="shared" si="80"/>
        <v>142</v>
      </c>
      <c r="BI177">
        <f t="shared" si="81"/>
        <v>334</v>
      </c>
      <c r="BJ177">
        <f t="shared" si="82"/>
        <v>350</v>
      </c>
      <c r="BK177">
        <f t="shared" si="83"/>
        <v>350</v>
      </c>
      <c r="BL177">
        <f t="shared" si="84"/>
        <v>407</v>
      </c>
      <c r="BM177">
        <f t="shared" si="85"/>
        <v>527</v>
      </c>
      <c r="BN177">
        <f t="shared" si="86"/>
        <v>492</v>
      </c>
      <c r="BO177">
        <f t="shared" si="87"/>
        <v>200</v>
      </c>
      <c r="BP177">
        <f t="shared" si="88"/>
        <v>278</v>
      </c>
      <c r="BQ177">
        <f t="shared" si="88"/>
        <v>467</v>
      </c>
    </row>
    <row r="178" spans="1:69" x14ac:dyDescent="0.25">
      <c r="A178" s="1">
        <f t="shared" si="99"/>
        <v>43336</v>
      </c>
      <c r="B178" s="97">
        <v>242</v>
      </c>
      <c r="C178" s="97">
        <v>343</v>
      </c>
      <c r="D178" s="97">
        <v>490</v>
      </c>
      <c r="E178" s="97">
        <v>86</v>
      </c>
      <c r="F178" s="97">
        <v>93</v>
      </c>
      <c r="G178" s="97">
        <v>59</v>
      </c>
      <c r="H178" s="97">
        <v>8</v>
      </c>
      <c r="I178" s="97">
        <v>60</v>
      </c>
      <c r="J178" s="97">
        <v>525</v>
      </c>
      <c r="K178" s="97">
        <v>494</v>
      </c>
      <c r="W178" s="1">
        <f t="shared" si="100"/>
        <v>43336</v>
      </c>
      <c r="X178">
        <f t="shared" si="89"/>
        <v>242</v>
      </c>
      <c r="Y178">
        <f t="shared" si="90"/>
        <v>343</v>
      </c>
      <c r="Z178">
        <f t="shared" si="91"/>
        <v>490</v>
      </c>
      <c r="AA178">
        <f t="shared" si="92"/>
        <v>86</v>
      </c>
      <c r="AB178">
        <f t="shared" si="93"/>
        <v>93</v>
      </c>
      <c r="AC178">
        <f t="shared" si="94"/>
        <v>59</v>
      </c>
      <c r="AD178">
        <f t="shared" si="95"/>
        <v>8</v>
      </c>
      <c r="AE178">
        <f t="shared" si="96"/>
        <v>60</v>
      </c>
      <c r="AF178">
        <f t="shared" si="97"/>
        <v>525</v>
      </c>
      <c r="AG178">
        <f t="shared" si="98"/>
        <v>494</v>
      </c>
      <c r="AU178" s="66">
        <v>43336</v>
      </c>
      <c r="AV178">
        <v>242</v>
      </c>
      <c r="AW178">
        <v>343</v>
      </c>
      <c r="AX178">
        <v>490</v>
      </c>
      <c r="AY178" s="67">
        <v>86</v>
      </c>
      <c r="AZ178" s="67">
        <v>93</v>
      </c>
      <c r="BA178" s="67">
        <v>59</v>
      </c>
      <c r="BB178" s="67">
        <v>8</v>
      </c>
      <c r="BC178" s="67">
        <v>60</v>
      </c>
      <c r="BD178">
        <v>525</v>
      </c>
      <c r="BE178" s="12">
        <v>494</v>
      </c>
      <c r="BG178" s="1">
        <v>43336</v>
      </c>
      <c r="BH178">
        <f t="shared" si="80"/>
        <v>242</v>
      </c>
      <c r="BI178">
        <f t="shared" si="81"/>
        <v>343</v>
      </c>
      <c r="BJ178">
        <f t="shared" si="82"/>
        <v>490</v>
      </c>
      <c r="BK178">
        <f t="shared" si="83"/>
        <v>350</v>
      </c>
      <c r="BL178">
        <f t="shared" si="84"/>
        <v>350</v>
      </c>
      <c r="BM178">
        <f t="shared" si="85"/>
        <v>350</v>
      </c>
      <c r="BN178">
        <f t="shared" si="86"/>
        <v>350</v>
      </c>
      <c r="BO178">
        <f t="shared" si="87"/>
        <v>350</v>
      </c>
      <c r="BP178">
        <f t="shared" si="88"/>
        <v>525</v>
      </c>
      <c r="BQ178">
        <f t="shared" si="88"/>
        <v>494</v>
      </c>
    </row>
    <row r="179" spans="1:69" x14ac:dyDescent="0.25">
      <c r="A179" s="1">
        <f t="shared" si="99"/>
        <v>43337</v>
      </c>
      <c r="B179" s="97">
        <v>8</v>
      </c>
      <c r="C179" s="97">
        <v>139</v>
      </c>
      <c r="D179" s="97">
        <v>215</v>
      </c>
      <c r="E179" s="97">
        <v>377</v>
      </c>
      <c r="F179" s="97">
        <v>546</v>
      </c>
      <c r="G179" s="97">
        <v>212</v>
      </c>
      <c r="H179" s="97">
        <v>249</v>
      </c>
      <c r="I179" s="97">
        <v>475</v>
      </c>
      <c r="J179" s="97">
        <v>387</v>
      </c>
      <c r="K179" s="97">
        <v>65</v>
      </c>
      <c r="W179" s="1">
        <f t="shared" si="100"/>
        <v>43337</v>
      </c>
      <c r="X179">
        <f t="shared" si="89"/>
        <v>8</v>
      </c>
      <c r="Y179">
        <f t="shared" si="90"/>
        <v>139</v>
      </c>
      <c r="Z179">
        <f t="shared" si="91"/>
        <v>215</v>
      </c>
      <c r="AA179">
        <f t="shared" si="92"/>
        <v>377</v>
      </c>
      <c r="AB179">
        <f t="shared" si="93"/>
        <v>546</v>
      </c>
      <c r="AC179">
        <f t="shared" si="94"/>
        <v>212</v>
      </c>
      <c r="AD179">
        <f t="shared" si="95"/>
        <v>249</v>
      </c>
      <c r="AE179">
        <f t="shared" si="96"/>
        <v>475</v>
      </c>
      <c r="AF179">
        <f t="shared" si="97"/>
        <v>387</v>
      </c>
      <c r="AG179">
        <f t="shared" si="98"/>
        <v>65</v>
      </c>
      <c r="AU179" s="69">
        <v>43337</v>
      </c>
      <c r="AV179" s="70">
        <v>8</v>
      </c>
      <c r="AW179" s="13">
        <v>139</v>
      </c>
      <c r="AX179" s="13">
        <v>215</v>
      </c>
      <c r="AY179" s="13">
        <v>377</v>
      </c>
      <c r="AZ179" s="13">
        <v>546</v>
      </c>
      <c r="BA179" s="13">
        <v>212</v>
      </c>
      <c r="BB179" s="13">
        <v>249</v>
      </c>
      <c r="BC179" s="13">
        <v>475</v>
      </c>
      <c r="BD179" s="13">
        <v>387</v>
      </c>
      <c r="BE179" s="71">
        <v>65</v>
      </c>
      <c r="BG179" s="1">
        <v>43337</v>
      </c>
      <c r="BH179">
        <f t="shared" si="80"/>
        <v>350</v>
      </c>
      <c r="BI179">
        <f t="shared" si="81"/>
        <v>139</v>
      </c>
      <c r="BJ179">
        <f t="shared" si="82"/>
        <v>215</v>
      </c>
      <c r="BK179">
        <f t="shared" si="83"/>
        <v>377</v>
      </c>
      <c r="BL179">
        <f t="shared" si="84"/>
        <v>546</v>
      </c>
      <c r="BM179">
        <f t="shared" si="85"/>
        <v>212</v>
      </c>
      <c r="BN179">
        <f t="shared" si="86"/>
        <v>249</v>
      </c>
      <c r="BO179">
        <f t="shared" si="87"/>
        <v>475</v>
      </c>
      <c r="BP179">
        <f t="shared" si="88"/>
        <v>387</v>
      </c>
      <c r="BQ179">
        <f t="shared" si="88"/>
        <v>350</v>
      </c>
    </row>
    <row r="180" spans="1:69" x14ac:dyDescent="0.25">
      <c r="A180" s="106" t="s">
        <v>88</v>
      </c>
      <c r="B180" s="98">
        <f>MIN(B2:B179)</f>
        <v>5</v>
      </c>
      <c r="C180" s="98">
        <f t="shared" ref="C180:K180" si="101">MIN(C2:C179)</f>
        <v>-1</v>
      </c>
      <c r="D180" s="98">
        <f t="shared" si="101"/>
        <v>2</v>
      </c>
      <c r="E180" s="98">
        <f t="shared" si="101"/>
        <v>-11</v>
      </c>
      <c r="F180" s="98">
        <f t="shared" si="101"/>
        <v>0</v>
      </c>
      <c r="G180" s="98">
        <f t="shared" si="101"/>
        <v>-999</v>
      </c>
      <c r="H180" s="98">
        <f t="shared" si="101"/>
        <v>2</v>
      </c>
      <c r="I180" s="98">
        <f t="shared" si="101"/>
        <v>-66</v>
      </c>
      <c r="J180" s="98">
        <f t="shared" si="101"/>
        <v>0</v>
      </c>
      <c r="K180" s="99">
        <f t="shared" si="101"/>
        <v>16</v>
      </c>
    </row>
    <row r="181" spans="1:69" x14ac:dyDescent="0.25">
      <c r="A181" s="107" t="s">
        <v>89</v>
      </c>
      <c r="B181" s="64">
        <f>MAX(B3:B180)</f>
        <v>596</v>
      </c>
      <c r="C181" s="64">
        <f t="shared" ref="C181:K181" si="102">MAX(C3:C180)</f>
        <v>600</v>
      </c>
      <c r="D181" s="64">
        <f t="shared" si="102"/>
        <v>598</v>
      </c>
      <c r="E181" s="64">
        <f t="shared" si="102"/>
        <v>600</v>
      </c>
      <c r="F181" s="64">
        <f t="shared" si="102"/>
        <v>597</v>
      </c>
      <c r="G181" s="64">
        <f t="shared" si="102"/>
        <v>597</v>
      </c>
      <c r="H181" s="64">
        <f t="shared" si="102"/>
        <v>583</v>
      </c>
      <c r="I181" s="64">
        <f t="shared" si="102"/>
        <v>600</v>
      </c>
      <c r="J181" s="64">
        <f t="shared" si="102"/>
        <v>595</v>
      </c>
      <c r="K181" s="100">
        <f t="shared" si="102"/>
        <v>599</v>
      </c>
    </row>
    <row r="182" spans="1:69" x14ac:dyDescent="0.25">
      <c r="A182" s="108" t="s">
        <v>53</v>
      </c>
      <c r="B182" s="101">
        <f>AVERAGE(B4:B181)</f>
        <v>294.38202247191009</v>
      </c>
      <c r="C182" s="101">
        <f t="shared" ref="C182:K182" si="103">AVERAGE(C4:C181)</f>
        <v>308.64606741573033</v>
      </c>
      <c r="D182" s="101">
        <f t="shared" si="103"/>
        <v>306.24719101123594</v>
      </c>
      <c r="E182" s="101">
        <f t="shared" si="103"/>
        <v>320.28089887640448</v>
      </c>
      <c r="F182" s="101">
        <f t="shared" si="103"/>
        <v>284.41011235955057</v>
      </c>
      <c r="G182" s="101">
        <f t="shared" si="103"/>
        <v>294.80337078651684</v>
      </c>
      <c r="H182" s="101">
        <f t="shared" si="103"/>
        <v>292.46067415730334</v>
      </c>
      <c r="I182" s="101">
        <f t="shared" si="103"/>
        <v>304.85955056179773</v>
      </c>
      <c r="J182" s="101">
        <f t="shared" si="103"/>
        <v>322.17977528089887</v>
      </c>
      <c r="K182" s="102">
        <f t="shared" si="103"/>
        <v>307.58988764044943</v>
      </c>
    </row>
    <row r="183" spans="1:69" x14ac:dyDescent="0.25">
      <c r="A183" s="119" t="s">
        <v>173</v>
      </c>
      <c r="B183" s="120">
        <f>SUM(B2:B179)</f>
        <v>52641</v>
      </c>
      <c r="C183" s="120">
        <f t="shared" ref="C183:K183" si="104">SUM(C2:C179)</f>
        <v>54770</v>
      </c>
      <c r="D183" s="120">
        <f t="shared" si="104"/>
        <v>54806</v>
      </c>
      <c r="E183" s="120">
        <f t="shared" si="104"/>
        <v>56837</v>
      </c>
      <c r="F183" s="120">
        <f t="shared" si="104"/>
        <v>50408</v>
      </c>
      <c r="G183" s="120">
        <f t="shared" si="104"/>
        <v>53485</v>
      </c>
      <c r="H183" s="120">
        <f t="shared" si="104"/>
        <v>51833</v>
      </c>
      <c r="I183" s="120">
        <f t="shared" si="104"/>
        <v>54222</v>
      </c>
      <c r="J183" s="120">
        <f t="shared" si="104"/>
        <v>57268</v>
      </c>
      <c r="K183" s="121">
        <f t="shared" si="104"/>
        <v>54470</v>
      </c>
    </row>
    <row r="184" spans="1:69" x14ac:dyDescent="0.25">
      <c r="A184" s="122" t="s">
        <v>175</v>
      </c>
      <c r="B184" s="101">
        <f>B183/B190</f>
        <v>61192.676547515257</v>
      </c>
      <c r="C184" s="101">
        <f t="shared" ref="C184:K184" si="105">C183/C190</f>
        <v>59210.810810810806</v>
      </c>
      <c r="D184" s="101">
        <f t="shared" si="105"/>
        <v>60907.195597380829</v>
      </c>
      <c r="E184" s="101">
        <f t="shared" si="105"/>
        <v>63164.293620558594</v>
      </c>
      <c r="F184" s="101">
        <f t="shared" si="105"/>
        <v>60472.788564778981</v>
      </c>
      <c r="G184" s="101">
        <f t="shared" si="105"/>
        <v>64164.162362863113</v>
      </c>
      <c r="H184" s="101">
        <f t="shared" si="105"/>
        <v>62182.313316897897</v>
      </c>
      <c r="I184" s="101">
        <f t="shared" si="105"/>
        <v>64210.60110842689</v>
      </c>
      <c r="J184" s="101">
        <f t="shared" si="105"/>
        <v>68929.491345899223</v>
      </c>
      <c r="K184" s="102">
        <f t="shared" si="105"/>
        <v>64291.868795958602</v>
      </c>
    </row>
    <row r="186" spans="1:69" x14ac:dyDescent="0.25">
      <c r="A186" t="s">
        <v>104</v>
      </c>
      <c r="B186" t="s">
        <v>45</v>
      </c>
      <c r="C186" t="s">
        <v>49</v>
      </c>
      <c r="D186" t="s">
        <v>44</v>
      </c>
      <c r="E186" t="s">
        <v>42</v>
      </c>
      <c r="F186" t="s">
        <v>43</v>
      </c>
      <c r="G186" t="s">
        <v>48</v>
      </c>
      <c r="H186" t="s">
        <v>47</v>
      </c>
    </row>
    <row r="187" spans="1:69" x14ac:dyDescent="0.25">
      <c r="A187" t="s">
        <v>105</v>
      </c>
      <c r="B187" s="118">
        <v>8.8999999999999996E-2</v>
      </c>
      <c r="C187" s="118">
        <v>7.0000000000000007E-2</v>
      </c>
      <c r="D187" s="118">
        <v>8.5000000000000006E-2</v>
      </c>
      <c r="E187" s="118">
        <v>7.4999999999999997E-2</v>
      </c>
      <c r="F187" s="118">
        <v>9.1999999999999998E-2</v>
      </c>
      <c r="G187" s="118">
        <v>8.9999999999999993E-3</v>
      </c>
      <c r="H187" s="118">
        <v>0</v>
      </c>
    </row>
    <row r="189" spans="1:69" x14ac:dyDescent="0.25"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</row>
    <row r="190" spans="1:69" x14ac:dyDescent="0.25">
      <c r="A190" t="s">
        <v>174</v>
      </c>
      <c r="B190">
        <f>(1-E187)*(1-C187)</f>
        <v>0.86024999999999996</v>
      </c>
      <c r="C190" s="20">
        <f>(1-E187)</f>
        <v>0.92500000000000004</v>
      </c>
      <c r="D190">
        <f>(1-F187)*(1-G187)</f>
        <v>0.89982800000000007</v>
      </c>
      <c r="E190">
        <v>0.89982800000000007</v>
      </c>
      <c r="F190">
        <f>(1-D187)*(1-B187)</f>
        <v>0.83356500000000011</v>
      </c>
      <c r="G190">
        <f>(1-D187)*(1-B187)</f>
        <v>0.83356500000000011</v>
      </c>
      <c r="H190">
        <f>(1-D187)*(1-B187)</f>
        <v>0.83356500000000011</v>
      </c>
      <c r="I190">
        <f>(1-F187)*(1-C187)</f>
        <v>0.84443999999999997</v>
      </c>
      <c r="J190">
        <f>(1-D187)*(1-F187)</f>
        <v>0.83082000000000011</v>
      </c>
      <c r="K190">
        <f>(1-B187)*(1-C187)</f>
        <v>0.84722999999999993</v>
      </c>
    </row>
    <row r="192" spans="1:69" x14ac:dyDescent="0.25">
      <c r="C192" t="s">
        <v>9</v>
      </c>
      <c r="D192" s="97">
        <v>68929.491345899223</v>
      </c>
      <c r="E192" s="97"/>
      <c r="F192" s="97"/>
      <c r="G192" s="97"/>
      <c r="H192" s="97"/>
      <c r="I192" s="97"/>
      <c r="J192" s="97"/>
      <c r="K192" s="97"/>
      <c r="L192" s="97"/>
      <c r="M192" s="97"/>
      <c r="N192" s="97"/>
    </row>
    <row r="193" spans="2:4" x14ac:dyDescent="0.25">
      <c r="C193" t="s">
        <v>10</v>
      </c>
      <c r="D193" s="97">
        <v>64291.868795958602</v>
      </c>
    </row>
    <row r="194" spans="2:4" x14ac:dyDescent="0.25">
      <c r="C194" t="s">
        <v>8</v>
      </c>
      <c r="D194" s="97">
        <v>64210.60110842689</v>
      </c>
    </row>
    <row r="195" spans="2:4" x14ac:dyDescent="0.25">
      <c r="C195" t="s">
        <v>6</v>
      </c>
      <c r="D195" s="97">
        <v>64164.162362863113</v>
      </c>
    </row>
    <row r="196" spans="2:4" x14ac:dyDescent="0.25">
      <c r="C196" t="s">
        <v>4</v>
      </c>
      <c r="D196" s="97">
        <v>63164.293620558594</v>
      </c>
    </row>
    <row r="197" spans="2:4" x14ac:dyDescent="0.25">
      <c r="C197" t="s">
        <v>7</v>
      </c>
      <c r="D197" s="97">
        <v>62182.313316897897</v>
      </c>
    </row>
    <row r="198" spans="2:4" x14ac:dyDescent="0.25">
      <c r="C198" t="s">
        <v>1</v>
      </c>
      <c r="D198" s="97">
        <v>61192.676547515257</v>
      </c>
    </row>
    <row r="199" spans="2:4" x14ac:dyDescent="0.25">
      <c r="B199" s="20"/>
      <c r="C199" t="s">
        <v>3</v>
      </c>
      <c r="D199" s="97">
        <v>60907.195597380829</v>
      </c>
    </row>
    <row r="200" spans="2:4" x14ac:dyDescent="0.25">
      <c r="C200" t="s">
        <v>5</v>
      </c>
      <c r="D200" s="97">
        <v>60472.788564778981</v>
      </c>
    </row>
    <row r="201" spans="2:4" x14ac:dyDescent="0.25">
      <c r="C201" t="s">
        <v>2</v>
      </c>
      <c r="D201" s="97">
        <v>59210.810810810806</v>
      </c>
    </row>
  </sheetData>
  <sortState xmlns:xlrd2="http://schemas.microsoft.com/office/spreadsheetml/2017/richdata2" ref="C192:D201">
    <sortCondition descending="1" ref="D192:D201"/>
  </sortState>
  <pageMargins left="0.7" right="0.7" top="0.75" bottom="0.75" header="0.3" footer="0.3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4A96-791B-4DD0-B46A-B33E7F5771F6}">
  <dimension ref="A1:AN80"/>
  <sheetViews>
    <sheetView topLeftCell="A8" workbookViewId="0">
      <selection activeCell="A19" sqref="A19:L27"/>
    </sheetView>
  </sheetViews>
  <sheetFormatPr defaultRowHeight="15" x14ac:dyDescent="0.25"/>
  <cols>
    <col min="1" max="1" width="21.7109375" bestFit="1" customWidth="1"/>
    <col min="2" max="4" width="13.140625" bestFit="1" customWidth="1"/>
  </cols>
  <sheetData>
    <row r="1" spans="1:40" x14ac:dyDescent="0.25">
      <c r="A1" s="82" t="s">
        <v>40</v>
      </c>
      <c r="B1" s="82" t="s">
        <v>1</v>
      </c>
      <c r="C1" s="83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</row>
    <row r="2" spans="1:40" x14ac:dyDescent="0.25">
      <c r="A2" s="82" t="s">
        <v>41</v>
      </c>
      <c r="B2" s="82" t="s">
        <v>42</v>
      </c>
      <c r="C2" s="82" t="s">
        <v>42</v>
      </c>
      <c r="D2" s="82" t="s">
        <v>43</v>
      </c>
      <c r="E2" s="82" t="s">
        <v>43</v>
      </c>
      <c r="F2" s="82" t="s">
        <v>44</v>
      </c>
      <c r="G2" s="82" t="s">
        <v>44</v>
      </c>
      <c r="H2" s="82" t="s">
        <v>44</v>
      </c>
      <c r="I2" s="82" t="s">
        <v>43</v>
      </c>
      <c r="J2" s="82" t="s">
        <v>44</v>
      </c>
      <c r="K2" s="82" t="s">
        <v>45</v>
      </c>
    </row>
    <row r="3" spans="1:40" x14ac:dyDescent="0.25">
      <c r="A3" s="82" t="s">
        <v>46</v>
      </c>
      <c r="B3" s="82" t="s">
        <v>47</v>
      </c>
      <c r="C3" s="82" t="s">
        <v>47</v>
      </c>
      <c r="D3" s="82" t="s">
        <v>48</v>
      </c>
      <c r="E3" s="82" t="s">
        <v>48</v>
      </c>
      <c r="F3" s="82" t="s">
        <v>45</v>
      </c>
      <c r="G3" s="82" t="s">
        <v>45</v>
      </c>
      <c r="H3" s="82" t="s">
        <v>45</v>
      </c>
      <c r="I3" s="82" t="s">
        <v>47</v>
      </c>
      <c r="J3" s="82" t="s">
        <v>43</v>
      </c>
      <c r="K3" s="82" t="s">
        <v>49</v>
      </c>
    </row>
    <row r="4" spans="1:40" x14ac:dyDescent="0.25">
      <c r="A4" s="82" t="s">
        <v>50</v>
      </c>
      <c r="B4" s="82" t="s">
        <v>49</v>
      </c>
      <c r="C4" s="82"/>
      <c r="D4" s="82" t="s">
        <v>47</v>
      </c>
      <c r="E4" s="82"/>
      <c r="F4" s="82" t="s">
        <v>47</v>
      </c>
      <c r="G4" s="82"/>
      <c r="H4" s="82"/>
      <c r="I4" s="82" t="s">
        <v>49</v>
      </c>
      <c r="J4" s="82"/>
      <c r="K4" s="82"/>
    </row>
    <row r="7" spans="1:40" s="84" customFormat="1" x14ac:dyDescent="0.25">
      <c r="A7" s="84" t="s">
        <v>51</v>
      </c>
      <c r="B7" s="82" t="s">
        <v>41</v>
      </c>
      <c r="C7" s="82" t="s">
        <v>46</v>
      </c>
      <c r="D7" s="85" t="s">
        <v>50</v>
      </c>
      <c r="F7" s="82" t="s">
        <v>41</v>
      </c>
      <c r="G7" s="82" t="s">
        <v>46</v>
      </c>
      <c r="H7" s="85" t="s">
        <v>50</v>
      </c>
      <c r="J7" s="82" t="s">
        <v>41</v>
      </c>
      <c r="K7" s="82" t="s">
        <v>46</v>
      </c>
      <c r="L7" s="85" t="s">
        <v>50</v>
      </c>
      <c r="N7" s="82" t="s">
        <v>41</v>
      </c>
      <c r="O7" s="82" t="s">
        <v>46</v>
      </c>
      <c r="P7" s="85" t="s">
        <v>50</v>
      </c>
      <c r="R7" s="82" t="s">
        <v>41</v>
      </c>
      <c r="S7" s="82" t="s">
        <v>46</v>
      </c>
      <c r="T7" s="85" t="s">
        <v>50</v>
      </c>
      <c r="V7" s="82" t="s">
        <v>41</v>
      </c>
      <c r="W7" s="82" t="s">
        <v>46</v>
      </c>
      <c r="X7" s="85" t="s">
        <v>50</v>
      </c>
      <c r="Z7" s="82" t="s">
        <v>41</v>
      </c>
      <c r="AA7" s="82" t="s">
        <v>46</v>
      </c>
      <c r="AB7" s="85" t="s">
        <v>50</v>
      </c>
      <c r="AD7" s="82" t="s">
        <v>41</v>
      </c>
      <c r="AE7" s="82" t="s">
        <v>46</v>
      </c>
      <c r="AF7" s="85" t="s">
        <v>50</v>
      </c>
      <c r="AH7" s="82" t="s">
        <v>41</v>
      </c>
      <c r="AI7" s="82" t="s">
        <v>46</v>
      </c>
      <c r="AJ7" s="85" t="s">
        <v>50</v>
      </c>
      <c r="AL7" s="82" t="s">
        <v>41</v>
      </c>
      <c r="AM7" s="82" t="s">
        <v>46</v>
      </c>
      <c r="AN7" s="85" t="s">
        <v>50</v>
      </c>
    </row>
    <row r="8" spans="1:40" s="84" customFormat="1" x14ac:dyDescent="0.25">
      <c r="A8" s="82" t="s">
        <v>1</v>
      </c>
      <c r="B8" s="84">
        <v>234</v>
      </c>
      <c r="C8" s="84">
        <v>110</v>
      </c>
      <c r="D8" s="84">
        <v>75</v>
      </c>
      <c r="E8" s="86" t="s">
        <v>2</v>
      </c>
      <c r="F8" s="84">
        <v>278</v>
      </c>
      <c r="G8" s="84">
        <v>107</v>
      </c>
      <c r="I8" s="84" t="s">
        <v>3</v>
      </c>
      <c r="J8" s="84">
        <v>91</v>
      </c>
      <c r="K8" s="84">
        <v>320</v>
      </c>
      <c r="L8" s="84">
        <v>41</v>
      </c>
      <c r="M8" s="84" t="s">
        <v>4</v>
      </c>
      <c r="N8" s="84">
        <v>33</v>
      </c>
      <c r="O8" s="84">
        <v>85</v>
      </c>
      <c r="Q8" s="84" t="s">
        <v>5</v>
      </c>
      <c r="R8" s="84">
        <v>99</v>
      </c>
      <c r="S8" s="84">
        <v>16</v>
      </c>
      <c r="T8" s="84">
        <v>5</v>
      </c>
      <c r="U8" s="84" t="s">
        <v>6</v>
      </c>
      <c r="V8" s="84">
        <v>22</v>
      </c>
      <c r="W8" s="84">
        <v>62</v>
      </c>
      <c r="Y8" s="84" t="s">
        <v>7</v>
      </c>
      <c r="Z8" s="84">
        <v>82</v>
      </c>
      <c r="AA8" s="84">
        <v>36</v>
      </c>
      <c r="AC8" s="84" t="s">
        <v>8</v>
      </c>
      <c r="AD8" s="84">
        <v>35</v>
      </c>
      <c r="AE8" s="84">
        <v>3</v>
      </c>
      <c r="AF8" s="84">
        <v>18</v>
      </c>
      <c r="AG8" s="84" t="s">
        <v>9</v>
      </c>
      <c r="AH8" s="84">
        <v>34</v>
      </c>
      <c r="AI8" s="84">
        <v>69</v>
      </c>
      <c r="AK8" s="84" t="s">
        <v>10</v>
      </c>
      <c r="AL8" s="84">
        <v>26</v>
      </c>
      <c r="AM8" s="84">
        <v>12</v>
      </c>
    </row>
    <row r="9" spans="1:40" s="84" customFormat="1" x14ac:dyDescent="0.25">
      <c r="A9" s="82" t="s">
        <v>1</v>
      </c>
      <c r="B9" s="84">
        <v>277</v>
      </c>
      <c r="C9" s="84">
        <v>115</v>
      </c>
      <c r="D9" s="84">
        <v>81</v>
      </c>
      <c r="E9" s="86" t="s">
        <v>2</v>
      </c>
      <c r="F9" s="84">
        <v>235</v>
      </c>
      <c r="G9" s="84">
        <v>101</v>
      </c>
      <c r="I9" s="84" t="s">
        <v>3</v>
      </c>
      <c r="J9" s="84">
        <v>86</v>
      </c>
      <c r="K9" s="84">
        <v>320</v>
      </c>
      <c r="L9" s="84">
        <v>45</v>
      </c>
      <c r="M9" s="84" t="s">
        <v>4</v>
      </c>
      <c r="N9" s="84">
        <v>31</v>
      </c>
      <c r="O9" s="84">
        <v>85</v>
      </c>
      <c r="Q9" s="84" t="s">
        <v>5</v>
      </c>
      <c r="R9" s="84">
        <v>61</v>
      </c>
      <c r="S9" s="84">
        <v>32</v>
      </c>
      <c r="T9" s="84">
        <v>8</v>
      </c>
      <c r="U9" s="84" t="s">
        <v>6</v>
      </c>
      <c r="V9" s="84">
        <v>10</v>
      </c>
      <c r="W9" s="84">
        <v>55</v>
      </c>
      <c r="Y9" s="84" t="s">
        <v>7</v>
      </c>
      <c r="Z9" s="84">
        <v>96</v>
      </c>
      <c r="AA9" s="84">
        <v>11</v>
      </c>
      <c r="AC9" s="84" t="s">
        <v>8</v>
      </c>
      <c r="AD9" s="84">
        <v>88</v>
      </c>
      <c r="AE9" s="84">
        <v>5</v>
      </c>
      <c r="AF9" s="84">
        <v>24</v>
      </c>
      <c r="AG9" s="84" t="s">
        <v>9</v>
      </c>
      <c r="AH9" s="84">
        <v>37</v>
      </c>
      <c r="AI9" s="84">
        <v>46</v>
      </c>
      <c r="AK9" s="84" t="s">
        <v>10</v>
      </c>
      <c r="AL9" s="84">
        <v>28</v>
      </c>
      <c r="AM9" s="84">
        <v>14</v>
      </c>
    </row>
    <row r="10" spans="1:40" s="84" customFormat="1" x14ac:dyDescent="0.25">
      <c r="A10" s="82" t="s">
        <v>1</v>
      </c>
      <c r="B10" s="84">
        <v>276</v>
      </c>
      <c r="C10" s="84">
        <v>112</v>
      </c>
      <c r="D10" s="84">
        <v>81</v>
      </c>
      <c r="E10" s="86" t="s">
        <v>2</v>
      </c>
      <c r="F10" s="84">
        <v>249</v>
      </c>
      <c r="G10" s="84">
        <v>98</v>
      </c>
      <c r="I10" s="84" t="s">
        <v>3</v>
      </c>
      <c r="J10" s="84">
        <v>95</v>
      </c>
      <c r="K10" s="84">
        <v>320</v>
      </c>
      <c r="L10" s="84">
        <v>48</v>
      </c>
      <c r="M10" s="84" t="s">
        <v>4</v>
      </c>
      <c r="N10" s="84">
        <v>30</v>
      </c>
      <c r="O10" s="84">
        <v>85</v>
      </c>
      <c r="Q10" s="84" t="s">
        <v>5</v>
      </c>
      <c r="R10" s="84">
        <v>52</v>
      </c>
      <c r="S10" s="84">
        <v>34</v>
      </c>
      <c r="T10" s="84">
        <v>6</v>
      </c>
      <c r="U10" s="84" t="s">
        <v>6</v>
      </c>
      <c r="V10" s="84">
        <v>25</v>
      </c>
      <c r="W10" s="84">
        <v>84</v>
      </c>
      <c r="Y10" s="84" t="s">
        <v>7</v>
      </c>
      <c r="Z10" s="84">
        <v>91</v>
      </c>
      <c r="AA10" s="84">
        <v>8</v>
      </c>
      <c r="AC10" s="84" t="s">
        <v>8</v>
      </c>
      <c r="AD10" s="84">
        <v>32</v>
      </c>
      <c r="AE10" s="84">
        <v>4</v>
      </c>
      <c r="AF10" s="84">
        <v>19</v>
      </c>
      <c r="AG10" s="84" t="s">
        <v>9</v>
      </c>
      <c r="AH10" s="84">
        <v>43</v>
      </c>
      <c r="AI10" s="84">
        <v>73</v>
      </c>
      <c r="AK10" s="84" t="s">
        <v>10</v>
      </c>
      <c r="AL10" s="84">
        <v>32</v>
      </c>
      <c r="AM10" s="84">
        <v>16</v>
      </c>
    </row>
    <row r="11" spans="1:40" s="84" customFormat="1" x14ac:dyDescent="0.25">
      <c r="A11" s="82" t="s">
        <v>1</v>
      </c>
      <c r="B11" s="84">
        <v>231</v>
      </c>
      <c r="C11" s="84">
        <v>119</v>
      </c>
      <c r="D11" s="84">
        <v>71</v>
      </c>
      <c r="E11" s="86" t="s">
        <v>2</v>
      </c>
      <c r="F11" s="84">
        <v>272</v>
      </c>
      <c r="G11" s="84">
        <v>105</v>
      </c>
      <c r="I11" s="84" t="s">
        <v>3</v>
      </c>
      <c r="J11" s="84">
        <v>85</v>
      </c>
      <c r="K11" s="84">
        <v>320</v>
      </c>
      <c r="L11" s="84">
        <v>50</v>
      </c>
      <c r="M11" s="84" t="s">
        <v>4</v>
      </c>
      <c r="N11" s="84">
        <v>37</v>
      </c>
      <c r="O11" s="84">
        <v>85</v>
      </c>
      <c r="Q11" s="84" t="s">
        <v>5</v>
      </c>
      <c r="R11" s="84">
        <v>77</v>
      </c>
      <c r="S11" s="84">
        <v>9</v>
      </c>
      <c r="T11" s="84">
        <v>5</v>
      </c>
      <c r="U11" s="84" t="s">
        <v>6</v>
      </c>
      <c r="V11" s="84">
        <v>22</v>
      </c>
      <c r="W11" s="84">
        <v>86</v>
      </c>
      <c r="Y11" s="84" t="s">
        <v>7</v>
      </c>
      <c r="Z11" s="84">
        <v>56</v>
      </c>
      <c r="AA11" s="84">
        <v>17</v>
      </c>
      <c r="AC11" s="84" t="s">
        <v>8</v>
      </c>
      <c r="AD11" s="84">
        <v>75</v>
      </c>
      <c r="AE11" s="84">
        <v>7</v>
      </c>
      <c r="AF11" s="84">
        <v>20</v>
      </c>
      <c r="AG11" s="84" t="s">
        <v>9</v>
      </c>
      <c r="AH11" s="84">
        <v>36</v>
      </c>
      <c r="AI11" s="84">
        <v>70</v>
      </c>
      <c r="AK11" s="84" t="s">
        <v>10</v>
      </c>
      <c r="AL11" s="84">
        <v>26</v>
      </c>
      <c r="AM11" s="84">
        <v>13</v>
      </c>
    </row>
    <row r="12" spans="1:40" s="84" customFormat="1" x14ac:dyDescent="0.25">
      <c r="A12" s="82" t="s">
        <v>1</v>
      </c>
      <c r="B12" s="84">
        <v>268</v>
      </c>
      <c r="C12" s="84">
        <v>112</v>
      </c>
      <c r="D12" s="84">
        <v>83</v>
      </c>
      <c r="E12" s="86" t="s">
        <v>2</v>
      </c>
      <c r="F12" s="84">
        <v>267</v>
      </c>
      <c r="G12" s="84">
        <v>110</v>
      </c>
      <c r="I12" s="84" t="s">
        <v>3</v>
      </c>
      <c r="J12" s="84">
        <v>82</v>
      </c>
      <c r="K12" s="84">
        <v>320</v>
      </c>
      <c r="L12" s="84">
        <v>42</v>
      </c>
      <c r="M12" s="84" t="s">
        <v>4</v>
      </c>
      <c r="N12" s="84">
        <v>32</v>
      </c>
      <c r="O12" s="84">
        <v>85</v>
      </c>
      <c r="Q12" s="84" t="s">
        <v>5</v>
      </c>
      <c r="R12" s="84">
        <v>63</v>
      </c>
      <c r="S12" s="84">
        <v>21</v>
      </c>
      <c r="T12" s="84">
        <v>7</v>
      </c>
      <c r="U12" s="84" t="s">
        <v>6</v>
      </c>
      <c r="V12" s="84">
        <v>31</v>
      </c>
      <c r="W12" s="84">
        <v>92</v>
      </c>
      <c r="Y12" s="84" t="s">
        <v>7</v>
      </c>
      <c r="Z12" s="84">
        <v>96</v>
      </c>
      <c r="AA12" s="84">
        <v>35</v>
      </c>
      <c r="AC12" s="84" t="s">
        <v>8</v>
      </c>
      <c r="AD12" s="84">
        <v>29</v>
      </c>
      <c r="AE12" s="84">
        <v>3</v>
      </c>
      <c r="AF12" s="84">
        <v>28</v>
      </c>
      <c r="AG12" s="84" t="s">
        <v>9</v>
      </c>
      <c r="AH12" s="84">
        <v>43</v>
      </c>
      <c r="AI12" s="84">
        <v>89</v>
      </c>
      <c r="AK12" s="84" t="s">
        <v>10</v>
      </c>
      <c r="AL12" s="84">
        <v>29</v>
      </c>
      <c r="AM12" s="84">
        <v>14</v>
      </c>
    </row>
    <row r="13" spans="1:40" s="84" customFormat="1" x14ac:dyDescent="0.25">
      <c r="A13" s="82" t="s">
        <v>1</v>
      </c>
      <c r="B13" s="84">
        <v>259</v>
      </c>
      <c r="C13" s="84">
        <v>116</v>
      </c>
      <c r="D13" s="84">
        <v>70</v>
      </c>
      <c r="E13" s="86" t="s">
        <v>2</v>
      </c>
      <c r="F13" s="84">
        <v>272</v>
      </c>
      <c r="G13" s="84">
        <v>108</v>
      </c>
      <c r="I13" s="84" t="s">
        <v>3</v>
      </c>
      <c r="J13" s="84">
        <v>92</v>
      </c>
      <c r="K13" s="84">
        <v>320</v>
      </c>
      <c r="L13" s="84">
        <v>44</v>
      </c>
      <c r="M13" s="84" t="s">
        <v>4</v>
      </c>
      <c r="N13" s="84">
        <v>38</v>
      </c>
      <c r="O13" s="84">
        <v>85</v>
      </c>
      <c r="Q13" s="84" t="s">
        <v>5</v>
      </c>
      <c r="R13" s="84">
        <v>80</v>
      </c>
      <c r="S13" s="84">
        <v>31</v>
      </c>
      <c r="T13" s="84">
        <v>6</v>
      </c>
      <c r="U13" s="84" t="s">
        <v>6</v>
      </c>
      <c r="V13" s="84">
        <v>37</v>
      </c>
      <c r="W13" s="84">
        <v>77</v>
      </c>
      <c r="Y13" s="84" t="s">
        <v>7</v>
      </c>
      <c r="Z13" s="84">
        <v>50</v>
      </c>
      <c r="AA13" s="84">
        <v>24</v>
      </c>
      <c r="AC13" s="84" t="s">
        <v>8</v>
      </c>
      <c r="AD13" s="84">
        <v>77</v>
      </c>
      <c r="AE13" s="84">
        <v>6</v>
      </c>
      <c r="AF13" s="84">
        <v>14</v>
      </c>
      <c r="AG13" s="84" t="s">
        <v>9</v>
      </c>
      <c r="AH13" s="84">
        <v>35</v>
      </c>
      <c r="AI13" s="84">
        <v>65</v>
      </c>
      <c r="AK13" s="84" t="s">
        <v>10</v>
      </c>
      <c r="AL13" s="84">
        <v>33</v>
      </c>
      <c r="AM13" s="84">
        <v>11</v>
      </c>
    </row>
    <row r="14" spans="1:40" s="84" customFormat="1" x14ac:dyDescent="0.25">
      <c r="A14" s="82" t="s">
        <v>1</v>
      </c>
      <c r="B14" s="84">
        <v>241</v>
      </c>
      <c r="C14" s="84">
        <v>108</v>
      </c>
      <c r="D14" s="84">
        <v>78</v>
      </c>
      <c r="E14" s="86" t="s">
        <v>2</v>
      </c>
      <c r="F14" s="84">
        <v>233</v>
      </c>
      <c r="G14" s="84">
        <v>97</v>
      </c>
      <c r="I14" s="84" t="s">
        <v>3</v>
      </c>
      <c r="J14" s="84">
        <v>90</v>
      </c>
      <c r="K14" s="84">
        <v>320</v>
      </c>
      <c r="L14" s="84">
        <v>41</v>
      </c>
      <c r="M14" s="84" t="s">
        <v>4</v>
      </c>
      <c r="N14" s="84">
        <v>30</v>
      </c>
      <c r="O14" s="84">
        <v>85</v>
      </c>
      <c r="Q14" s="84" t="s">
        <v>5</v>
      </c>
      <c r="R14" s="84">
        <v>83</v>
      </c>
      <c r="S14" s="84">
        <v>28</v>
      </c>
      <c r="T14" s="84">
        <v>5</v>
      </c>
      <c r="U14" s="84" t="s">
        <v>6</v>
      </c>
      <c r="V14" s="84">
        <v>38</v>
      </c>
      <c r="W14" s="84">
        <v>68</v>
      </c>
      <c r="Y14" s="84" t="s">
        <v>7</v>
      </c>
      <c r="Z14" s="84">
        <v>98</v>
      </c>
      <c r="AA14" s="84">
        <v>17</v>
      </c>
      <c r="AC14" s="84" t="s">
        <v>8</v>
      </c>
      <c r="AD14" s="84">
        <v>66</v>
      </c>
      <c r="AE14" s="84">
        <v>4</v>
      </c>
      <c r="AF14" s="84">
        <v>23</v>
      </c>
      <c r="AG14" s="84" t="s">
        <v>9</v>
      </c>
      <c r="AH14" s="84">
        <v>38</v>
      </c>
      <c r="AI14" s="84">
        <v>51</v>
      </c>
      <c r="AK14" s="84" t="s">
        <v>10</v>
      </c>
      <c r="AL14" s="84">
        <v>30</v>
      </c>
      <c r="AM14" s="84">
        <v>15</v>
      </c>
    </row>
    <row r="15" spans="1:40" s="84" customFormat="1" x14ac:dyDescent="0.25">
      <c r="A15" s="82" t="s">
        <v>1</v>
      </c>
      <c r="B15" s="84">
        <v>251</v>
      </c>
      <c r="C15" s="84">
        <v>115</v>
      </c>
      <c r="D15" s="84">
        <v>76</v>
      </c>
      <c r="E15" s="86" t="s">
        <v>2</v>
      </c>
      <c r="F15" s="84">
        <v>271</v>
      </c>
      <c r="G15" s="84">
        <v>106</v>
      </c>
      <c r="I15" s="84" t="s">
        <v>3</v>
      </c>
      <c r="J15" s="84">
        <v>87</v>
      </c>
      <c r="K15" s="84">
        <v>320</v>
      </c>
      <c r="L15" s="84">
        <v>50</v>
      </c>
      <c r="M15" s="84" t="s">
        <v>4</v>
      </c>
      <c r="N15" s="84">
        <v>36</v>
      </c>
      <c r="O15" s="84">
        <v>85</v>
      </c>
      <c r="Q15" s="84" t="s">
        <v>5</v>
      </c>
      <c r="R15" s="84">
        <v>80</v>
      </c>
      <c r="S15" s="84">
        <v>11</v>
      </c>
      <c r="T15" s="84">
        <v>6</v>
      </c>
      <c r="U15" s="84" t="s">
        <v>6</v>
      </c>
      <c r="V15" s="84">
        <v>18</v>
      </c>
      <c r="W15" s="84">
        <v>55</v>
      </c>
      <c r="Y15" s="84" t="s">
        <v>7</v>
      </c>
      <c r="Z15" s="84">
        <v>80</v>
      </c>
      <c r="AA15" s="84">
        <v>32</v>
      </c>
      <c r="AC15" s="84" t="s">
        <v>8</v>
      </c>
      <c r="AD15" s="84">
        <v>74</v>
      </c>
      <c r="AE15" s="84">
        <v>3</v>
      </c>
      <c r="AF15" s="84">
        <v>15</v>
      </c>
      <c r="AG15" s="84" t="s">
        <v>9</v>
      </c>
      <c r="AH15" s="84">
        <v>40</v>
      </c>
      <c r="AI15" s="84">
        <v>45</v>
      </c>
      <c r="AK15" s="84" t="s">
        <v>10</v>
      </c>
      <c r="AL15" s="84">
        <v>25</v>
      </c>
      <c r="AM15" s="84">
        <v>16</v>
      </c>
    </row>
    <row r="16" spans="1:40" s="84" customFormat="1" x14ac:dyDescent="0.25">
      <c r="A16" s="82" t="s">
        <v>1</v>
      </c>
      <c r="B16" s="84">
        <v>255</v>
      </c>
      <c r="C16" s="84">
        <v>118</v>
      </c>
      <c r="D16" s="84">
        <v>85</v>
      </c>
      <c r="E16" s="86" t="s">
        <v>2</v>
      </c>
      <c r="F16" s="84">
        <v>273</v>
      </c>
      <c r="G16" s="84">
        <v>96</v>
      </c>
      <c r="I16" s="84" t="s">
        <v>3</v>
      </c>
      <c r="J16" s="84">
        <v>88</v>
      </c>
      <c r="K16" s="84">
        <v>320</v>
      </c>
      <c r="L16" s="84">
        <v>49</v>
      </c>
      <c r="M16" s="84" t="s">
        <v>4</v>
      </c>
      <c r="N16" s="84">
        <v>35</v>
      </c>
      <c r="O16" s="84">
        <v>85</v>
      </c>
      <c r="Q16" s="84" t="s">
        <v>5</v>
      </c>
      <c r="R16" s="84">
        <v>66</v>
      </c>
      <c r="S16" s="84">
        <v>17</v>
      </c>
      <c r="T16" s="84">
        <v>4</v>
      </c>
      <c r="U16" s="84" t="s">
        <v>6</v>
      </c>
      <c r="V16" s="84">
        <v>10</v>
      </c>
      <c r="W16" s="84">
        <v>98</v>
      </c>
      <c r="Y16" s="84" t="s">
        <v>7</v>
      </c>
      <c r="Z16" s="84">
        <v>60</v>
      </c>
      <c r="AA16" s="84">
        <v>11</v>
      </c>
      <c r="AC16" s="84" t="s">
        <v>8</v>
      </c>
      <c r="AD16" s="84">
        <v>42</v>
      </c>
      <c r="AE16" s="84">
        <v>4</v>
      </c>
      <c r="AF16" s="84">
        <v>22</v>
      </c>
      <c r="AG16" s="84" t="s">
        <v>9</v>
      </c>
      <c r="AH16" s="84">
        <v>38</v>
      </c>
      <c r="AI16" s="84">
        <v>44</v>
      </c>
      <c r="AK16" s="84" t="s">
        <v>10</v>
      </c>
      <c r="AL16" s="84">
        <v>27</v>
      </c>
      <c r="AM16" s="84">
        <v>13</v>
      </c>
    </row>
    <row r="17" spans="1:39" s="84" customFormat="1" x14ac:dyDescent="0.25">
      <c r="A17" s="82" t="s">
        <v>1</v>
      </c>
      <c r="B17" s="84">
        <v>261</v>
      </c>
      <c r="C17" s="84">
        <v>113</v>
      </c>
      <c r="D17" s="84">
        <v>74</v>
      </c>
      <c r="E17" s="86" t="s">
        <v>2</v>
      </c>
      <c r="F17" s="84">
        <v>253</v>
      </c>
      <c r="G17" s="84">
        <v>111</v>
      </c>
      <c r="I17" s="84" t="s">
        <v>3</v>
      </c>
      <c r="J17" s="84">
        <v>88</v>
      </c>
      <c r="K17" s="84">
        <v>320</v>
      </c>
      <c r="L17" s="84">
        <v>42</v>
      </c>
      <c r="M17" s="84" t="s">
        <v>4</v>
      </c>
      <c r="N17" s="84">
        <v>31</v>
      </c>
      <c r="O17" s="84">
        <v>85</v>
      </c>
      <c r="Q17" s="84" t="s">
        <v>5</v>
      </c>
      <c r="R17" s="84">
        <v>98</v>
      </c>
      <c r="S17" s="84">
        <v>30</v>
      </c>
      <c r="T17" s="84">
        <v>4</v>
      </c>
      <c r="U17" s="84" t="s">
        <v>6</v>
      </c>
      <c r="V17" s="84">
        <v>7</v>
      </c>
      <c r="W17" s="84">
        <v>84</v>
      </c>
      <c r="Y17" s="84" t="s">
        <v>7</v>
      </c>
      <c r="Z17" s="84">
        <v>94</v>
      </c>
      <c r="AA17" s="84">
        <v>15</v>
      </c>
      <c r="AC17" s="84" t="s">
        <v>8</v>
      </c>
      <c r="AD17" s="84">
        <v>58</v>
      </c>
      <c r="AE17" s="84">
        <v>4</v>
      </c>
      <c r="AF17" s="84">
        <v>20</v>
      </c>
      <c r="AG17" s="84" t="s">
        <v>9</v>
      </c>
      <c r="AH17" s="84">
        <v>34</v>
      </c>
      <c r="AI17" s="84">
        <v>80</v>
      </c>
      <c r="AK17" s="84" t="s">
        <v>10</v>
      </c>
      <c r="AL17" s="84">
        <v>31</v>
      </c>
      <c r="AM17" s="84">
        <v>14</v>
      </c>
    </row>
    <row r="18" spans="1:39" s="84" customFormat="1" x14ac:dyDescent="0.25">
      <c r="B18" s="87" t="s">
        <v>42</v>
      </c>
      <c r="C18" s="87" t="s">
        <v>47</v>
      </c>
      <c r="D18" s="87" t="s">
        <v>49</v>
      </c>
      <c r="F18" s="87" t="s">
        <v>42</v>
      </c>
      <c r="G18" s="87" t="s">
        <v>47</v>
      </c>
      <c r="J18" s="87" t="s">
        <v>43</v>
      </c>
      <c r="K18" s="87" t="s">
        <v>48</v>
      </c>
      <c r="L18" s="82" t="s">
        <v>47</v>
      </c>
      <c r="N18" s="82" t="s">
        <v>43</v>
      </c>
      <c r="O18" s="82" t="s">
        <v>48</v>
      </c>
      <c r="R18" s="82" t="s">
        <v>44</v>
      </c>
      <c r="S18" s="82" t="s">
        <v>45</v>
      </c>
      <c r="T18" s="82" t="s">
        <v>47</v>
      </c>
      <c r="V18" s="82" t="s">
        <v>44</v>
      </c>
      <c r="W18" s="82" t="s">
        <v>45</v>
      </c>
      <c r="Z18" s="82" t="s">
        <v>44</v>
      </c>
      <c r="AA18" s="82" t="s">
        <v>45</v>
      </c>
      <c r="AD18" s="82" t="s">
        <v>43</v>
      </c>
      <c r="AE18" s="82" t="s">
        <v>47</v>
      </c>
      <c r="AF18" s="82" t="s">
        <v>49</v>
      </c>
      <c r="AH18" s="82" t="s">
        <v>44</v>
      </c>
      <c r="AI18" s="82" t="s">
        <v>43</v>
      </c>
      <c r="AL18" s="82" t="s">
        <v>45</v>
      </c>
      <c r="AM18" s="82" t="s">
        <v>49</v>
      </c>
    </row>
    <row r="19" spans="1:39" s="84" customFormat="1" x14ac:dyDescent="0.25">
      <c r="A19" s="88" t="s">
        <v>183</v>
      </c>
      <c r="B19" s="88" t="s">
        <v>130</v>
      </c>
      <c r="C19" s="89" t="s">
        <v>131</v>
      </c>
      <c r="D19" s="88" t="s">
        <v>132</v>
      </c>
      <c r="E19" s="88" t="s">
        <v>133</v>
      </c>
      <c r="F19" s="88" t="s">
        <v>134</v>
      </c>
      <c r="G19" s="88" t="s">
        <v>135</v>
      </c>
      <c r="H19" s="88" t="s">
        <v>136</v>
      </c>
      <c r="I19" s="88" t="s">
        <v>137</v>
      </c>
      <c r="J19" s="88" t="s">
        <v>138</v>
      </c>
      <c r="K19" s="88" t="s">
        <v>139</v>
      </c>
    </row>
    <row r="20" spans="1:39" s="84" customFormat="1" x14ac:dyDescent="0.25">
      <c r="A20" s="89" t="s">
        <v>123</v>
      </c>
      <c r="B20" s="88">
        <v>0</v>
      </c>
      <c r="C20" s="88">
        <v>0</v>
      </c>
      <c r="D20" s="88">
        <v>0</v>
      </c>
      <c r="E20" s="88">
        <v>0</v>
      </c>
      <c r="F20" s="88">
        <v>1</v>
      </c>
      <c r="G20" s="88">
        <v>1</v>
      </c>
      <c r="H20" s="88">
        <v>1</v>
      </c>
      <c r="I20" s="88">
        <v>0</v>
      </c>
      <c r="J20" s="88">
        <v>1</v>
      </c>
      <c r="K20" s="88">
        <v>0</v>
      </c>
      <c r="L20" s="84">
        <f t="shared" ref="L20:L26" si="0">SUM(B20:K20)</f>
        <v>4</v>
      </c>
    </row>
    <row r="21" spans="1:39" s="84" customFormat="1" x14ac:dyDescent="0.25">
      <c r="A21" s="89" t="s">
        <v>124</v>
      </c>
      <c r="B21" s="88">
        <v>1</v>
      </c>
      <c r="C21" s="88">
        <v>1</v>
      </c>
      <c r="D21" s="88">
        <v>0</v>
      </c>
      <c r="E21" s="88">
        <v>0</v>
      </c>
      <c r="F21" s="88">
        <v>0</v>
      </c>
      <c r="G21" s="88">
        <v>0</v>
      </c>
      <c r="H21" s="88">
        <v>0</v>
      </c>
      <c r="I21" s="88">
        <v>0</v>
      </c>
      <c r="J21" s="88">
        <v>0</v>
      </c>
      <c r="K21" s="88">
        <v>0</v>
      </c>
      <c r="L21" s="84">
        <f t="shared" si="0"/>
        <v>2</v>
      </c>
    </row>
    <row r="22" spans="1:39" s="84" customFormat="1" x14ac:dyDescent="0.25">
      <c r="A22" s="89" t="s">
        <v>125</v>
      </c>
      <c r="B22" s="88">
        <v>1</v>
      </c>
      <c r="C22" s="88">
        <v>1</v>
      </c>
      <c r="D22" s="88">
        <v>1</v>
      </c>
      <c r="E22" s="88">
        <v>0</v>
      </c>
      <c r="F22" s="88">
        <v>1</v>
      </c>
      <c r="G22" s="88">
        <v>0</v>
      </c>
      <c r="H22" s="88">
        <v>0</v>
      </c>
      <c r="I22" s="88">
        <v>1</v>
      </c>
      <c r="J22" s="88">
        <v>0</v>
      </c>
      <c r="K22" s="88">
        <v>0</v>
      </c>
      <c r="L22" s="84">
        <f t="shared" si="0"/>
        <v>5</v>
      </c>
    </row>
    <row r="23" spans="1:39" s="84" customFormat="1" x14ac:dyDescent="0.25">
      <c r="A23" s="89" t="s">
        <v>126</v>
      </c>
      <c r="B23" s="88">
        <v>0</v>
      </c>
      <c r="C23" s="88">
        <v>0</v>
      </c>
      <c r="D23" s="88">
        <v>0</v>
      </c>
      <c r="E23" s="88">
        <v>0</v>
      </c>
      <c r="F23" s="88">
        <v>1</v>
      </c>
      <c r="G23" s="88">
        <v>1</v>
      </c>
      <c r="H23" s="88">
        <v>1</v>
      </c>
      <c r="I23" s="88">
        <v>0</v>
      </c>
      <c r="J23" s="88">
        <v>0</v>
      </c>
      <c r="K23" s="88">
        <v>1</v>
      </c>
      <c r="L23" s="84">
        <f t="shared" si="0"/>
        <v>4</v>
      </c>
    </row>
    <row r="24" spans="1:39" s="84" customFormat="1" x14ac:dyDescent="0.25">
      <c r="A24" s="89" t="s">
        <v>127</v>
      </c>
      <c r="B24" s="88">
        <v>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1</v>
      </c>
      <c r="J24" s="88">
        <v>0</v>
      </c>
      <c r="K24" s="88">
        <v>1</v>
      </c>
      <c r="L24" s="84">
        <f t="shared" si="0"/>
        <v>3</v>
      </c>
    </row>
    <row r="25" spans="1:39" s="84" customFormat="1" x14ac:dyDescent="0.25">
      <c r="A25" s="89" t="s">
        <v>128</v>
      </c>
      <c r="B25" s="88">
        <v>0</v>
      </c>
      <c r="C25" s="88">
        <v>0</v>
      </c>
      <c r="D25" s="88">
        <v>1</v>
      </c>
      <c r="E25" s="88">
        <v>1</v>
      </c>
      <c r="F25" s="88">
        <v>0</v>
      </c>
      <c r="G25" s="88">
        <v>0</v>
      </c>
      <c r="H25" s="88">
        <v>0</v>
      </c>
      <c r="I25" s="88">
        <v>1</v>
      </c>
      <c r="J25" s="88">
        <v>1</v>
      </c>
      <c r="K25" s="88">
        <v>0</v>
      </c>
      <c r="L25" s="84">
        <f t="shared" si="0"/>
        <v>4</v>
      </c>
    </row>
    <row r="26" spans="1:39" s="84" customFormat="1" x14ac:dyDescent="0.25">
      <c r="A26" s="89" t="s">
        <v>129</v>
      </c>
      <c r="B26" s="88">
        <v>0</v>
      </c>
      <c r="C26" s="88">
        <v>0</v>
      </c>
      <c r="D26" s="88">
        <v>1</v>
      </c>
      <c r="E26" s="88">
        <v>1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4">
        <f t="shared" si="0"/>
        <v>2</v>
      </c>
    </row>
    <row r="27" spans="1:39" s="84" customFormat="1" x14ac:dyDescent="0.25">
      <c r="A27" s="86"/>
      <c r="B27" s="84">
        <f t="shared" ref="B27:K27" si="1">SUM(B20:B26)</f>
        <v>3</v>
      </c>
      <c r="C27" s="84">
        <f t="shared" si="1"/>
        <v>2</v>
      </c>
      <c r="D27" s="84">
        <f t="shared" si="1"/>
        <v>3</v>
      </c>
      <c r="E27" s="84">
        <f t="shared" si="1"/>
        <v>2</v>
      </c>
      <c r="F27" s="84">
        <f t="shared" si="1"/>
        <v>3</v>
      </c>
      <c r="G27" s="84">
        <f t="shared" si="1"/>
        <v>2</v>
      </c>
      <c r="H27" s="84">
        <f t="shared" si="1"/>
        <v>2</v>
      </c>
      <c r="I27" s="84">
        <f t="shared" si="1"/>
        <v>3</v>
      </c>
      <c r="J27" s="84">
        <f t="shared" si="1"/>
        <v>2</v>
      </c>
      <c r="K27" s="84">
        <f t="shared" si="1"/>
        <v>2</v>
      </c>
    </row>
    <row r="28" spans="1:39" s="84" customFormat="1" x14ac:dyDescent="0.25">
      <c r="A28" s="86"/>
    </row>
    <row r="29" spans="1:39" s="84" customFormat="1" x14ac:dyDescent="0.25"/>
    <row r="30" spans="1:39" s="84" customFormat="1" x14ac:dyDescent="0.25"/>
    <row r="31" spans="1:39" s="84" customFormat="1" x14ac:dyDescent="0.25">
      <c r="X31" s="86"/>
      <c r="Y31" s="86"/>
      <c r="Z31" s="86"/>
      <c r="AA31" s="86"/>
      <c r="AB31" s="86"/>
      <c r="AC31" s="86"/>
      <c r="AD31" s="86"/>
      <c r="AE31" s="86"/>
    </row>
    <row r="32" spans="1:39" s="84" customFormat="1" x14ac:dyDescent="0.25">
      <c r="W32" s="86"/>
    </row>
    <row r="33" spans="23:23" s="84" customFormat="1" x14ac:dyDescent="0.25"/>
    <row r="34" spans="23:23" s="84" customFormat="1" x14ac:dyDescent="0.25"/>
    <row r="35" spans="23:23" s="84" customFormat="1" x14ac:dyDescent="0.25"/>
    <row r="36" spans="23:23" s="84" customFormat="1" x14ac:dyDescent="0.25">
      <c r="W36" s="86"/>
    </row>
    <row r="37" spans="23:23" s="84" customFormat="1" x14ac:dyDescent="0.25"/>
    <row r="38" spans="23:23" s="84" customFormat="1" x14ac:dyDescent="0.25">
      <c r="W38" s="86"/>
    </row>
    <row r="39" spans="23:23" s="84" customFormat="1" x14ac:dyDescent="0.25"/>
    <row r="40" spans="23:23" s="84" customFormat="1" x14ac:dyDescent="0.25">
      <c r="W40" s="86"/>
    </row>
    <row r="41" spans="23:23" s="84" customFormat="1" x14ac:dyDescent="0.25">
      <c r="W41" s="86"/>
    </row>
    <row r="42" spans="23:23" s="84" customFormat="1" x14ac:dyDescent="0.25"/>
    <row r="43" spans="23:23" s="84" customFormat="1" x14ac:dyDescent="0.25"/>
    <row r="44" spans="23:23" s="84" customFormat="1" x14ac:dyDescent="0.25"/>
    <row r="45" spans="23:23" s="84" customFormat="1" x14ac:dyDescent="0.25"/>
    <row r="46" spans="23:23" s="84" customFormat="1" x14ac:dyDescent="0.25"/>
    <row r="47" spans="23:23" s="84" customFormat="1" x14ac:dyDescent="0.25"/>
    <row r="48" spans="23:23" s="84" customFormat="1" x14ac:dyDescent="0.25"/>
    <row r="49" s="84" customFormat="1" x14ac:dyDescent="0.25"/>
    <row r="50" s="84" customFormat="1" x14ac:dyDescent="0.25"/>
    <row r="51" s="84" customFormat="1" x14ac:dyDescent="0.25"/>
    <row r="52" s="84" customFormat="1" x14ac:dyDescent="0.25"/>
    <row r="53" s="84" customFormat="1" x14ac:dyDescent="0.25"/>
    <row r="54" s="84" customFormat="1" x14ac:dyDescent="0.25"/>
    <row r="55" s="84" customFormat="1" x14ac:dyDescent="0.25"/>
    <row r="56" s="84" customFormat="1" x14ac:dyDescent="0.25"/>
    <row r="57" s="84" customFormat="1" x14ac:dyDescent="0.25"/>
    <row r="58" s="84" customFormat="1" x14ac:dyDescent="0.25"/>
    <row r="59" s="84" customFormat="1" x14ac:dyDescent="0.25"/>
    <row r="60" s="84" customFormat="1" x14ac:dyDescent="0.25"/>
    <row r="61" s="84" customFormat="1" x14ac:dyDescent="0.25"/>
    <row r="62" s="84" customFormat="1" x14ac:dyDescent="0.25"/>
    <row r="63" s="84" customFormat="1" x14ac:dyDescent="0.25"/>
    <row r="64" s="84" customFormat="1" x14ac:dyDescent="0.25"/>
    <row r="65" s="84" customFormat="1" x14ac:dyDescent="0.25"/>
    <row r="66" s="84" customFormat="1" x14ac:dyDescent="0.25"/>
    <row r="67" s="84" customFormat="1" x14ac:dyDescent="0.25"/>
    <row r="68" s="84" customFormat="1" x14ac:dyDescent="0.25"/>
    <row r="69" s="84" customFormat="1" x14ac:dyDescent="0.25"/>
    <row r="70" s="84" customFormat="1" x14ac:dyDescent="0.25"/>
    <row r="71" s="84" customFormat="1" x14ac:dyDescent="0.25"/>
    <row r="72" s="84" customFormat="1" x14ac:dyDescent="0.25"/>
    <row r="73" s="84" customFormat="1" x14ac:dyDescent="0.25"/>
    <row r="74" s="84" customFormat="1" x14ac:dyDescent="0.25"/>
    <row r="75" s="84" customFormat="1" x14ac:dyDescent="0.25"/>
    <row r="76" s="84" customFormat="1" x14ac:dyDescent="0.25"/>
    <row r="77" s="84" customFormat="1" x14ac:dyDescent="0.25"/>
    <row r="78" s="84" customFormat="1" x14ac:dyDescent="0.25"/>
    <row r="79" s="84" customFormat="1" x14ac:dyDescent="0.25"/>
    <row r="80" s="84" customFormat="1" x14ac:dyDescent="0.25"/>
  </sheetData>
  <conditionalFormatting sqref="A19:K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14"/>
  <sheetViews>
    <sheetView workbookViewId="0">
      <selection activeCell="R10" sqref="R10"/>
    </sheetView>
  </sheetViews>
  <sheetFormatPr defaultRowHeight="15" x14ac:dyDescent="0.25"/>
  <cols>
    <col min="2" max="2" width="8.28515625" bestFit="1" customWidth="1"/>
    <col min="3" max="3" width="7" bestFit="1" customWidth="1"/>
    <col min="4" max="4" width="6.42578125" bestFit="1" customWidth="1"/>
    <col min="5" max="5" width="8.28515625" bestFit="1" customWidth="1"/>
    <col min="6" max="7" width="6.42578125" hidden="1" customWidth="1"/>
    <col min="8" max="8" width="8.28515625" bestFit="1" customWidth="1"/>
    <col min="9" max="9" width="7" bestFit="1" customWidth="1"/>
    <col min="10" max="10" width="6.42578125" bestFit="1" customWidth="1"/>
    <col min="11" max="11" width="8.28515625" bestFit="1" customWidth="1"/>
    <col min="12" max="12" width="7" hidden="1" customWidth="1"/>
    <col min="13" max="13" width="7.7109375" hidden="1" customWidth="1"/>
    <col min="14" max="14" width="8.28515625" bestFit="1" customWidth="1"/>
    <col min="15" max="15" width="7" bestFit="1" customWidth="1"/>
    <col min="16" max="16" width="6.42578125" bestFit="1" customWidth="1"/>
    <col min="17" max="17" width="8.28515625" bestFit="1" customWidth="1"/>
    <col min="18" max="19" width="6.42578125" bestFit="1" customWidth="1"/>
    <col min="20" max="20" width="8.28515625" bestFit="1" customWidth="1"/>
    <col min="21" max="21" width="6.42578125" customWidth="1"/>
    <col min="22" max="22" width="8" customWidth="1"/>
    <col min="23" max="26" width="9.28515625" bestFit="1" customWidth="1"/>
    <col min="27" max="27" width="9.5703125" bestFit="1" customWidth="1"/>
    <col min="28" max="31" width="9.28515625" bestFit="1" customWidth="1"/>
  </cols>
  <sheetData>
    <row r="1" spans="1:40" x14ac:dyDescent="0.25">
      <c r="A1" s="41"/>
      <c r="B1" s="42" t="s">
        <v>45</v>
      </c>
      <c r="C1" s="43"/>
      <c r="D1" s="43"/>
      <c r="E1" s="42" t="s">
        <v>49</v>
      </c>
      <c r="F1" s="43"/>
      <c r="G1" s="44"/>
      <c r="H1" s="43" t="s">
        <v>44</v>
      </c>
      <c r="I1" s="43"/>
      <c r="J1" s="43"/>
      <c r="K1" s="42" t="s">
        <v>42</v>
      </c>
      <c r="L1" s="43"/>
      <c r="M1" s="44"/>
      <c r="N1" s="43" t="s">
        <v>43</v>
      </c>
      <c r="O1" s="43"/>
      <c r="P1" s="43"/>
      <c r="Q1" s="42" t="s">
        <v>48</v>
      </c>
      <c r="R1" s="43"/>
      <c r="S1" s="44"/>
      <c r="T1" s="44" t="s">
        <v>47</v>
      </c>
      <c r="U1" s="43"/>
      <c r="V1" s="45"/>
      <c r="X1" s="17" t="s">
        <v>52</v>
      </c>
      <c r="Y1" s="15" t="s">
        <v>45</v>
      </c>
      <c r="Z1" s="15" t="s">
        <v>49</v>
      </c>
      <c r="AA1" s="15" t="s">
        <v>44</v>
      </c>
      <c r="AB1" s="15" t="s">
        <v>42</v>
      </c>
      <c r="AC1" s="15" t="s">
        <v>43</v>
      </c>
      <c r="AD1" s="15" t="s">
        <v>48</v>
      </c>
      <c r="AE1" s="16" t="s">
        <v>47</v>
      </c>
      <c r="AG1" s="17" t="s">
        <v>52</v>
      </c>
      <c r="AH1" s="15" t="s">
        <v>45</v>
      </c>
      <c r="AI1" s="15" t="s">
        <v>49</v>
      </c>
      <c r="AJ1" s="15" t="s">
        <v>44</v>
      </c>
      <c r="AK1" s="15" t="s">
        <v>42</v>
      </c>
      <c r="AL1" s="15" t="s">
        <v>43</v>
      </c>
      <c r="AM1" s="15" t="s">
        <v>48</v>
      </c>
      <c r="AN1" s="16" t="s">
        <v>47</v>
      </c>
    </row>
    <row r="2" spans="1:40" x14ac:dyDescent="0.25">
      <c r="A2" s="46" t="s">
        <v>52</v>
      </c>
      <c r="B2" s="6" t="s">
        <v>53</v>
      </c>
      <c r="C2" s="15" t="s">
        <v>54</v>
      </c>
      <c r="D2" s="15" t="s">
        <v>55</v>
      </c>
      <c r="E2" s="6" t="s">
        <v>53</v>
      </c>
      <c r="F2" s="15" t="s">
        <v>54</v>
      </c>
      <c r="G2" s="16" t="s">
        <v>55</v>
      </c>
      <c r="H2" s="15" t="s">
        <v>53</v>
      </c>
      <c r="I2" s="15" t="s">
        <v>54</v>
      </c>
      <c r="J2" s="15" t="s">
        <v>55</v>
      </c>
      <c r="K2" s="6" t="s">
        <v>53</v>
      </c>
      <c r="L2" s="15" t="s">
        <v>54</v>
      </c>
      <c r="M2" s="16" t="s">
        <v>55</v>
      </c>
      <c r="N2" s="15" t="s">
        <v>53</v>
      </c>
      <c r="O2" s="15" t="s">
        <v>54</v>
      </c>
      <c r="P2" s="15" t="s">
        <v>55</v>
      </c>
      <c r="Q2" s="6" t="s">
        <v>53</v>
      </c>
      <c r="R2" s="15" t="s">
        <v>54</v>
      </c>
      <c r="S2" s="16" t="s">
        <v>55</v>
      </c>
      <c r="T2" s="15" t="s">
        <v>53</v>
      </c>
      <c r="U2" s="15" t="s">
        <v>54</v>
      </c>
      <c r="V2" s="47" t="s">
        <v>55</v>
      </c>
      <c r="X2" s="18" t="s">
        <v>1</v>
      </c>
      <c r="Y2" s="11"/>
      <c r="Z2">
        <v>77.400000000000006</v>
      </c>
      <c r="AA2" s="11"/>
      <c r="AB2">
        <v>255.3</v>
      </c>
      <c r="AC2" s="11"/>
      <c r="AD2" s="11"/>
      <c r="AE2" s="12">
        <v>113.8</v>
      </c>
      <c r="AG2" s="18" t="s">
        <v>1</v>
      </c>
      <c r="AH2" s="25"/>
      <c r="AI2" s="26">
        <v>5.059644256269423</v>
      </c>
      <c r="AJ2" s="27"/>
      <c r="AK2" s="26">
        <v>16.241579014642827</v>
      </c>
      <c r="AL2" s="27"/>
      <c r="AM2" s="27"/>
      <c r="AN2" s="28">
        <v>3.4576806613040776</v>
      </c>
    </row>
    <row r="3" spans="1:40" x14ac:dyDescent="0.25">
      <c r="A3" s="48" t="s">
        <v>1</v>
      </c>
      <c r="B3" s="36"/>
      <c r="C3" s="35"/>
      <c r="D3" s="35"/>
      <c r="E3" s="38">
        <v>77.400000000000006</v>
      </c>
      <c r="F3" s="26">
        <v>5.059644256269423</v>
      </c>
      <c r="G3" s="10" t="s">
        <v>56</v>
      </c>
      <c r="H3" s="35"/>
      <c r="I3" s="33"/>
      <c r="J3" s="35"/>
      <c r="K3" s="38">
        <v>255.3</v>
      </c>
      <c r="L3" s="26">
        <v>16.241579014642827</v>
      </c>
      <c r="M3" s="10" t="s">
        <v>57</v>
      </c>
      <c r="N3" s="35"/>
      <c r="O3" s="35"/>
      <c r="P3" s="35"/>
      <c r="Q3" s="36"/>
      <c r="R3" s="35"/>
      <c r="S3" s="37"/>
      <c r="T3" s="10">
        <v>113.8</v>
      </c>
      <c r="U3" s="28">
        <v>3.4576806613040776</v>
      </c>
      <c r="V3" s="49" t="s">
        <v>58</v>
      </c>
      <c r="X3" s="18" t="s">
        <v>2</v>
      </c>
      <c r="AB3">
        <v>260.3</v>
      </c>
      <c r="AE3" s="12">
        <v>103.9</v>
      </c>
      <c r="AG3" s="18" t="s">
        <v>2</v>
      </c>
      <c r="AH3" s="21"/>
      <c r="AK3" s="20">
        <v>16.580108564180073</v>
      </c>
      <c r="AN3" s="29">
        <v>5.506561742341729</v>
      </c>
    </row>
    <row r="4" spans="1:40" x14ac:dyDescent="0.25">
      <c r="A4" s="48" t="s">
        <v>2</v>
      </c>
      <c r="B4" s="22"/>
      <c r="C4" s="23"/>
      <c r="D4" s="23"/>
      <c r="E4" s="22"/>
      <c r="F4" s="23"/>
      <c r="G4" s="24"/>
      <c r="H4" s="23"/>
      <c r="I4" s="34"/>
      <c r="J4" s="23"/>
      <c r="K4" s="21">
        <v>260.3</v>
      </c>
      <c r="L4" s="20">
        <v>16.580108564180073</v>
      </c>
      <c r="M4" s="12" t="s">
        <v>59</v>
      </c>
      <c r="N4" s="23"/>
      <c r="O4" s="23"/>
      <c r="P4" s="23"/>
      <c r="Q4" s="22"/>
      <c r="R4" s="23"/>
      <c r="S4" s="24"/>
      <c r="T4" s="12">
        <v>103.9</v>
      </c>
      <c r="U4" s="29">
        <v>5.506561742341729</v>
      </c>
      <c r="V4" s="50" t="s">
        <v>60</v>
      </c>
      <c r="X4" s="18" t="s">
        <v>3</v>
      </c>
      <c r="AC4">
        <v>88.4</v>
      </c>
      <c r="AD4">
        <v>320</v>
      </c>
      <c r="AE4" s="12">
        <v>45.2</v>
      </c>
      <c r="AG4" s="18" t="s">
        <v>3</v>
      </c>
      <c r="AH4" s="21"/>
      <c r="AL4" s="20">
        <v>3.7475918193479658</v>
      </c>
      <c r="AM4" s="20">
        <v>0</v>
      </c>
      <c r="AN4" s="29">
        <v>3.7357135269658182</v>
      </c>
    </row>
    <row r="5" spans="1:40" x14ac:dyDescent="0.25">
      <c r="A5" s="48" t="s">
        <v>3</v>
      </c>
      <c r="B5" s="22"/>
      <c r="C5" s="23"/>
      <c r="D5" s="23"/>
      <c r="E5" s="22"/>
      <c r="F5" s="23"/>
      <c r="G5" s="24"/>
      <c r="H5" s="23"/>
      <c r="I5" s="23"/>
      <c r="J5" s="23"/>
      <c r="K5" s="22"/>
      <c r="L5" s="23"/>
      <c r="M5" s="24"/>
      <c r="N5">
        <v>88.4</v>
      </c>
      <c r="O5" s="20">
        <v>3.7475918193479658</v>
      </c>
      <c r="P5" t="s">
        <v>61</v>
      </c>
      <c r="Q5" s="21">
        <v>320</v>
      </c>
      <c r="R5" s="20">
        <v>0</v>
      </c>
      <c r="S5" s="12">
        <v>0</v>
      </c>
      <c r="T5" s="12">
        <v>45.2</v>
      </c>
      <c r="U5" s="29">
        <v>3.7357135269658182</v>
      </c>
      <c r="V5" s="50" t="s">
        <v>62</v>
      </c>
      <c r="X5" s="18" t="s">
        <v>4</v>
      </c>
      <c r="AC5">
        <v>33.299999999999997</v>
      </c>
      <c r="AD5">
        <v>85</v>
      </c>
      <c r="AE5" s="12"/>
      <c r="AG5" s="18" t="s">
        <v>4</v>
      </c>
      <c r="AH5" s="21"/>
      <c r="AL5" s="20">
        <v>2.9832867780352665</v>
      </c>
      <c r="AM5" s="20">
        <v>0</v>
      </c>
      <c r="AN5" s="12"/>
    </row>
    <row r="6" spans="1:40" x14ac:dyDescent="0.25">
      <c r="A6" s="48" t="s">
        <v>4</v>
      </c>
      <c r="B6" s="22"/>
      <c r="C6" s="23"/>
      <c r="D6" s="23"/>
      <c r="E6" s="22"/>
      <c r="F6" s="23"/>
      <c r="G6" s="24"/>
      <c r="H6" s="23"/>
      <c r="I6" s="23"/>
      <c r="J6" s="23"/>
      <c r="K6" s="22"/>
      <c r="L6" s="23"/>
      <c r="M6" s="24"/>
      <c r="N6">
        <v>33.299999999999997</v>
      </c>
      <c r="O6" s="20">
        <v>2.9832867780352665</v>
      </c>
      <c r="P6" t="s">
        <v>63</v>
      </c>
      <c r="Q6" s="21">
        <v>85</v>
      </c>
      <c r="R6" s="20">
        <v>0</v>
      </c>
      <c r="S6" s="12">
        <v>0</v>
      </c>
      <c r="T6" s="23"/>
      <c r="U6" s="23"/>
      <c r="V6" s="51"/>
      <c r="X6" s="18" t="s">
        <v>5</v>
      </c>
      <c r="Y6">
        <v>22.9</v>
      </c>
      <c r="AA6">
        <v>75.900000000000006</v>
      </c>
      <c r="AE6" s="12">
        <v>5.6</v>
      </c>
      <c r="AG6" s="18" t="s">
        <v>5</v>
      </c>
      <c r="AH6" s="30">
        <v>9.243015380996253</v>
      </c>
      <c r="AJ6" s="20">
        <v>15.50949529947524</v>
      </c>
      <c r="AN6" s="29">
        <v>1.2649110640673507</v>
      </c>
    </row>
    <row r="7" spans="1:40" x14ac:dyDescent="0.25">
      <c r="A7" s="48" t="s">
        <v>5</v>
      </c>
      <c r="B7" s="21">
        <v>22.9</v>
      </c>
      <c r="C7" s="30">
        <v>9.243015380996253</v>
      </c>
      <c r="D7" s="39" t="s">
        <v>64</v>
      </c>
      <c r="E7" s="22"/>
      <c r="F7" s="23"/>
      <c r="G7" s="24"/>
      <c r="H7">
        <v>75.900000000000006</v>
      </c>
      <c r="I7" s="20">
        <v>15.50949529947524</v>
      </c>
      <c r="J7" t="s">
        <v>65</v>
      </c>
      <c r="K7" s="22"/>
      <c r="L7" s="23"/>
      <c r="M7" s="24"/>
      <c r="N7" s="23"/>
      <c r="O7" s="23"/>
      <c r="P7" s="23"/>
      <c r="Q7" s="22"/>
      <c r="R7" s="23"/>
      <c r="S7" s="24"/>
      <c r="T7" s="12">
        <v>5.6</v>
      </c>
      <c r="U7" s="29">
        <v>1.2649110640673507</v>
      </c>
      <c r="V7" s="52" t="s">
        <v>66</v>
      </c>
      <c r="X7" s="18" t="s">
        <v>6</v>
      </c>
      <c r="Y7">
        <v>22</v>
      </c>
      <c r="AA7">
        <v>76.099999999999994</v>
      </c>
      <c r="AE7" s="12"/>
      <c r="AG7" s="18" t="s">
        <v>6</v>
      </c>
      <c r="AH7" s="30">
        <v>11.055415967851333</v>
      </c>
      <c r="AJ7" s="20">
        <v>15.314843924912999</v>
      </c>
      <c r="AN7" s="12"/>
    </row>
    <row r="8" spans="1:40" x14ac:dyDescent="0.25">
      <c r="A8" s="48" t="s">
        <v>6</v>
      </c>
      <c r="B8" s="21">
        <v>22</v>
      </c>
      <c r="C8" s="30">
        <v>11.055415967851333</v>
      </c>
      <c r="D8" s="40" t="s">
        <v>67</v>
      </c>
      <c r="E8" s="22"/>
      <c r="F8" s="23"/>
      <c r="G8" s="24"/>
      <c r="H8">
        <v>76.099999999999994</v>
      </c>
      <c r="I8" s="20">
        <v>15.314843924912999</v>
      </c>
      <c r="J8" t="s">
        <v>68</v>
      </c>
      <c r="K8" s="22"/>
      <c r="L8" s="23"/>
      <c r="M8" s="24"/>
      <c r="N8" s="23"/>
      <c r="O8" s="23"/>
      <c r="P8" s="23"/>
      <c r="Q8" s="22"/>
      <c r="R8" s="23"/>
      <c r="S8" s="24"/>
      <c r="T8" s="23"/>
      <c r="U8" s="23"/>
      <c r="V8" s="51"/>
      <c r="X8" s="18" t="s">
        <v>7</v>
      </c>
      <c r="Y8">
        <v>20.6</v>
      </c>
      <c r="AA8">
        <v>80.3</v>
      </c>
      <c r="AE8" s="12"/>
      <c r="AG8" s="18" t="s">
        <v>7</v>
      </c>
      <c r="AH8" s="30">
        <v>10.469001862641919</v>
      </c>
      <c r="AJ8" s="20">
        <v>18.354835875049382</v>
      </c>
      <c r="AN8" s="12"/>
    </row>
    <row r="9" spans="1:40" x14ac:dyDescent="0.25">
      <c r="A9" s="48" t="s">
        <v>7</v>
      </c>
      <c r="B9" s="21">
        <v>20.6</v>
      </c>
      <c r="C9" s="30">
        <v>10.469001862641919</v>
      </c>
      <c r="D9" s="40" t="s">
        <v>69</v>
      </c>
      <c r="E9" s="22"/>
      <c r="F9" s="23"/>
      <c r="G9" s="24"/>
      <c r="H9">
        <v>80.3</v>
      </c>
      <c r="I9" s="20">
        <v>18.354835875049382</v>
      </c>
      <c r="J9" t="s">
        <v>70</v>
      </c>
      <c r="K9" s="22"/>
      <c r="L9" s="23"/>
      <c r="M9" s="24"/>
      <c r="N9" s="23"/>
      <c r="O9" s="23"/>
      <c r="P9" s="23"/>
      <c r="Q9" s="22"/>
      <c r="R9" s="23"/>
      <c r="S9" s="24"/>
      <c r="T9" s="23"/>
      <c r="U9" s="23"/>
      <c r="V9" s="51"/>
      <c r="X9" s="18" t="s">
        <v>8</v>
      </c>
      <c r="Z9">
        <v>20.3</v>
      </c>
      <c r="AC9">
        <v>57.6</v>
      </c>
      <c r="AE9" s="12">
        <v>4.3</v>
      </c>
      <c r="AG9" s="18" t="s">
        <v>8</v>
      </c>
      <c r="AH9" s="21"/>
      <c r="AI9" s="20">
        <v>4.1912607490666467</v>
      </c>
      <c r="AL9" s="20">
        <v>21.526211412549539</v>
      </c>
      <c r="AN9" s="29">
        <v>1.3374935098492584</v>
      </c>
    </row>
    <row r="10" spans="1:40" x14ac:dyDescent="0.25">
      <c r="A10" s="48" t="s">
        <v>8</v>
      </c>
      <c r="B10" s="22"/>
      <c r="C10" s="23"/>
      <c r="D10" s="23"/>
      <c r="E10" s="21">
        <v>20.3</v>
      </c>
      <c r="F10" s="20">
        <v>4.1912607490666467</v>
      </c>
      <c r="G10" s="12" t="s">
        <v>71</v>
      </c>
      <c r="H10" s="23"/>
      <c r="I10" s="23"/>
      <c r="J10" s="23"/>
      <c r="K10" s="22"/>
      <c r="L10" s="23"/>
      <c r="M10" s="24"/>
      <c r="N10">
        <v>57.6</v>
      </c>
      <c r="O10" s="20">
        <v>21.526211412549539</v>
      </c>
      <c r="P10" t="s">
        <v>72</v>
      </c>
      <c r="Q10" s="22"/>
      <c r="R10" s="23"/>
      <c r="S10" s="24"/>
      <c r="T10" s="12">
        <v>4.3</v>
      </c>
      <c r="U10" s="29">
        <v>1.3374935098492584</v>
      </c>
      <c r="V10" s="53" t="s">
        <v>73</v>
      </c>
      <c r="X10" s="18" t="s">
        <v>9</v>
      </c>
      <c r="AA10">
        <v>37.799999999999997</v>
      </c>
      <c r="AC10">
        <v>63.2</v>
      </c>
      <c r="AE10" s="12"/>
      <c r="AG10" s="18" t="s">
        <v>9</v>
      </c>
      <c r="AH10" s="21"/>
      <c r="AJ10" s="20">
        <v>3.326659986633246</v>
      </c>
      <c r="AL10" s="20">
        <v>15.887101686588395</v>
      </c>
      <c r="AN10" s="12"/>
    </row>
    <row r="11" spans="1:40" x14ac:dyDescent="0.25">
      <c r="A11" s="48" t="s">
        <v>9</v>
      </c>
      <c r="B11" s="22"/>
      <c r="C11" s="23"/>
      <c r="D11" s="23"/>
      <c r="E11" s="22"/>
      <c r="F11" s="23"/>
      <c r="G11" s="24"/>
      <c r="H11">
        <v>37.799999999999997</v>
      </c>
      <c r="I11" s="20">
        <v>3.326659986633246</v>
      </c>
      <c r="J11" t="s">
        <v>74</v>
      </c>
      <c r="K11" s="22"/>
      <c r="L11" s="23"/>
      <c r="M11" s="24"/>
      <c r="N11">
        <v>63.2</v>
      </c>
      <c r="O11" s="20">
        <v>15.887101686588395</v>
      </c>
      <c r="P11" t="s">
        <v>75</v>
      </c>
      <c r="Q11" s="22"/>
      <c r="R11" s="23"/>
      <c r="S11" s="24"/>
      <c r="T11" s="23"/>
      <c r="U11" s="23"/>
      <c r="V11" s="51"/>
      <c r="X11" s="19" t="s">
        <v>10</v>
      </c>
      <c r="Y11" s="13">
        <v>28.7</v>
      </c>
      <c r="Z11" s="13">
        <v>13.8</v>
      </c>
      <c r="AA11" s="13"/>
      <c r="AB11" s="13"/>
      <c r="AC11" s="13"/>
      <c r="AD11" s="13"/>
      <c r="AE11" s="14"/>
      <c r="AG11" s="19" t="s">
        <v>10</v>
      </c>
      <c r="AH11" s="31">
        <v>2.7507574714370415</v>
      </c>
      <c r="AI11" s="32">
        <v>1.6193277068654794</v>
      </c>
      <c r="AJ11" s="13"/>
      <c r="AK11" s="13"/>
      <c r="AL11" s="13"/>
      <c r="AM11" s="13"/>
      <c r="AN11" s="14"/>
    </row>
    <row r="12" spans="1:40" ht="15.75" thickBot="1" x14ac:dyDescent="0.3">
      <c r="A12" s="54" t="s">
        <v>10</v>
      </c>
      <c r="B12" s="55">
        <v>28.7</v>
      </c>
      <c r="C12" s="56">
        <v>2.7507574714370415</v>
      </c>
      <c r="D12" s="57" t="s">
        <v>76</v>
      </c>
      <c r="E12" s="55">
        <v>13.8</v>
      </c>
      <c r="F12" s="58">
        <v>1.6193277068654794</v>
      </c>
      <c r="G12" s="59" t="s">
        <v>77</v>
      </c>
      <c r="H12" s="60"/>
      <c r="I12" s="60"/>
      <c r="J12" s="60"/>
      <c r="K12" s="61"/>
      <c r="L12" s="60"/>
      <c r="M12" s="62"/>
      <c r="N12" s="60"/>
      <c r="O12" s="60"/>
      <c r="P12" s="60"/>
      <c r="Q12" s="61"/>
      <c r="R12" s="60"/>
      <c r="S12" s="62"/>
      <c r="T12" s="60"/>
      <c r="U12" s="60"/>
      <c r="V12" s="63"/>
    </row>
    <row r="13" spans="1:40" ht="15.75" thickBot="1" x14ac:dyDescent="0.3"/>
    <row r="14" spans="1:40" x14ac:dyDescent="0.25">
      <c r="A14" t="s">
        <v>78</v>
      </c>
      <c r="B14" t="s">
        <v>45</v>
      </c>
      <c r="C14" t="s">
        <v>49</v>
      </c>
      <c r="D14" t="s">
        <v>44</v>
      </c>
      <c r="E14" t="s">
        <v>42</v>
      </c>
      <c r="F14" t="s">
        <v>43</v>
      </c>
      <c r="G14" t="s">
        <v>48</v>
      </c>
      <c r="H14" t="s">
        <v>47</v>
      </c>
      <c r="J14" s="7" t="s">
        <v>11</v>
      </c>
      <c r="K14" t="s">
        <v>79</v>
      </c>
      <c r="L14" t="s">
        <v>80</v>
      </c>
      <c r="M14" t="s">
        <v>81</v>
      </c>
      <c r="N14" t="s">
        <v>82</v>
      </c>
      <c r="O14" t="s">
        <v>83</v>
      </c>
      <c r="P14" t="s">
        <v>84</v>
      </c>
      <c r="Q14" t="s">
        <v>85</v>
      </c>
      <c r="U14" s="41" t="s">
        <v>86</v>
      </c>
      <c r="V14" s="73"/>
      <c r="W14" s="73"/>
      <c r="X14" s="73"/>
      <c r="Y14" s="73"/>
      <c r="Z14" s="73"/>
      <c r="AA14" s="73"/>
      <c r="AB14" s="73"/>
      <c r="AC14" s="73"/>
      <c r="AD14" s="73"/>
      <c r="AE14" s="74"/>
    </row>
    <row r="15" spans="1:40" x14ac:dyDescent="0.25">
      <c r="A15" t="s">
        <v>1</v>
      </c>
      <c r="B15" t="e">
        <f>IF('Times per Operation'!B2&gt;0,'Times per Operation'!B2,NA())</f>
        <v>#N/A</v>
      </c>
      <c r="C15">
        <f>IF('Times per Operation'!C2&gt;0,'Times per Operation'!C2,NA())</f>
        <v>75</v>
      </c>
      <c r="D15" t="e">
        <f>IF('Times per Operation'!D2&gt;0,'Times per Operation'!D2,NA())</f>
        <v>#N/A</v>
      </c>
      <c r="E15">
        <f>IF('Times per Operation'!E2&gt;0,'Times per Operation'!E2,NA())</f>
        <v>234</v>
      </c>
      <c r="F15" t="e">
        <f>IF('Times per Operation'!F2&gt;0,'Times per Operation'!F2,NA())</f>
        <v>#N/A</v>
      </c>
      <c r="G15" t="e">
        <f>IF('Times per Operation'!G2&gt;0,'Times per Operation'!G2,NA())</f>
        <v>#N/A</v>
      </c>
      <c r="H15">
        <f>IF('Times per Operation'!H2&gt;0,'Times per Operation'!H2,NA())</f>
        <v>110</v>
      </c>
      <c r="J15" s="8" t="s">
        <v>1</v>
      </c>
      <c r="K15" t="e">
        <v>#N/A</v>
      </c>
      <c r="L15">
        <v>77.400000000000006</v>
      </c>
      <c r="M15" t="e">
        <v>#N/A</v>
      </c>
      <c r="N15">
        <v>255.3</v>
      </c>
      <c r="O15" t="e">
        <v>#N/A</v>
      </c>
      <c r="P15" t="e">
        <v>#N/A</v>
      </c>
      <c r="Q15">
        <v>113.8</v>
      </c>
      <c r="T15" s="8"/>
      <c r="U15" s="75"/>
      <c r="V15" s="72" t="s">
        <v>1</v>
      </c>
      <c r="W15" s="72" t="s">
        <v>2</v>
      </c>
      <c r="X15" s="72" t="s">
        <v>3</v>
      </c>
      <c r="Y15" s="72" t="s">
        <v>4</v>
      </c>
      <c r="Z15" s="72" t="s">
        <v>5</v>
      </c>
      <c r="AA15" s="72" t="s">
        <v>6</v>
      </c>
      <c r="AB15" s="72" t="s">
        <v>7</v>
      </c>
      <c r="AC15" s="72" t="s">
        <v>8</v>
      </c>
      <c r="AD15" s="72" t="s">
        <v>9</v>
      </c>
      <c r="AE15" s="76" t="s">
        <v>10</v>
      </c>
    </row>
    <row r="16" spans="1:40" x14ac:dyDescent="0.25">
      <c r="A16" t="s">
        <v>1</v>
      </c>
      <c r="B16" t="e">
        <f>IF('Times per Operation'!B3&gt;0,'Times per Operation'!B3,NA())</f>
        <v>#N/A</v>
      </c>
      <c r="C16">
        <f>IF('Times per Operation'!C3&gt;0,'Times per Operation'!C3,NA())</f>
        <v>81</v>
      </c>
      <c r="D16" t="e">
        <f>IF('Times per Operation'!D3&gt;0,'Times per Operation'!D3,NA())</f>
        <v>#N/A</v>
      </c>
      <c r="E16">
        <f>IF('Times per Operation'!E3&gt;0,'Times per Operation'!E3,NA())</f>
        <v>277</v>
      </c>
      <c r="F16" t="e">
        <f>IF('Times per Operation'!F3&gt;0,'Times per Operation'!F3,NA())</f>
        <v>#N/A</v>
      </c>
      <c r="G16" t="e">
        <f>IF('Times per Operation'!G3&gt;0,'Times per Operation'!G3,NA())</f>
        <v>#N/A</v>
      </c>
      <c r="H16">
        <f>IF('Times per Operation'!H3&gt;0,'Times per Operation'!H3,NA())</f>
        <v>115</v>
      </c>
      <c r="J16" s="8" t="s">
        <v>2</v>
      </c>
      <c r="K16" t="e">
        <v>#N/A</v>
      </c>
      <c r="L16" t="e">
        <v>#N/A</v>
      </c>
      <c r="M16" t="e">
        <v>#N/A</v>
      </c>
      <c r="N16">
        <v>260.3</v>
      </c>
      <c r="O16" t="e">
        <v>#N/A</v>
      </c>
      <c r="P16" t="e">
        <v>#N/A</v>
      </c>
      <c r="Q16">
        <v>103.9</v>
      </c>
      <c r="T16" s="8"/>
      <c r="U16" s="77" t="s">
        <v>53</v>
      </c>
      <c r="V16" s="64">
        <f>AVERAGE(Demand!BH$2:BH$179)</f>
        <v>345.55056179775283</v>
      </c>
      <c r="W16" s="64">
        <f>AVERAGE(Demand!BI$2:BI$179)</f>
        <v>353.47752808988764</v>
      </c>
      <c r="X16" s="64">
        <f>AVERAGE(Demand!BJ$2:BJ$179)</f>
        <v>354.34831460674155</v>
      </c>
      <c r="Y16" s="64">
        <f>AVERAGE(Demand!BK$2:BK$179)</f>
        <v>360.19662921348316</v>
      </c>
      <c r="Z16" s="64">
        <f>AVERAGE(Demand!BL$2:BL$179)</f>
        <v>336.68539325842698</v>
      </c>
      <c r="AA16" s="64">
        <f>AVERAGE(Demand!BM$2:BM$179)</f>
        <v>366.31460674157302</v>
      </c>
      <c r="AB16" s="64">
        <f>AVERAGE(Demand!BN$2:BN$179)</f>
        <v>339.76404494382024</v>
      </c>
      <c r="AC16" s="64">
        <f>AVERAGE(Demand!BO$2:BO$179)</f>
        <v>345.71910112359552</v>
      </c>
      <c r="AD16" s="64">
        <f>AVERAGE(Demand!BP$2:BP$179)</f>
        <v>364.58988764044943</v>
      </c>
      <c r="AE16" s="78">
        <f>AVERAGE(Demand!BQ$2:BQ$179)</f>
        <v>342.85393258426967</v>
      </c>
    </row>
    <row r="17" spans="1:31" x14ac:dyDescent="0.25">
      <c r="A17" t="s">
        <v>1</v>
      </c>
      <c r="B17" t="e">
        <f>IF('Times per Operation'!B4&gt;0,'Times per Operation'!B4,NA())</f>
        <v>#N/A</v>
      </c>
      <c r="C17">
        <f>IF('Times per Operation'!C4&gt;0,'Times per Operation'!C4,NA())</f>
        <v>81</v>
      </c>
      <c r="D17" t="e">
        <f>IF('Times per Operation'!D4&gt;0,'Times per Operation'!D4,NA())</f>
        <v>#N/A</v>
      </c>
      <c r="E17">
        <f>IF('Times per Operation'!E4&gt;0,'Times per Operation'!E4,NA())</f>
        <v>276</v>
      </c>
      <c r="F17" t="e">
        <f>IF('Times per Operation'!F4&gt;0,'Times per Operation'!F4,NA())</f>
        <v>#N/A</v>
      </c>
      <c r="G17" t="e">
        <f>IF('Times per Operation'!G4&gt;0,'Times per Operation'!G4,NA())</f>
        <v>#N/A</v>
      </c>
      <c r="H17">
        <f>IF('Times per Operation'!H4&gt;0,'Times per Operation'!H4,NA())</f>
        <v>112</v>
      </c>
      <c r="J17" s="8" t="s">
        <v>3</v>
      </c>
      <c r="K17" t="e">
        <v>#N/A</v>
      </c>
      <c r="L17" t="e">
        <v>#N/A</v>
      </c>
      <c r="M17" t="e">
        <v>#N/A</v>
      </c>
      <c r="N17" t="e">
        <v>#N/A</v>
      </c>
      <c r="O17">
        <v>88.4</v>
      </c>
      <c r="P17">
        <v>320</v>
      </c>
      <c r="Q17">
        <v>45.2</v>
      </c>
      <c r="T17" s="8"/>
      <c r="U17" s="77" t="s">
        <v>87</v>
      </c>
      <c r="V17" s="64">
        <f>_xlfn.STDEV.P(Demand!BH$2:BH$179)</f>
        <v>128.62950988902634</v>
      </c>
      <c r="W17" s="64">
        <f>_xlfn.STDEV.P(Demand!BI$2:BI$179)</f>
        <v>138.24994483840578</v>
      </c>
      <c r="X17" s="64">
        <f>_xlfn.STDEV.P(Demand!BJ$2:BJ$179)</f>
        <v>136.68265559263941</v>
      </c>
      <c r="Y17" s="64">
        <f>_xlfn.STDEV.P(Demand!BK$2:BK$179)</f>
        <v>135.37812459127687</v>
      </c>
      <c r="Z17" s="64">
        <f>_xlfn.STDEV.P(Demand!BL$2:BL$179)</f>
        <v>130.35169329144318</v>
      </c>
      <c r="AA17" s="64">
        <f>_xlfn.STDEV.P(Demand!BM$2:BM$179)</f>
        <v>136.7318046975779</v>
      </c>
      <c r="AB17" s="64">
        <f>_xlfn.STDEV.P(Demand!BN$2:BN$179)</f>
        <v>123.92526947761343</v>
      </c>
      <c r="AC17" s="64">
        <f>_xlfn.STDEV.P(Demand!BO$2:BO$179)</f>
        <v>134.21988405447428</v>
      </c>
      <c r="AD17" s="64">
        <f>_xlfn.STDEV.P(Demand!BP$2:BP$179)</f>
        <v>121.59582760522093</v>
      </c>
      <c r="AE17" s="78">
        <f>_xlfn.STDEV.P(Demand!BQ$2:BQ$179)</f>
        <v>139.35489820266133</v>
      </c>
    </row>
    <row r="18" spans="1:31" x14ac:dyDescent="0.25">
      <c r="A18" t="s">
        <v>1</v>
      </c>
      <c r="B18" t="e">
        <f>IF('Times per Operation'!B5&gt;0,'Times per Operation'!B5,NA())</f>
        <v>#N/A</v>
      </c>
      <c r="C18">
        <f>IF('Times per Operation'!C5&gt;0,'Times per Operation'!C5,NA())</f>
        <v>71</v>
      </c>
      <c r="D18" t="e">
        <f>IF('Times per Operation'!D5&gt;0,'Times per Operation'!D5,NA())</f>
        <v>#N/A</v>
      </c>
      <c r="E18">
        <f>IF('Times per Operation'!E5&gt;0,'Times per Operation'!E5,NA())</f>
        <v>231</v>
      </c>
      <c r="F18" t="e">
        <f>IF('Times per Operation'!F5&gt;0,'Times per Operation'!F5,NA())</f>
        <v>#N/A</v>
      </c>
      <c r="G18" t="e">
        <f>IF('Times per Operation'!G5&gt;0,'Times per Operation'!G5,NA())</f>
        <v>#N/A</v>
      </c>
      <c r="H18">
        <f>IF('Times per Operation'!H5&gt;0,'Times per Operation'!H5,NA())</f>
        <v>119</v>
      </c>
      <c r="J18" s="8" t="s">
        <v>4</v>
      </c>
      <c r="K18" t="e">
        <v>#N/A</v>
      </c>
      <c r="L18" t="e">
        <v>#N/A</v>
      </c>
      <c r="M18" t="e">
        <v>#N/A</v>
      </c>
      <c r="N18" t="e">
        <v>#N/A</v>
      </c>
      <c r="O18">
        <v>33.299999999999997</v>
      </c>
      <c r="P18">
        <v>85</v>
      </c>
      <c r="Q18" t="e">
        <v>#N/A</v>
      </c>
      <c r="T18" s="8"/>
      <c r="U18" s="77" t="s">
        <v>88</v>
      </c>
      <c r="V18" s="64">
        <f>MIN(Demand!BH$2:BH$179)</f>
        <v>106</v>
      </c>
      <c r="W18" s="64">
        <f>MIN(Demand!BI$2:BI$179)</f>
        <v>101</v>
      </c>
      <c r="X18" s="64">
        <f>MIN(Demand!BJ$2:BJ$179)</f>
        <v>106</v>
      </c>
      <c r="Y18" s="64">
        <f>MIN(Demand!BK$2:BK$179)</f>
        <v>106</v>
      </c>
      <c r="Z18" s="64">
        <f>MIN(Demand!BL$2:BL$179)</f>
        <v>104</v>
      </c>
      <c r="AA18" s="64">
        <f>MIN(Demand!BM$2:BM$179)</f>
        <v>109</v>
      </c>
      <c r="AB18" s="64">
        <f>MIN(Demand!BN$2:BN$179)</f>
        <v>101</v>
      </c>
      <c r="AC18" s="64">
        <f>MIN(Demand!BO$2:BO$179)</f>
        <v>101</v>
      </c>
      <c r="AD18" s="64">
        <f>MIN(Demand!BP$2:BP$179)</f>
        <v>102</v>
      </c>
      <c r="AE18" s="78">
        <f>MIN(Demand!BQ$2:BQ$179)</f>
        <v>103</v>
      </c>
    </row>
    <row r="19" spans="1:31" x14ac:dyDescent="0.25">
      <c r="A19" t="s">
        <v>1</v>
      </c>
      <c r="B19" t="e">
        <f>IF('Times per Operation'!B6&gt;0,'Times per Operation'!B6,NA())</f>
        <v>#N/A</v>
      </c>
      <c r="C19">
        <f>IF('Times per Operation'!C6&gt;0,'Times per Operation'!C6,NA())</f>
        <v>83</v>
      </c>
      <c r="D19" t="e">
        <f>IF('Times per Operation'!D6&gt;0,'Times per Operation'!D6,NA())</f>
        <v>#N/A</v>
      </c>
      <c r="E19">
        <f>IF('Times per Operation'!E6&gt;0,'Times per Operation'!E6,NA())</f>
        <v>268</v>
      </c>
      <c r="F19" t="e">
        <f>IF('Times per Operation'!F6&gt;0,'Times per Operation'!F6,NA())</f>
        <v>#N/A</v>
      </c>
      <c r="G19" t="e">
        <f>IF('Times per Operation'!G6&gt;0,'Times per Operation'!G6,NA())</f>
        <v>#N/A</v>
      </c>
      <c r="H19">
        <f>IF('Times per Operation'!H6&gt;0,'Times per Operation'!H6,NA())</f>
        <v>112</v>
      </c>
      <c r="J19" s="8" t="s">
        <v>5</v>
      </c>
      <c r="K19">
        <v>22.9</v>
      </c>
      <c r="L19" t="e">
        <v>#N/A</v>
      </c>
      <c r="M19">
        <v>75.900000000000006</v>
      </c>
      <c r="N19" t="e">
        <v>#N/A</v>
      </c>
      <c r="O19" t="e">
        <v>#N/A</v>
      </c>
      <c r="P19" t="e">
        <v>#N/A</v>
      </c>
      <c r="Q19">
        <v>5.6</v>
      </c>
      <c r="T19" s="8"/>
      <c r="U19" s="77" t="s">
        <v>89</v>
      </c>
      <c r="V19" s="64">
        <f>MAX(Demand!BH$2:BH$179)</f>
        <v>596</v>
      </c>
      <c r="W19" s="64">
        <f>MAX(Demand!BI$2:BI$179)</f>
        <v>600</v>
      </c>
      <c r="X19" s="64">
        <f>MAX(Demand!BJ$2:BJ$179)</f>
        <v>598</v>
      </c>
      <c r="Y19" s="64">
        <f>MAX(Demand!BK$2:BK$179)</f>
        <v>600</v>
      </c>
      <c r="Z19" s="64">
        <f>MAX(Demand!BL$2:BL$179)</f>
        <v>597</v>
      </c>
      <c r="AA19" s="64">
        <f>MAX(Demand!BM$2:BM$179)</f>
        <v>597</v>
      </c>
      <c r="AB19" s="64">
        <f>MAX(Demand!BN$2:BN$179)</f>
        <v>583</v>
      </c>
      <c r="AC19" s="64">
        <f>MAX(Demand!BO$2:BO$179)</f>
        <v>600</v>
      </c>
      <c r="AD19" s="64">
        <f>MAX(Demand!BP$2:BP$179)</f>
        <v>595</v>
      </c>
      <c r="AE19" s="78">
        <f>MAX(Demand!BQ$2:BQ$179)</f>
        <v>599</v>
      </c>
    </row>
    <row r="20" spans="1:31" ht="15.75" thickBot="1" x14ac:dyDescent="0.3">
      <c r="A20" t="s">
        <v>1</v>
      </c>
      <c r="B20" t="e">
        <f>IF('Times per Operation'!B7&gt;0,'Times per Operation'!B7,NA())</f>
        <v>#N/A</v>
      </c>
      <c r="C20">
        <f>IF('Times per Operation'!C7&gt;0,'Times per Operation'!C7,NA())</f>
        <v>70</v>
      </c>
      <c r="D20" t="e">
        <f>IF('Times per Operation'!D7&gt;0,'Times per Operation'!D7,NA())</f>
        <v>#N/A</v>
      </c>
      <c r="E20">
        <f>IF('Times per Operation'!E7&gt;0,'Times per Operation'!E7,NA())</f>
        <v>259</v>
      </c>
      <c r="F20" t="e">
        <f>IF('Times per Operation'!F7&gt;0,'Times per Operation'!F7,NA())</f>
        <v>#N/A</v>
      </c>
      <c r="G20" t="e">
        <f>IF('Times per Operation'!G7&gt;0,'Times per Operation'!G7,NA())</f>
        <v>#N/A</v>
      </c>
      <c r="H20">
        <f>IF('Times per Operation'!H7&gt;0,'Times per Operation'!H7,NA())</f>
        <v>116</v>
      </c>
      <c r="J20" s="8" t="s">
        <v>6</v>
      </c>
      <c r="K20">
        <v>22</v>
      </c>
      <c r="L20" t="e">
        <v>#N/A</v>
      </c>
      <c r="M20">
        <v>76.099999999999994</v>
      </c>
      <c r="N20" t="e">
        <v>#N/A</v>
      </c>
      <c r="O20" t="e">
        <v>#N/A</v>
      </c>
      <c r="P20" t="e">
        <v>#N/A</v>
      </c>
      <c r="Q20" t="e">
        <v>#N/A</v>
      </c>
      <c r="T20" s="8"/>
      <c r="U20" s="79" t="s">
        <v>55</v>
      </c>
      <c r="V20" s="80">
        <f t="shared" ref="V20:AE20" si="0">V19-V18</f>
        <v>490</v>
      </c>
      <c r="W20" s="80">
        <f t="shared" si="0"/>
        <v>499</v>
      </c>
      <c r="X20" s="80">
        <f t="shared" si="0"/>
        <v>492</v>
      </c>
      <c r="Y20" s="80">
        <f t="shared" si="0"/>
        <v>494</v>
      </c>
      <c r="Z20" s="80">
        <f t="shared" si="0"/>
        <v>493</v>
      </c>
      <c r="AA20" s="80">
        <f t="shared" si="0"/>
        <v>488</v>
      </c>
      <c r="AB20" s="80">
        <f t="shared" si="0"/>
        <v>482</v>
      </c>
      <c r="AC20" s="80">
        <f t="shared" si="0"/>
        <v>499</v>
      </c>
      <c r="AD20" s="80">
        <f t="shared" si="0"/>
        <v>493</v>
      </c>
      <c r="AE20" s="81">
        <f t="shared" si="0"/>
        <v>496</v>
      </c>
    </row>
    <row r="21" spans="1:31" x14ac:dyDescent="0.25">
      <c r="A21" t="s">
        <v>1</v>
      </c>
      <c r="B21" t="e">
        <f>IF('Times per Operation'!B8&gt;0,'Times per Operation'!B8,NA())</f>
        <v>#N/A</v>
      </c>
      <c r="C21">
        <f>IF('Times per Operation'!C8&gt;0,'Times per Operation'!C8,NA())</f>
        <v>78</v>
      </c>
      <c r="D21" t="e">
        <f>IF('Times per Operation'!D8&gt;0,'Times per Operation'!D8,NA())</f>
        <v>#N/A</v>
      </c>
      <c r="E21">
        <f>IF('Times per Operation'!E8&gt;0,'Times per Operation'!E8,NA())</f>
        <v>241</v>
      </c>
      <c r="F21" t="e">
        <f>IF('Times per Operation'!F8&gt;0,'Times per Operation'!F8,NA())</f>
        <v>#N/A</v>
      </c>
      <c r="G21" t="e">
        <f>IF('Times per Operation'!G8&gt;0,'Times per Operation'!G8,NA())</f>
        <v>#N/A</v>
      </c>
      <c r="H21">
        <f>IF('Times per Operation'!H8&gt;0,'Times per Operation'!H8,NA())</f>
        <v>108</v>
      </c>
      <c r="J21" s="8" t="s">
        <v>7</v>
      </c>
      <c r="K21">
        <v>20.6</v>
      </c>
      <c r="L21" t="e">
        <v>#N/A</v>
      </c>
      <c r="M21">
        <v>80.3</v>
      </c>
      <c r="N21" t="e">
        <v>#N/A</v>
      </c>
      <c r="O21" t="e">
        <v>#N/A</v>
      </c>
      <c r="P21" t="e">
        <v>#N/A</v>
      </c>
      <c r="Q21" t="e">
        <v>#N/A</v>
      </c>
      <c r="T21" s="8"/>
    </row>
    <row r="22" spans="1:31" x14ac:dyDescent="0.25">
      <c r="A22" t="s">
        <v>1</v>
      </c>
      <c r="B22" t="e">
        <f>IF('Times per Operation'!B9&gt;0,'Times per Operation'!B9,NA())</f>
        <v>#N/A</v>
      </c>
      <c r="C22">
        <f>IF('Times per Operation'!C9&gt;0,'Times per Operation'!C9,NA())</f>
        <v>76</v>
      </c>
      <c r="D22" t="e">
        <f>IF('Times per Operation'!D9&gt;0,'Times per Operation'!D9,NA())</f>
        <v>#N/A</v>
      </c>
      <c r="E22">
        <f>IF('Times per Operation'!E9&gt;0,'Times per Operation'!E9,NA())</f>
        <v>251</v>
      </c>
      <c r="F22" t="e">
        <f>IF('Times per Operation'!F9&gt;0,'Times per Operation'!F9,NA())</f>
        <v>#N/A</v>
      </c>
      <c r="G22" t="e">
        <f>IF('Times per Operation'!G9&gt;0,'Times per Operation'!G9,NA())</f>
        <v>#N/A</v>
      </c>
      <c r="H22">
        <f>IF('Times per Operation'!H9&gt;0,'Times per Operation'!H9,NA())</f>
        <v>115</v>
      </c>
      <c r="J22" s="8" t="s">
        <v>8</v>
      </c>
      <c r="K22" t="e">
        <v>#N/A</v>
      </c>
      <c r="L22">
        <v>20.3</v>
      </c>
      <c r="M22" t="e">
        <v>#N/A</v>
      </c>
      <c r="N22" t="e">
        <v>#N/A</v>
      </c>
      <c r="O22">
        <v>57.6</v>
      </c>
      <c r="P22" t="e">
        <v>#N/A</v>
      </c>
      <c r="Q22">
        <v>4.3</v>
      </c>
      <c r="T22" s="8"/>
    </row>
    <row r="23" spans="1:31" x14ac:dyDescent="0.25">
      <c r="A23" t="s">
        <v>1</v>
      </c>
      <c r="B23" t="e">
        <f>IF('Times per Operation'!B10&gt;0,'Times per Operation'!B10,NA())</f>
        <v>#N/A</v>
      </c>
      <c r="C23">
        <f>IF('Times per Operation'!C10&gt;0,'Times per Operation'!C10,NA())</f>
        <v>85</v>
      </c>
      <c r="D23" t="e">
        <f>IF('Times per Operation'!D10&gt;0,'Times per Operation'!D10,NA())</f>
        <v>#N/A</v>
      </c>
      <c r="E23">
        <f>IF('Times per Operation'!E10&gt;0,'Times per Operation'!E10,NA())</f>
        <v>255</v>
      </c>
      <c r="F23" t="e">
        <f>IF('Times per Operation'!F10&gt;0,'Times per Operation'!F10,NA())</f>
        <v>#N/A</v>
      </c>
      <c r="G23" t="e">
        <f>IF('Times per Operation'!G10&gt;0,'Times per Operation'!G10,NA())</f>
        <v>#N/A</v>
      </c>
      <c r="H23">
        <f>IF('Times per Operation'!H10&gt;0,'Times per Operation'!H10,NA())</f>
        <v>118</v>
      </c>
      <c r="J23" s="8" t="s">
        <v>9</v>
      </c>
      <c r="K23" t="e">
        <v>#N/A</v>
      </c>
      <c r="L23" t="e">
        <v>#N/A</v>
      </c>
      <c r="M23">
        <v>37.799999999999997</v>
      </c>
      <c r="N23" t="e">
        <v>#N/A</v>
      </c>
      <c r="O23">
        <v>63.2</v>
      </c>
      <c r="P23" t="e">
        <v>#N/A</v>
      </c>
      <c r="Q23" t="e">
        <v>#N/A</v>
      </c>
      <c r="T23" s="8"/>
    </row>
    <row r="24" spans="1:31" x14ac:dyDescent="0.25">
      <c r="A24" t="s">
        <v>1</v>
      </c>
      <c r="B24" t="e">
        <f>IF('Times per Operation'!B11&gt;0,'Times per Operation'!B11,NA())</f>
        <v>#N/A</v>
      </c>
      <c r="C24">
        <f>IF('Times per Operation'!C11&gt;0,'Times per Operation'!C11,NA())</f>
        <v>74</v>
      </c>
      <c r="D24" t="e">
        <f>IF('Times per Operation'!D11&gt;0,'Times per Operation'!D11,NA())</f>
        <v>#N/A</v>
      </c>
      <c r="E24">
        <f>IF('Times per Operation'!E11&gt;0,'Times per Operation'!E11,NA())</f>
        <v>261</v>
      </c>
      <c r="F24" t="e">
        <f>IF('Times per Operation'!F11&gt;0,'Times per Operation'!F11,NA())</f>
        <v>#N/A</v>
      </c>
      <c r="G24" t="e">
        <f>IF('Times per Operation'!G11&gt;0,'Times per Operation'!G11,NA())</f>
        <v>#N/A</v>
      </c>
      <c r="H24">
        <f>IF('Times per Operation'!H11&gt;0,'Times per Operation'!H11,NA())</f>
        <v>113</v>
      </c>
      <c r="J24" s="8" t="s">
        <v>10</v>
      </c>
      <c r="K24">
        <v>28.7</v>
      </c>
      <c r="L24">
        <v>13.8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T24" s="8"/>
    </row>
    <row r="25" spans="1:31" x14ac:dyDescent="0.25">
      <c r="A25" s="1" t="s">
        <v>2</v>
      </c>
      <c r="B25" t="e">
        <f>IF('Times per Operation'!B12&gt;0,'Times per Operation'!B12,NA())</f>
        <v>#N/A</v>
      </c>
      <c r="C25" t="e">
        <f>IF('Times per Operation'!C12&gt;0,'Times per Operation'!C12,NA())</f>
        <v>#N/A</v>
      </c>
      <c r="D25" t="e">
        <f>IF('Times per Operation'!D12&gt;0,'Times per Operation'!D12,NA())</f>
        <v>#N/A</v>
      </c>
      <c r="E25">
        <f>IF('Times per Operation'!E12&gt;0,'Times per Operation'!E12,NA())</f>
        <v>278</v>
      </c>
      <c r="F25" t="e">
        <f>IF('Times per Operation'!F12&gt;0,'Times per Operation'!F12,NA())</f>
        <v>#N/A</v>
      </c>
      <c r="G25" t="e">
        <f>IF('Times per Operation'!G12&gt;0,'Times per Operation'!G12,NA())</f>
        <v>#N/A</v>
      </c>
      <c r="H25">
        <f>IF('Times per Operation'!H12&gt;0,'Times per Operation'!H12,NA())</f>
        <v>107</v>
      </c>
      <c r="J25" s="8" t="s">
        <v>28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</row>
    <row r="26" spans="1:31" x14ac:dyDescent="0.25">
      <c r="A26" s="1" t="s">
        <v>2</v>
      </c>
      <c r="B26" t="e">
        <f>IF('Times per Operation'!B13&gt;0,'Times per Operation'!B13,NA())</f>
        <v>#N/A</v>
      </c>
      <c r="C26" t="e">
        <f>IF('Times per Operation'!C13&gt;0,'Times per Operation'!C13,NA())</f>
        <v>#N/A</v>
      </c>
      <c r="D26" t="e">
        <f>IF('Times per Operation'!D13&gt;0,'Times per Operation'!D13,NA())</f>
        <v>#N/A</v>
      </c>
      <c r="E26">
        <f>IF('Times per Operation'!E13&gt;0,'Times per Operation'!E13,NA())</f>
        <v>235</v>
      </c>
      <c r="F26" t="e">
        <f>IF('Times per Operation'!F13&gt;0,'Times per Operation'!F13,NA())</f>
        <v>#N/A</v>
      </c>
      <c r="G26" t="e">
        <f>IF('Times per Operation'!G13&gt;0,'Times per Operation'!G13,NA())</f>
        <v>#N/A</v>
      </c>
      <c r="H26">
        <f>IF('Times per Operation'!H13&gt;0,'Times per Operation'!H13,NA())</f>
        <v>101</v>
      </c>
    </row>
    <row r="27" spans="1:31" x14ac:dyDescent="0.25">
      <c r="A27" s="1" t="s">
        <v>2</v>
      </c>
      <c r="B27" t="e">
        <f>IF('Times per Operation'!B14&gt;0,'Times per Operation'!B14,NA())</f>
        <v>#N/A</v>
      </c>
      <c r="C27" t="e">
        <f>IF('Times per Operation'!C14&gt;0,'Times per Operation'!C14,NA())</f>
        <v>#N/A</v>
      </c>
      <c r="D27" t="e">
        <f>IF('Times per Operation'!D14&gt;0,'Times per Operation'!D14,NA())</f>
        <v>#N/A</v>
      </c>
      <c r="E27">
        <f>IF('Times per Operation'!E14&gt;0,'Times per Operation'!E14,NA())</f>
        <v>249</v>
      </c>
      <c r="F27" t="e">
        <f>IF('Times per Operation'!F14&gt;0,'Times per Operation'!F14,NA())</f>
        <v>#N/A</v>
      </c>
      <c r="G27" t="e">
        <f>IF('Times per Operation'!G14&gt;0,'Times per Operation'!G14,NA())</f>
        <v>#N/A</v>
      </c>
      <c r="H27">
        <f>IF('Times per Operation'!H14&gt;0,'Times per Operation'!H14,NA())</f>
        <v>98</v>
      </c>
      <c r="J27" s="7" t="s">
        <v>11</v>
      </c>
      <c r="K27" t="s">
        <v>90</v>
      </c>
      <c r="L27" t="s">
        <v>91</v>
      </c>
      <c r="M27" t="s">
        <v>92</v>
      </c>
      <c r="N27" t="s">
        <v>93</v>
      </c>
      <c r="O27" t="s">
        <v>94</v>
      </c>
      <c r="P27" t="s">
        <v>95</v>
      </c>
      <c r="Q27" t="s">
        <v>96</v>
      </c>
    </row>
    <row r="28" spans="1:31" x14ac:dyDescent="0.25">
      <c r="A28" s="1" t="s">
        <v>2</v>
      </c>
      <c r="B28" t="e">
        <f>IF('Times per Operation'!B15&gt;0,'Times per Operation'!B15,NA())</f>
        <v>#N/A</v>
      </c>
      <c r="C28" t="e">
        <f>IF('Times per Operation'!C15&gt;0,'Times per Operation'!C15,NA())</f>
        <v>#N/A</v>
      </c>
      <c r="D28" t="e">
        <f>IF('Times per Operation'!D15&gt;0,'Times per Operation'!D15,NA())</f>
        <v>#N/A</v>
      </c>
      <c r="E28">
        <f>IF('Times per Operation'!E15&gt;0,'Times per Operation'!E15,NA())</f>
        <v>272</v>
      </c>
      <c r="F28" t="e">
        <f>IF('Times per Operation'!F15&gt;0,'Times per Operation'!F15,NA())</f>
        <v>#N/A</v>
      </c>
      <c r="G28" t="e">
        <f>IF('Times per Operation'!G15&gt;0,'Times per Operation'!G15,NA())</f>
        <v>#N/A</v>
      </c>
      <c r="H28">
        <f>IF('Times per Operation'!H15&gt;0,'Times per Operation'!H15,NA())</f>
        <v>105</v>
      </c>
      <c r="J28" s="8" t="s">
        <v>1</v>
      </c>
      <c r="K28" s="20" t="e">
        <v>#N/A</v>
      </c>
      <c r="L28" s="20">
        <v>5.059644256269423</v>
      </c>
      <c r="M28" s="20" t="e">
        <v>#N/A</v>
      </c>
      <c r="N28" s="20">
        <v>16.241579014642827</v>
      </c>
      <c r="O28" s="20" t="e">
        <v>#N/A</v>
      </c>
      <c r="P28" s="20" t="e">
        <v>#N/A</v>
      </c>
      <c r="Q28" s="20">
        <v>3.4576806613040776</v>
      </c>
    </row>
    <row r="29" spans="1:31" x14ac:dyDescent="0.25">
      <c r="A29" s="1" t="s">
        <v>2</v>
      </c>
      <c r="B29" t="e">
        <f>IF('Times per Operation'!B16&gt;0,'Times per Operation'!B16,NA())</f>
        <v>#N/A</v>
      </c>
      <c r="C29" t="e">
        <f>IF('Times per Operation'!C16&gt;0,'Times per Operation'!C16,NA())</f>
        <v>#N/A</v>
      </c>
      <c r="D29" t="e">
        <f>IF('Times per Operation'!D16&gt;0,'Times per Operation'!D16,NA())</f>
        <v>#N/A</v>
      </c>
      <c r="E29">
        <f>IF('Times per Operation'!E16&gt;0,'Times per Operation'!E16,NA())</f>
        <v>267</v>
      </c>
      <c r="F29" t="e">
        <f>IF('Times per Operation'!F16&gt;0,'Times per Operation'!F16,NA())</f>
        <v>#N/A</v>
      </c>
      <c r="G29" t="e">
        <f>IF('Times per Operation'!G16&gt;0,'Times per Operation'!G16,NA())</f>
        <v>#N/A</v>
      </c>
      <c r="H29">
        <f>IF('Times per Operation'!H16&gt;0,'Times per Operation'!H16,NA())</f>
        <v>110</v>
      </c>
      <c r="J29" s="8" t="s">
        <v>2</v>
      </c>
      <c r="K29" s="20" t="e">
        <v>#N/A</v>
      </c>
      <c r="L29" s="20" t="e">
        <v>#N/A</v>
      </c>
      <c r="M29" s="20" t="e">
        <v>#N/A</v>
      </c>
      <c r="N29" s="20">
        <v>16.580108564180073</v>
      </c>
      <c r="O29" s="20" t="e">
        <v>#N/A</v>
      </c>
      <c r="P29" s="20" t="e">
        <v>#N/A</v>
      </c>
      <c r="Q29" s="20">
        <v>5.506561742341729</v>
      </c>
    </row>
    <row r="30" spans="1:31" x14ac:dyDescent="0.25">
      <c r="A30" s="1" t="s">
        <v>2</v>
      </c>
      <c r="B30" t="e">
        <f>IF('Times per Operation'!B17&gt;0,'Times per Operation'!B17,NA())</f>
        <v>#N/A</v>
      </c>
      <c r="C30" t="e">
        <f>IF('Times per Operation'!C17&gt;0,'Times per Operation'!C17,NA())</f>
        <v>#N/A</v>
      </c>
      <c r="D30" t="e">
        <f>IF('Times per Operation'!D17&gt;0,'Times per Operation'!D17,NA())</f>
        <v>#N/A</v>
      </c>
      <c r="E30">
        <f>IF('Times per Operation'!E17&gt;0,'Times per Operation'!E17,NA())</f>
        <v>272</v>
      </c>
      <c r="F30" t="e">
        <f>IF('Times per Operation'!F17&gt;0,'Times per Operation'!F17,NA())</f>
        <v>#N/A</v>
      </c>
      <c r="G30" t="e">
        <f>IF('Times per Operation'!G17&gt;0,'Times per Operation'!G17,NA())</f>
        <v>#N/A</v>
      </c>
      <c r="H30">
        <f>IF('Times per Operation'!H17&gt;0,'Times per Operation'!H17,NA())</f>
        <v>108</v>
      </c>
      <c r="J30" s="8" t="s">
        <v>3</v>
      </c>
      <c r="K30" s="20" t="e">
        <v>#N/A</v>
      </c>
      <c r="L30" s="20" t="e">
        <v>#N/A</v>
      </c>
      <c r="M30" s="20" t="e">
        <v>#N/A</v>
      </c>
      <c r="N30" s="20" t="e">
        <v>#N/A</v>
      </c>
      <c r="O30" s="20">
        <v>3.7475918193479658</v>
      </c>
      <c r="P30" s="20">
        <v>0</v>
      </c>
      <c r="Q30" s="20">
        <v>3.7357135269658182</v>
      </c>
    </row>
    <row r="31" spans="1:31" x14ac:dyDescent="0.25">
      <c r="A31" s="1" t="s">
        <v>2</v>
      </c>
      <c r="B31" t="e">
        <f>IF('Times per Operation'!B18&gt;0,'Times per Operation'!B18,NA())</f>
        <v>#N/A</v>
      </c>
      <c r="C31" t="e">
        <f>IF('Times per Operation'!C18&gt;0,'Times per Operation'!C18,NA())</f>
        <v>#N/A</v>
      </c>
      <c r="D31" t="e">
        <f>IF('Times per Operation'!D18&gt;0,'Times per Operation'!D18,NA())</f>
        <v>#N/A</v>
      </c>
      <c r="E31">
        <f>IF('Times per Operation'!E18&gt;0,'Times per Operation'!E18,NA())</f>
        <v>233</v>
      </c>
      <c r="F31" t="e">
        <f>IF('Times per Operation'!F18&gt;0,'Times per Operation'!F18,NA())</f>
        <v>#N/A</v>
      </c>
      <c r="G31" t="e">
        <f>IF('Times per Operation'!G18&gt;0,'Times per Operation'!G18,NA())</f>
        <v>#N/A</v>
      </c>
      <c r="H31">
        <f>IF('Times per Operation'!H18&gt;0,'Times per Operation'!H18,NA())</f>
        <v>97</v>
      </c>
      <c r="J31" s="8" t="s">
        <v>4</v>
      </c>
      <c r="K31" s="20" t="e">
        <v>#N/A</v>
      </c>
      <c r="L31" s="20" t="e">
        <v>#N/A</v>
      </c>
      <c r="M31" s="20" t="e">
        <v>#N/A</v>
      </c>
      <c r="N31" s="20" t="e">
        <v>#N/A</v>
      </c>
      <c r="O31" s="20">
        <v>2.9832867780352665</v>
      </c>
      <c r="P31" s="20">
        <v>0</v>
      </c>
      <c r="Q31" s="20" t="e">
        <v>#N/A</v>
      </c>
    </row>
    <row r="32" spans="1:31" x14ac:dyDescent="0.25">
      <c r="A32" s="1" t="s">
        <v>2</v>
      </c>
      <c r="B32" t="e">
        <f>IF('Times per Operation'!B19&gt;0,'Times per Operation'!B19,NA())</f>
        <v>#N/A</v>
      </c>
      <c r="C32" t="e">
        <f>IF('Times per Operation'!C19&gt;0,'Times per Operation'!C19,NA())</f>
        <v>#N/A</v>
      </c>
      <c r="D32" t="e">
        <f>IF('Times per Operation'!D19&gt;0,'Times per Operation'!D19,NA())</f>
        <v>#N/A</v>
      </c>
      <c r="E32">
        <f>IF('Times per Operation'!E19&gt;0,'Times per Operation'!E19,NA())</f>
        <v>271</v>
      </c>
      <c r="F32" t="e">
        <f>IF('Times per Operation'!F19&gt;0,'Times per Operation'!F19,NA())</f>
        <v>#N/A</v>
      </c>
      <c r="G32" t="e">
        <f>IF('Times per Operation'!G19&gt;0,'Times per Operation'!G19,NA())</f>
        <v>#N/A</v>
      </c>
      <c r="H32">
        <f>IF('Times per Operation'!H19&gt;0,'Times per Operation'!H19,NA())</f>
        <v>106</v>
      </c>
      <c r="J32" s="8" t="s">
        <v>5</v>
      </c>
      <c r="K32" s="20">
        <v>9.243015380996253</v>
      </c>
      <c r="L32" s="20" t="e">
        <v>#N/A</v>
      </c>
      <c r="M32" s="20">
        <v>15.50949529947524</v>
      </c>
      <c r="N32" s="20" t="e">
        <v>#N/A</v>
      </c>
      <c r="O32" s="20" t="e">
        <v>#N/A</v>
      </c>
      <c r="P32" s="20" t="e">
        <v>#N/A</v>
      </c>
      <c r="Q32" s="20">
        <v>1.2649110640673507</v>
      </c>
    </row>
    <row r="33" spans="1:17" x14ac:dyDescent="0.25">
      <c r="A33" s="1" t="s">
        <v>2</v>
      </c>
      <c r="B33" t="e">
        <f>IF('Times per Operation'!B20&gt;0,'Times per Operation'!B20,NA())</f>
        <v>#N/A</v>
      </c>
      <c r="C33" t="e">
        <f>IF('Times per Operation'!C20&gt;0,'Times per Operation'!C20,NA())</f>
        <v>#N/A</v>
      </c>
      <c r="D33" t="e">
        <f>IF('Times per Operation'!D20&gt;0,'Times per Operation'!D20,NA())</f>
        <v>#N/A</v>
      </c>
      <c r="E33">
        <f>IF('Times per Operation'!E20&gt;0,'Times per Operation'!E20,NA())</f>
        <v>273</v>
      </c>
      <c r="F33" t="e">
        <f>IF('Times per Operation'!F20&gt;0,'Times per Operation'!F20,NA())</f>
        <v>#N/A</v>
      </c>
      <c r="G33" t="e">
        <f>IF('Times per Operation'!G20&gt;0,'Times per Operation'!G20,NA())</f>
        <v>#N/A</v>
      </c>
      <c r="H33">
        <f>IF('Times per Operation'!H20&gt;0,'Times per Operation'!H20,NA())</f>
        <v>96</v>
      </c>
      <c r="J33" s="8" t="s">
        <v>6</v>
      </c>
      <c r="K33" s="20">
        <v>11.055415967851333</v>
      </c>
      <c r="L33" s="20" t="e">
        <v>#N/A</v>
      </c>
      <c r="M33" s="20">
        <v>15.314843924912999</v>
      </c>
      <c r="N33" s="20" t="e">
        <v>#N/A</v>
      </c>
      <c r="O33" s="20" t="e">
        <v>#N/A</v>
      </c>
      <c r="P33" s="20" t="e">
        <v>#N/A</v>
      </c>
      <c r="Q33" s="20" t="e">
        <v>#N/A</v>
      </c>
    </row>
    <row r="34" spans="1:17" x14ac:dyDescent="0.25">
      <c r="A34" s="1" t="s">
        <v>2</v>
      </c>
      <c r="B34" t="e">
        <f>IF('Times per Operation'!B21&gt;0,'Times per Operation'!B21,NA())</f>
        <v>#N/A</v>
      </c>
      <c r="C34" t="e">
        <f>IF('Times per Operation'!C21&gt;0,'Times per Operation'!C21,NA())</f>
        <v>#N/A</v>
      </c>
      <c r="D34" t="e">
        <f>IF('Times per Operation'!D21&gt;0,'Times per Operation'!D21,NA())</f>
        <v>#N/A</v>
      </c>
      <c r="E34">
        <f>IF('Times per Operation'!E21&gt;0,'Times per Operation'!E21,NA())</f>
        <v>253</v>
      </c>
      <c r="F34" t="e">
        <f>IF('Times per Operation'!F21&gt;0,'Times per Operation'!F21,NA())</f>
        <v>#N/A</v>
      </c>
      <c r="G34" t="e">
        <f>IF('Times per Operation'!G21&gt;0,'Times per Operation'!G21,NA())</f>
        <v>#N/A</v>
      </c>
      <c r="H34">
        <f>IF('Times per Operation'!H21&gt;0,'Times per Operation'!H21,NA())</f>
        <v>111</v>
      </c>
      <c r="J34" s="8" t="s">
        <v>7</v>
      </c>
      <c r="K34" s="20">
        <v>10.469001862641919</v>
      </c>
      <c r="L34" s="20" t="e">
        <v>#N/A</v>
      </c>
      <c r="M34" s="20">
        <v>18.354835875049382</v>
      </c>
      <c r="N34" s="20" t="e">
        <v>#N/A</v>
      </c>
      <c r="O34" s="20" t="e">
        <v>#N/A</v>
      </c>
      <c r="P34" s="20" t="e">
        <v>#N/A</v>
      </c>
      <c r="Q34" s="20" t="e">
        <v>#N/A</v>
      </c>
    </row>
    <row r="35" spans="1:17" x14ac:dyDescent="0.25">
      <c r="A35" t="s">
        <v>3</v>
      </c>
      <c r="B35" t="e">
        <f>IF('Times per Operation'!B22&gt;0,'Times per Operation'!B22,NA())</f>
        <v>#N/A</v>
      </c>
      <c r="C35" t="e">
        <f>IF('Times per Operation'!C22&gt;0,'Times per Operation'!C22,NA())</f>
        <v>#N/A</v>
      </c>
      <c r="D35" t="e">
        <f>IF('Times per Operation'!D22&gt;0,'Times per Operation'!D22,NA())</f>
        <v>#N/A</v>
      </c>
      <c r="E35" t="e">
        <f>IF('Times per Operation'!E22&gt;0,'Times per Operation'!E22,NA())</f>
        <v>#N/A</v>
      </c>
      <c r="F35">
        <f>IF('Times per Operation'!F22&gt;0,'Times per Operation'!F22,NA())</f>
        <v>91</v>
      </c>
      <c r="G35">
        <f>IF('Times per Operation'!G22&gt;0,'Times per Operation'!G22,NA())</f>
        <v>320</v>
      </c>
      <c r="H35">
        <f>IF('Times per Operation'!H22&gt;0,'Times per Operation'!H22,NA())</f>
        <v>41</v>
      </c>
      <c r="J35" s="8" t="s">
        <v>8</v>
      </c>
      <c r="K35" s="20" t="e">
        <v>#N/A</v>
      </c>
      <c r="L35" s="20">
        <v>4.1912607490666467</v>
      </c>
      <c r="M35" s="20" t="e">
        <v>#N/A</v>
      </c>
      <c r="N35" s="20" t="e">
        <v>#N/A</v>
      </c>
      <c r="O35" s="20">
        <v>21.526211412549539</v>
      </c>
      <c r="P35" s="20" t="e">
        <v>#N/A</v>
      </c>
      <c r="Q35" s="20">
        <v>1.3374935098492584</v>
      </c>
    </row>
    <row r="36" spans="1:17" x14ac:dyDescent="0.25">
      <c r="A36" t="s">
        <v>3</v>
      </c>
      <c r="B36" t="e">
        <f>IF('Times per Operation'!B23&gt;0,'Times per Operation'!B23,NA())</f>
        <v>#N/A</v>
      </c>
      <c r="C36" t="e">
        <f>IF('Times per Operation'!C23&gt;0,'Times per Operation'!C23,NA())</f>
        <v>#N/A</v>
      </c>
      <c r="D36" t="e">
        <f>IF('Times per Operation'!D23&gt;0,'Times per Operation'!D23,NA())</f>
        <v>#N/A</v>
      </c>
      <c r="E36" t="e">
        <f>IF('Times per Operation'!E23&gt;0,'Times per Operation'!E23,NA())</f>
        <v>#N/A</v>
      </c>
      <c r="F36">
        <f>IF('Times per Operation'!F23&gt;0,'Times per Operation'!F23,NA())</f>
        <v>86</v>
      </c>
      <c r="G36">
        <f>IF('Times per Operation'!G23&gt;0,'Times per Operation'!G23,NA())</f>
        <v>320</v>
      </c>
      <c r="H36">
        <f>IF('Times per Operation'!H23&gt;0,'Times per Operation'!H23,NA())</f>
        <v>45</v>
      </c>
      <c r="J36" s="8" t="s">
        <v>9</v>
      </c>
      <c r="K36" s="20" t="e">
        <v>#N/A</v>
      </c>
      <c r="L36" s="20" t="e">
        <v>#N/A</v>
      </c>
      <c r="M36" s="20">
        <v>3.326659986633246</v>
      </c>
      <c r="N36" s="20" t="e">
        <v>#N/A</v>
      </c>
      <c r="O36" s="20">
        <v>15.887101686588395</v>
      </c>
      <c r="P36" s="20" t="e">
        <v>#N/A</v>
      </c>
      <c r="Q36" s="20" t="e">
        <v>#N/A</v>
      </c>
    </row>
    <row r="37" spans="1:17" x14ac:dyDescent="0.25">
      <c r="A37" t="s">
        <v>3</v>
      </c>
      <c r="B37" t="e">
        <f>IF('Times per Operation'!B24&gt;0,'Times per Operation'!B24,NA())</f>
        <v>#N/A</v>
      </c>
      <c r="C37" t="e">
        <f>IF('Times per Operation'!C24&gt;0,'Times per Operation'!C24,NA())</f>
        <v>#N/A</v>
      </c>
      <c r="D37" t="e">
        <f>IF('Times per Operation'!D24&gt;0,'Times per Operation'!D24,NA())</f>
        <v>#N/A</v>
      </c>
      <c r="E37" t="e">
        <f>IF('Times per Operation'!E24&gt;0,'Times per Operation'!E24,NA())</f>
        <v>#N/A</v>
      </c>
      <c r="F37">
        <f>IF('Times per Operation'!F24&gt;0,'Times per Operation'!F24,NA())</f>
        <v>95</v>
      </c>
      <c r="G37">
        <f>IF('Times per Operation'!G24&gt;0,'Times per Operation'!G24,NA())</f>
        <v>320</v>
      </c>
      <c r="H37">
        <f>IF('Times per Operation'!H24&gt;0,'Times per Operation'!H24,NA())</f>
        <v>48</v>
      </c>
      <c r="J37" s="8" t="s">
        <v>10</v>
      </c>
      <c r="K37" s="20">
        <v>2.7507574714370415</v>
      </c>
      <c r="L37" s="20">
        <v>1.6193277068654794</v>
      </c>
      <c r="M37" s="20" t="e">
        <v>#N/A</v>
      </c>
      <c r="N37" s="20" t="e">
        <v>#N/A</v>
      </c>
      <c r="O37" s="20" t="e">
        <v>#N/A</v>
      </c>
      <c r="P37" s="20" t="e">
        <v>#N/A</v>
      </c>
      <c r="Q37" s="20" t="e">
        <v>#N/A</v>
      </c>
    </row>
    <row r="38" spans="1:17" x14ac:dyDescent="0.25">
      <c r="A38" t="s">
        <v>3</v>
      </c>
      <c r="B38" t="e">
        <f>IF('Times per Operation'!B25&gt;0,'Times per Operation'!B25,NA())</f>
        <v>#N/A</v>
      </c>
      <c r="C38" t="e">
        <f>IF('Times per Operation'!C25&gt;0,'Times per Operation'!C25,NA())</f>
        <v>#N/A</v>
      </c>
      <c r="D38" t="e">
        <f>IF('Times per Operation'!D25&gt;0,'Times per Operation'!D25,NA())</f>
        <v>#N/A</v>
      </c>
      <c r="E38" t="e">
        <f>IF('Times per Operation'!E25&gt;0,'Times per Operation'!E25,NA())</f>
        <v>#N/A</v>
      </c>
      <c r="F38">
        <f>IF('Times per Operation'!F25&gt;0,'Times per Operation'!F25,NA())</f>
        <v>85</v>
      </c>
      <c r="G38">
        <f>IF('Times per Operation'!G25&gt;0,'Times per Operation'!G25,NA())</f>
        <v>320</v>
      </c>
      <c r="H38">
        <f>IF('Times per Operation'!H25&gt;0,'Times per Operation'!H25,NA())</f>
        <v>50</v>
      </c>
      <c r="J38" s="8" t="s">
        <v>28</v>
      </c>
      <c r="K38" s="20" t="e">
        <v>#N/A</v>
      </c>
      <c r="L38" s="20" t="e">
        <v>#N/A</v>
      </c>
      <c r="M38" s="20" t="e">
        <v>#N/A</v>
      </c>
      <c r="N38" s="20" t="e">
        <v>#N/A</v>
      </c>
      <c r="O38" s="20" t="e">
        <v>#N/A</v>
      </c>
      <c r="P38" s="20" t="e">
        <v>#N/A</v>
      </c>
      <c r="Q38" s="20" t="e">
        <v>#N/A</v>
      </c>
    </row>
    <row r="39" spans="1:17" x14ac:dyDescent="0.25">
      <c r="A39" t="s">
        <v>3</v>
      </c>
      <c r="B39" t="e">
        <f>IF('Times per Operation'!B26&gt;0,'Times per Operation'!B26,NA())</f>
        <v>#N/A</v>
      </c>
      <c r="C39" t="e">
        <f>IF('Times per Operation'!C26&gt;0,'Times per Operation'!C26,NA())</f>
        <v>#N/A</v>
      </c>
      <c r="D39" t="e">
        <f>IF('Times per Operation'!D26&gt;0,'Times per Operation'!D26,NA())</f>
        <v>#N/A</v>
      </c>
      <c r="E39" t="e">
        <f>IF('Times per Operation'!E26&gt;0,'Times per Operation'!E26,NA())</f>
        <v>#N/A</v>
      </c>
      <c r="F39">
        <f>IF('Times per Operation'!F26&gt;0,'Times per Operation'!F26,NA())</f>
        <v>82</v>
      </c>
      <c r="G39">
        <f>IF('Times per Operation'!G26&gt;0,'Times per Operation'!G26,NA())</f>
        <v>320</v>
      </c>
      <c r="H39">
        <f>IF('Times per Operation'!H26&gt;0,'Times per Operation'!H26,NA())</f>
        <v>42</v>
      </c>
    </row>
    <row r="40" spans="1:17" x14ac:dyDescent="0.25">
      <c r="A40" t="s">
        <v>3</v>
      </c>
      <c r="B40" t="e">
        <f>IF('Times per Operation'!B27&gt;0,'Times per Operation'!B27,NA())</f>
        <v>#N/A</v>
      </c>
      <c r="C40" t="e">
        <f>IF('Times per Operation'!C27&gt;0,'Times per Operation'!C27,NA())</f>
        <v>#N/A</v>
      </c>
      <c r="D40" t="e">
        <f>IF('Times per Operation'!D27&gt;0,'Times per Operation'!D27,NA())</f>
        <v>#N/A</v>
      </c>
      <c r="E40" t="e">
        <f>IF('Times per Operation'!E27&gt;0,'Times per Operation'!E27,NA())</f>
        <v>#N/A</v>
      </c>
      <c r="F40">
        <f>IF('Times per Operation'!F27&gt;0,'Times per Operation'!F27,NA())</f>
        <v>92</v>
      </c>
      <c r="G40">
        <f>IF('Times per Operation'!G27&gt;0,'Times per Operation'!G27,NA())</f>
        <v>320</v>
      </c>
      <c r="H40">
        <f>IF('Times per Operation'!H27&gt;0,'Times per Operation'!H27,NA())</f>
        <v>44</v>
      </c>
    </row>
    <row r="41" spans="1:17" x14ac:dyDescent="0.25">
      <c r="A41" t="s">
        <v>3</v>
      </c>
      <c r="B41" t="e">
        <f>IF('Times per Operation'!B28&gt;0,'Times per Operation'!B28,NA())</f>
        <v>#N/A</v>
      </c>
      <c r="C41" t="e">
        <f>IF('Times per Operation'!C28&gt;0,'Times per Operation'!C28,NA())</f>
        <v>#N/A</v>
      </c>
      <c r="D41" t="e">
        <f>IF('Times per Operation'!D28&gt;0,'Times per Operation'!D28,NA())</f>
        <v>#N/A</v>
      </c>
      <c r="E41" t="e">
        <f>IF('Times per Operation'!E28&gt;0,'Times per Operation'!E28,NA())</f>
        <v>#N/A</v>
      </c>
      <c r="F41">
        <f>IF('Times per Operation'!F28&gt;0,'Times per Operation'!F28,NA())</f>
        <v>90</v>
      </c>
      <c r="G41">
        <f>IF('Times per Operation'!G28&gt;0,'Times per Operation'!G28,NA())</f>
        <v>320</v>
      </c>
      <c r="H41">
        <f>IF('Times per Operation'!H28&gt;0,'Times per Operation'!H28,NA())</f>
        <v>41</v>
      </c>
    </row>
    <row r="42" spans="1:17" x14ac:dyDescent="0.25">
      <c r="A42" t="s">
        <v>3</v>
      </c>
      <c r="B42" t="e">
        <f>IF('Times per Operation'!B29&gt;0,'Times per Operation'!B29,NA())</f>
        <v>#N/A</v>
      </c>
      <c r="C42" t="e">
        <f>IF('Times per Operation'!C29&gt;0,'Times per Operation'!C29,NA())</f>
        <v>#N/A</v>
      </c>
      <c r="D42" t="e">
        <f>IF('Times per Operation'!D29&gt;0,'Times per Operation'!D29,NA())</f>
        <v>#N/A</v>
      </c>
      <c r="E42" t="e">
        <f>IF('Times per Operation'!E29&gt;0,'Times per Operation'!E29,NA())</f>
        <v>#N/A</v>
      </c>
      <c r="F42">
        <f>IF('Times per Operation'!F29&gt;0,'Times per Operation'!F29,NA())</f>
        <v>87</v>
      </c>
      <c r="G42">
        <f>IF('Times per Operation'!G29&gt;0,'Times per Operation'!G29,NA())</f>
        <v>320</v>
      </c>
      <c r="H42">
        <f>IF('Times per Operation'!H29&gt;0,'Times per Operation'!H29,NA())</f>
        <v>50</v>
      </c>
    </row>
    <row r="43" spans="1:17" x14ac:dyDescent="0.25">
      <c r="A43" t="s">
        <v>3</v>
      </c>
      <c r="B43" t="e">
        <f>IF('Times per Operation'!B30&gt;0,'Times per Operation'!B30,NA())</f>
        <v>#N/A</v>
      </c>
      <c r="C43" t="e">
        <f>IF('Times per Operation'!C30&gt;0,'Times per Operation'!C30,NA())</f>
        <v>#N/A</v>
      </c>
      <c r="D43" t="e">
        <f>IF('Times per Operation'!D30&gt;0,'Times per Operation'!D30,NA())</f>
        <v>#N/A</v>
      </c>
      <c r="E43" t="e">
        <f>IF('Times per Operation'!E30&gt;0,'Times per Operation'!E30,NA())</f>
        <v>#N/A</v>
      </c>
      <c r="F43">
        <f>IF('Times per Operation'!F30&gt;0,'Times per Operation'!F30,NA())</f>
        <v>88</v>
      </c>
      <c r="G43">
        <f>IF('Times per Operation'!G30&gt;0,'Times per Operation'!G30,NA())</f>
        <v>320</v>
      </c>
      <c r="H43">
        <f>IF('Times per Operation'!H30&gt;0,'Times per Operation'!H30,NA())</f>
        <v>49</v>
      </c>
    </row>
    <row r="44" spans="1:17" x14ac:dyDescent="0.25">
      <c r="A44" t="s">
        <v>3</v>
      </c>
      <c r="B44" t="e">
        <f>IF('Times per Operation'!B31&gt;0,'Times per Operation'!B31,NA())</f>
        <v>#N/A</v>
      </c>
      <c r="C44" t="e">
        <f>IF('Times per Operation'!C31&gt;0,'Times per Operation'!C31,NA())</f>
        <v>#N/A</v>
      </c>
      <c r="D44" t="e">
        <f>IF('Times per Operation'!D31&gt;0,'Times per Operation'!D31,NA())</f>
        <v>#N/A</v>
      </c>
      <c r="E44" t="e">
        <f>IF('Times per Operation'!E31&gt;0,'Times per Operation'!E31,NA())</f>
        <v>#N/A</v>
      </c>
      <c r="F44">
        <f>IF('Times per Operation'!F31&gt;0,'Times per Operation'!F31,NA())</f>
        <v>88</v>
      </c>
      <c r="G44">
        <f>IF('Times per Operation'!G31&gt;0,'Times per Operation'!G31,NA())</f>
        <v>320</v>
      </c>
      <c r="H44">
        <f>IF('Times per Operation'!H31&gt;0,'Times per Operation'!H31,NA())</f>
        <v>42</v>
      </c>
    </row>
    <row r="45" spans="1:17" x14ac:dyDescent="0.25">
      <c r="A45" t="s">
        <v>4</v>
      </c>
      <c r="B45" t="e">
        <f>IF('Times per Operation'!B32&gt;0,'Times per Operation'!B32,NA())</f>
        <v>#N/A</v>
      </c>
      <c r="C45" t="e">
        <f>IF('Times per Operation'!C32&gt;0,'Times per Operation'!C32,NA())</f>
        <v>#N/A</v>
      </c>
      <c r="D45" t="e">
        <f>IF('Times per Operation'!D32&gt;0,'Times per Operation'!D32,NA())</f>
        <v>#N/A</v>
      </c>
      <c r="E45" t="e">
        <f>IF('Times per Operation'!E32&gt;0,'Times per Operation'!E32,NA())</f>
        <v>#N/A</v>
      </c>
      <c r="F45">
        <f>IF('Times per Operation'!F32&gt;0,'Times per Operation'!F32,NA())</f>
        <v>33</v>
      </c>
      <c r="G45">
        <f>IF('Times per Operation'!G32&gt;0,'Times per Operation'!G32,NA())</f>
        <v>85</v>
      </c>
      <c r="H45" t="e">
        <f>IF('Times per Operation'!H32&gt;0,'Times per Operation'!H32,NA())</f>
        <v>#N/A</v>
      </c>
    </row>
    <row r="46" spans="1:17" x14ac:dyDescent="0.25">
      <c r="A46" t="s">
        <v>4</v>
      </c>
      <c r="B46" t="e">
        <f>IF('Times per Operation'!B33&gt;0,'Times per Operation'!B33,NA())</f>
        <v>#N/A</v>
      </c>
      <c r="C46" t="e">
        <f>IF('Times per Operation'!C33&gt;0,'Times per Operation'!C33,NA())</f>
        <v>#N/A</v>
      </c>
      <c r="D46" t="e">
        <f>IF('Times per Operation'!D33&gt;0,'Times per Operation'!D33,NA())</f>
        <v>#N/A</v>
      </c>
      <c r="E46" t="e">
        <f>IF('Times per Operation'!E33&gt;0,'Times per Operation'!E33,NA())</f>
        <v>#N/A</v>
      </c>
      <c r="F46">
        <f>IF('Times per Operation'!F33&gt;0,'Times per Operation'!F33,NA())</f>
        <v>31</v>
      </c>
      <c r="G46">
        <f>IF('Times per Operation'!G33&gt;0,'Times per Operation'!G33,NA())</f>
        <v>85</v>
      </c>
      <c r="H46" t="e">
        <f>IF('Times per Operation'!H33&gt;0,'Times per Operation'!H33,NA())</f>
        <v>#N/A</v>
      </c>
    </row>
    <row r="47" spans="1:17" x14ac:dyDescent="0.25">
      <c r="A47" t="s">
        <v>4</v>
      </c>
      <c r="B47" t="e">
        <f>IF('Times per Operation'!B34&gt;0,'Times per Operation'!B34,NA())</f>
        <v>#N/A</v>
      </c>
      <c r="C47" t="e">
        <f>IF('Times per Operation'!C34&gt;0,'Times per Operation'!C34,NA())</f>
        <v>#N/A</v>
      </c>
      <c r="D47" t="e">
        <f>IF('Times per Operation'!D34&gt;0,'Times per Operation'!D34,NA())</f>
        <v>#N/A</v>
      </c>
      <c r="E47" t="e">
        <f>IF('Times per Operation'!E34&gt;0,'Times per Operation'!E34,NA())</f>
        <v>#N/A</v>
      </c>
      <c r="F47">
        <f>IF('Times per Operation'!F34&gt;0,'Times per Operation'!F34,NA())</f>
        <v>30</v>
      </c>
      <c r="G47">
        <f>IF('Times per Operation'!G34&gt;0,'Times per Operation'!G34,NA())</f>
        <v>85</v>
      </c>
      <c r="H47" t="e">
        <f>IF('Times per Operation'!H34&gt;0,'Times per Operation'!H34,NA())</f>
        <v>#N/A</v>
      </c>
    </row>
    <row r="48" spans="1:17" x14ac:dyDescent="0.25">
      <c r="A48" t="s">
        <v>4</v>
      </c>
      <c r="B48" t="e">
        <f>IF('Times per Operation'!B35&gt;0,'Times per Operation'!B35,NA())</f>
        <v>#N/A</v>
      </c>
      <c r="C48" t="e">
        <f>IF('Times per Operation'!C35&gt;0,'Times per Operation'!C35,NA())</f>
        <v>#N/A</v>
      </c>
      <c r="D48" t="e">
        <f>IF('Times per Operation'!D35&gt;0,'Times per Operation'!D35,NA())</f>
        <v>#N/A</v>
      </c>
      <c r="E48" t="e">
        <f>IF('Times per Operation'!E35&gt;0,'Times per Operation'!E35,NA())</f>
        <v>#N/A</v>
      </c>
      <c r="F48">
        <f>IF('Times per Operation'!F35&gt;0,'Times per Operation'!F35,NA())</f>
        <v>37</v>
      </c>
      <c r="G48">
        <f>IF('Times per Operation'!G35&gt;0,'Times per Operation'!G35,NA())</f>
        <v>85</v>
      </c>
      <c r="H48" t="e">
        <f>IF('Times per Operation'!H35&gt;0,'Times per Operation'!H35,NA())</f>
        <v>#N/A</v>
      </c>
    </row>
    <row r="49" spans="1:8" x14ac:dyDescent="0.25">
      <c r="A49" t="s">
        <v>4</v>
      </c>
      <c r="B49" t="e">
        <f>IF('Times per Operation'!B36&gt;0,'Times per Operation'!B36,NA())</f>
        <v>#N/A</v>
      </c>
      <c r="C49" t="e">
        <f>IF('Times per Operation'!C36&gt;0,'Times per Operation'!C36,NA())</f>
        <v>#N/A</v>
      </c>
      <c r="D49" t="e">
        <f>IF('Times per Operation'!D36&gt;0,'Times per Operation'!D36,NA())</f>
        <v>#N/A</v>
      </c>
      <c r="E49" t="e">
        <f>IF('Times per Operation'!E36&gt;0,'Times per Operation'!E36,NA())</f>
        <v>#N/A</v>
      </c>
      <c r="F49">
        <f>IF('Times per Operation'!F36&gt;0,'Times per Operation'!F36,NA())</f>
        <v>32</v>
      </c>
      <c r="G49">
        <f>IF('Times per Operation'!G36&gt;0,'Times per Operation'!G36,NA())</f>
        <v>85</v>
      </c>
      <c r="H49" t="e">
        <f>IF('Times per Operation'!H36&gt;0,'Times per Operation'!H36,NA())</f>
        <v>#N/A</v>
      </c>
    </row>
    <row r="50" spans="1:8" x14ac:dyDescent="0.25">
      <c r="A50" t="s">
        <v>4</v>
      </c>
      <c r="B50" t="e">
        <f>IF('Times per Operation'!B37&gt;0,'Times per Operation'!B37,NA())</f>
        <v>#N/A</v>
      </c>
      <c r="C50" t="e">
        <f>IF('Times per Operation'!C37&gt;0,'Times per Operation'!C37,NA())</f>
        <v>#N/A</v>
      </c>
      <c r="D50" t="e">
        <f>IF('Times per Operation'!D37&gt;0,'Times per Operation'!D37,NA())</f>
        <v>#N/A</v>
      </c>
      <c r="E50" t="e">
        <f>IF('Times per Operation'!E37&gt;0,'Times per Operation'!E37,NA())</f>
        <v>#N/A</v>
      </c>
      <c r="F50">
        <f>IF('Times per Operation'!F37&gt;0,'Times per Operation'!F37,NA())</f>
        <v>38</v>
      </c>
      <c r="G50">
        <f>IF('Times per Operation'!G37&gt;0,'Times per Operation'!G37,NA())</f>
        <v>85</v>
      </c>
      <c r="H50" t="e">
        <f>IF('Times per Operation'!H37&gt;0,'Times per Operation'!H37,NA())</f>
        <v>#N/A</v>
      </c>
    </row>
    <row r="51" spans="1:8" x14ac:dyDescent="0.25">
      <c r="A51" t="s">
        <v>4</v>
      </c>
      <c r="B51" t="e">
        <f>IF('Times per Operation'!B38&gt;0,'Times per Operation'!B38,NA())</f>
        <v>#N/A</v>
      </c>
      <c r="C51" t="e">
        <f>IF('Times per Operation'!C38&gt;0,'Times per Operation'!C38,NA())</f>
        <v>#N/A</v>
      </c>
      <c r="D51" t="e">
        <f>IF('Times per Operation'!D38&gt;0,'Times per Operation'!D38,NA())</f>
        <v>#N/A</v>
      </c>
      <c r="E51" t="e">
        <f>IF('Times per Operation'!E38&gt;0,'Times per Operation'!E38,NA())</f>
        <v>#N/A</v>
      </c>
      <c r="F51">
        <f>IF('Times per Operation'!F38&gt;0,'Times per Operation'!F38,NA())</f>
        <v>30</v>
      </c>
      <c r="G51">
        <f>IF('Times per Operation'!G38&gt;0,'Times per Operation'!G38,NA())</f>
        <v>85</v>
      </c>
      <c r="H51" t="e">
        <f>IF('Times per Operation'!H38&gt;0,'Times per Operation'!H38,NA())</f>
        <v>#N/A</v>
      </c>
    </row>
    <row r="52" spans="1:8" x14ac:dyDescent="0.25">
      <c r="A52" t="s">
        <v>4</v>
      </c>
      <c r="B52" t="e">
        <f>IF('Times per Operation'!B39&gt;0,'Times per Operation'!B39,NA())</f>
        <v>#N/A</v>
      </c>
      <c r="C52" t="e">
        <f>IF('Times per Operation'!C39&gt;0,'Times per Operation'!C39,NA())</f>
        <v>#N/A</v>
      </c>
      <c r="D52" t="e">
        <f>IF('Times per Operation'!D39&gt;0,'Times per Operation'!D39,NA())</f>
        <v>#N/A</v>
      </c>
      <c r="E52" t="e">
        <f>IF('Times per Operation'!E39&gt;0,'Times per Operation'!E39,NA())</f>
        <v>#N/A</v>
      </c>
      <c r="F52">
        <f>IF('Times per Operation'!F39&gt;0,'Times per Operation'!F39,NA())</f>
        <v>36</v>
      </c>
      <c r="G52">
        <f>IF('Times per Operation'!G39&gt;0,'Times per Operation'!G39,NA())</f>
        <v>85</v>
      </c>
      <c r="H52" t="e">
        <f>IF('Times per Operation'!H39&gt;0,'Times per Operation'!H39,NA())</f>
        <v>#N/A</v>
      </c>
    </row>
    <row r="53" spans="1:8" x14ac:dyDescent="0.25">
      <c r="A53" t="s">
        <v>4</v>
      </c>
      <c r="B53" t="e">
        <f>IF('Times per Operation'!B40&gt;0,'Times per Operation'!B40,NA())</f>
        <v>#N/A</v>
      </c>
      <c r="C53" t="e">
        <f>IF('Times per Operation'!C40&gt;0,'Times per Operation'!C40,NA())</f>
        <v>#N/A</v>
      </c>
      <c r="D53" t="e">
        <f>IF('Times per Operation'!D40&gt;0,'Times per Operation'!D40,NA())</f>
        <v>#N/A</v>
      </c>
      <c r="E53" t="e">
        <f>IF('Times per Operation'!E40&gt;0,'Times per Operation'!E40,NA())</f>
        <v>#N/A</v>
      </c>
      <c r="F53">
        <f>IF('Times per Operation'!F40&gt;0,'Times per Operation'!F40,NA())</f>
        <v>35</v>
      </c>
      <c r="G53">
        <f>IF('Times per Operation'!G40&gt;0,'Times per Operation'!G40,NA())</f>
        <v>85</v>
      </c>
      <c r="H53" t="e">
        <f>IF('Times per Operation'!H40&gt;0,'Times per Operation'!H40,NA())</f>
        <v>#N/A</v>
      </c>
    </row>
    <row r="54" spans="1:8" x14ac:dyDescent="0.25">
      <c r="A54" t="s">
        <v>4</v>
      </c>
      <c r="B54" t="e">
        <f>IF('Times per Operation'!B41&gt;0,'Times per Operation'!B41,NA())</f>
        <v>#N/A</v>
      </c>
      <c r="C54" t="e">
        <f>IF('Times per Operation'!C41&gt;0,'Times per Operation'!C41,NA())</f>
        <v>#N/A</v>
      </c>
      <c r="D54" t="e">
        <f>IF('Times per Operation'!D41&gt;0,'Times per Operation'!D41,NA())</f>
        <v>#N/A</v>
      </c>
      <c r="E54" t="e">
        <f>IF('Times per Operation'!E41&gt;0,'Times per Operation'!E41,NA())</f>
        <v>#N/A</v>
      </c>
      <c r="F54">
        <f>IF('Times per Operation'!F41&gt;0,'Times per Operation'!F41,NA())</f>
        <v>31</v>
      </c>
      <c r="G54">
        <f>IF('Times per Operation'!G41&gt;0,'Times per Operation'!G41,NA())</f>
        <v>85</v>
      </c>
      <c r="H54" t="e">
        <f>IF('Times per Operation'!H41&gt;0,'Times per Operation'!H41,NA())</f>
        <v>#N/A</v>
      </c>
    </row>
    <row r="55" spans="1:8" x14ac:dyDescent="0.25">
      <c r="A55" t="s">
        <v>5</v>
      </c>
      <c r="B55">
        <f>IF('Times per Operation'!B42&gt;0,'Times per Operation'!B42,NA())</f>
        <v>16</v>
      </c>
      <c r="C55" t="e">
        <f>IF('Times per Operation'!C42&gt;0,'Times per Operation'!C42,NA())</f>
        <v>#N/A</v>
      </c>
      <c r="D55">
        <f>IF('Times per Operation'!D42&gt;0,'Times per Operation'!D42,NA())</f>
        <v>99</v>
      </c>
      <c r="E55" t="e">
        <f>IF('Times per Operation'!E42&gt;0,'Times per Operation'!E42,NA())</f>
        <v>#N/A</v>
      </c>
      <c r="F55" t="e">
        <f>IF('Times per Operation'!F42&gt;0,'Times per Operation'!F42,NA())</f>
        <v>#N/A</v>
      </c>
      <c r="G55" t="e">
        <f>IF('Times per Operation'!G42&gt;0,'Times per Operation'!G42,NA())</f>
        <v>#N/A</v>
      </c>
      <c r="H55">
        <f>IF('Times per Operation'!H42&gt;0,'Times per Operation'!H42,NA())</f>
        <v>5</v>
      </c>
    </row>
    <row r="56" spans="1:8" x14ac:dyDescent="0.25">
      <c r="A56" t="s">
        <v>5</v>
      </c>
      <c r="B56">
        <f>IF('Times per Operation'!B43&gt;0,'Times per Operation'!B43,NA())</f>
        <v>32</v>
      </c>
      <c r="C56" t="e">
        <f>IF('Times per Operation'!C43&gt;0,'Times per Operation'!C43,NA())</f>
        <v>#N/A</v>
      </c>
      <c r="D56">
        <f>IF('Times per Operation'!D43&gt;0,'Times per Operation'!D43,NA())</f>
        <v>61</v>
      </c>
      <c r="E56" t="e">
        <f>IF('Times per Operation'!E43&gt;0,'Times per Operation'!E43,NA())</f>
        <v>#N/A</v>
      </c>
      <c r="F56" t="e">
        <f>IF('Times per Operation'!F43&gt;0,'Times per Operation'!F43,NA())</f>
        <v>#N/A</v>
      </c>
      <c r="G56" t="e">
        <f>IF('Times per Operation'!G43&gt;0,'Times per Operation'!G43,NA())</f>
        <v>#N/A</v>
      </c>
      <c r="H56">
        <f>IF('Times per Operation'!H43&gt;0,'Times per Operation'!H43,NA())</f>
        <v>8</v>
      </c>
    </row>
    <row r="57" spans="1:8" x14ac:dyDescent="0.25">
      <c r="A57" t="s">
        <v>5</v>
      </c>
      <c r="B57">
        <f>IF('Times per Operation'!B44&gt;0,'Times per Operation'!B44,NA())</f>
        <v>34</v>
      </c>
      <c r="C57" t="e">
        <f>IF('Times per Operation'!C44&gt;0,'Times per Operation'!C44,NA())</f>
        <v>#N/A</v>
      </c>
      <c r="D57">
        <f>IF('Times per Operation'!D44&gt;0,'Times per Operation'!D44,NA())</f>
        <v>52</v>
      </c>
      <c r="E57" t="e">
        <f>IF('Times per Operation'!E44&gt;0,'Times per Operation'!E44,NA())</f>
        <v>#N/A</v>
      </c>
      <c r="F57" t="e">
        <f>IF('Times per Operation'!F44&gt;0,'Times per Operation'!F44,NA())</f>
        <v>#N/A</v>
      </c>
      <c r="G57" t="e">
        <f>IF('Times per Operation'!G44&gt;0,'Times per Operation'!G44,NA())</f>
        <v>#N/A</v>
      </c>
      <c r="H57">
        <f>IF('Times per Operation'!H44&gt;0,'Times per Operation'!H44,NA())</f>
        <v>6</v>
      </c>
    </row>
    <row r="58" spans="1:8" x14ac:dyDescent="0.25">
      <c r="A58" t="s">
        <v>5</v>
      </c>
      <c r="B58">
        <f>IF('Times per Operation'!B45&gt;0,'Times per Operation'!B45,NA())</f>
        <v>9</v>
      </c>
      <c r="C58" t="e">
        <f>IF('Times per Operation'!C45&gt;0,'Times per Operation'!C45,NA())</f>
        <v>#N/A</v>
      </c>
      <c r="D58">
        <f>IF('Times per Operation'!D45&gt;0,'Times per Operation'!D45,NA())</f>
        <v>77</v>
      </c>
      <c r="E58" t="e">
        <f>IF('Times per Operation'!E45&gt;0,'Times per Operation'!E45,NA())</f>
        <v>#N/A</v>
      </c>
      <c r="F58" t="e">
        <f>IF('Times per Operation'!F45&gt;0,'Times per Operation'!F45,NA())</f>
        <v>#N/A</v>
      </c>
      <c r="G58" t="e">
        <f>IF('Times per Operation'!G45&gt;0,'Times per Operation'!G45,NA())</f>
        <v>#N/A</v>
      </c>
      <c r="H58">
        <f>IF('Times per Operation'!H45&gt;0,'Times per Operation'!H45,NA())</f>
        <v>5</v>
      </c>
    </row>
    <row r="59" spans="1:8" x14ac:dyDescent="0.25">
      <c r="A59" t="s">
        <v>5</v>
      </c>
      <c r="B59">
        <f>IF('Times per Operation'!B46&gt;0,'Times per Operation'!B46,NA())</f>
        <v>21</v>
      </c>
      <c r="C59" t="e">
        <f>IF('Times per Operation'!C46&gt;0,'Times per Operation'!C46,NA())</f>
        <v>#N/A</v>
      </c>
      <c r="D59">
        <f>IF('Times per Operation'!D46&gt;0,'Times per Operation'!D46,NA())</f>
        <v>63</v>
      </c>
      <c r="E59" t="e">
        <f>IF('Times per Operation'!E46&gt;0,'Times per Operation'!E46,NA())</f>
        <v>#N/A</v>
      </c>
      <c r="F59" t="e">
        <f>IF('Times per Operation'!F46&gt;0,'Times per Operation'!F46,NA())</f>
        <v>#N/A</v>
      </c>
      <c r="G59" t="e">
        <f>IF('Times per Operation'!G46&gt;0,'Times per Operation'!G46,NA())</f>
        <v>#N/A</v>
      </c>
      <c r="H59">
        <f>IF('Times per Operation'!H46&gt;0,'Times per Operation'!H46,NA())</f>
        <v>7</v>
      </c>
    </row>
    <row r="60" spans="1:8" x14ac:dyDescent="0.25">
      <c r="A60" t="s">
        <v>5</v>
      </c>
      <c r="B60">
        <f>IF('Times per Operation'!B47&gt;0,'Times per Operation'!B47,NA())</f>
        <v>31</v>
      </c>
      <c r="C60" t="e">
        <f>IF('Times per Operation'!C47&gt;0,'Times per Operation'!C47,NA())</f>
        <v>#N/A</v>
      </c>
      <c r="D60">
        <f>IF('Times per Operation'!D47&gt;0,'Times per Operation'!D47,NA())</f>
        <v>80</v>
      </c>
      <c r="E60" t="e">
        <f>IF('Times per Operation'!E47&gt;0,'Times per Operation'!E47,NA())</f>
        <v>#N/A</v>
      </c>
      <c r="F60" t="e">
        <f>IF('Times per Operation'!F47&gt;0,'Times per Operation'!F47,NA())</f>
        <v>#N/A</v>
      </c>
      <c r="G60" t="e">
        <f>IF('Times per Operation'!G47&gt;0,'Times per Operation'!G47,NA())</f>
        <v>#N/A</v>
      </c>
      <c r="H60">
        <f>IF('Times per Operation'!H47&gt;0,'Times per Operation'!H47,NA())</f>
        <v>6</v>
      </c>
    </row>
    <row r="61" spans="1:8" x14ac:dyDescent="0.25">
      <c r="A61" t="s">
        <v>5</v>
      </c>
      <c r="B61">
        <f>IF('Times per Operation'!B48&gt;0,'Times per Operation'!B48,NA())</f>
        <v>28</v>
      </c>
      <c r="C61" t="e">
        <f>IF('Times per Operation'!C48&gt;0,'Times per Operation'!C48,NA())</f>
        <v>#N/A</v>
      </c>
      <c r="D61">
        <f>IF('Times per Operation'!D48&gt;0,'Times per Operation'!D48,NA())</f>
        <v>83</v>
      </c>
      <c r="E61" t="e">
        <f>IF('Times per Operation'!E48&gt;0,'Times per Operation'!E48,NA())</f>
        <v>#N/A</v>
      </c>
      <c r="F61" t="e">
        <f>IF('Times per Operation'!F48&gt;0,'Times per Operation'!F48,NA())</f>
        <v>#N/A</v>
      </c>
      <c r="G61" t="e">
        <f>IF('Times per Operation'!G48&gt;0,'Times per Operation'!G48,NA())</f>
        <v>#N/A</v>
      </c>
      <c r="H61">
        <f>IF('Times per Operation'!H48&gt;0,'Times per Operation'!H48,NA())</f>
        <v>5</v>
      </c>
    </row>
    <row r="62" spans="1:8" x14ac:dyDescent="0.25">
      <c r="A62" t="s">
        <v>5</v>
      </c>
      <c r="B62">
        <f>IF('Times per Operation'!B49&gt;0,'Times per Operation'!B49,NA())</f>
        <v>11</v>
      </c>
      <c r="C62" t="e">
        <f>IF('Times per Operation'!C49&gt;0,'Times per Operation'!C49,NA())</f>
        <v>#N/A</v>
      </c>
      <c r="D62">
        <f>IF('Times per Operation'!D49&gt;0,'Times per Operation'!D49,NA())</f>
        <v>80</v>
      </c>
      <c r="E62" t="e">
        <f>IF('Times per Operation'!E49&gt;0,'Times per Operation'!E49,NA())</f>
        <v>#N/A</v>
      </c>
      <c r="F62" t="e">
        <f>IF('Times per Operation'!F49&gt;0,'Times per Operation'!F49,NA())</f>
        <v>#N/A</v>
      </c>
      <c r="G62" t="e">
        <f>IF('Times per Operation'!G49&gt;0,'Times per Operation'!G49,NA())</f>
        <v>#N/A</v>
      </c>
      <c r="H62">
        <f>IF('Times per Operation'!H49&gt;0,'Times per Operation'!H49,NA())</f>
        <v>6</v>
      </c>
    </row>
    <row r="63" spans="1:8" x14ac:dyDescent="0.25">
      <c r="A63" t="s">
        <v>5</v>
      </c>
      <c r="B63">
        <f>IF('Times per Operation'!B50&gt;0,'Times per Operation'!B50,NA())</f>
        <v>17</v>
      </c>
      <c r="C63" t="e">
        <f>IF('Times per Operation'!C50&gt;0,'Times per Operation'!C50,NA())</f>
        <v>#N/A</v>
      </c>
      <c r="D63">
        <f>IF('Times per Operation'!D50&gt;0,'Times per Operation'!D50,NA())</f>
        <v>66</v>
      </c>
      <c r="E63" t="e">
        <f>IF('Times per Operation'!E50&gt;0,'Times per Operation'!E50,NA())</f>
        <v>#N/A</v>
      </c>
      <c r="F63" t="e">
        <f>IF('Times per Operation'!F50&gt;0,'Times per Operation'!F50,NA())</f>
        <v>#N/A</v>
      </c>
      <c r="G63" t="e">
        <f>IF('Times per Operation'!G50&gt;0,'Times per Operation'!G50,NA())</f>
        <v>#N/A</v>
      </c>
      <c r="H63">
        <f>IF('Times per Operation'!H50&gt;0,'Times per Operation'!H50,NA())</f>
        <v>4</v>
      </c>
    </row>
    <row r="64" spans="1:8" x14ac:dyDescent="0.25">
      <c r="A64" t="s">
        <v>5</v>
      </c>
      <c r="B64">
        <f>IF('Times per Operation'!B51&gt;0,'Times per Operation'!B51,NA())</f>
        <v>30</v>
      </c>
      <c r="C64" t="e">
        <f>IF('Times per Operation'!C51&gt;0,'Times per Operation'!C51,NA())</f>
        <v>#N/A</v>
      </c>
      <c r="D64">
        <f>IF('Times per Operation'!D51&gt;0,'Times per Operation'!D51,NA())</f>
        <v>98</v>
      </c>
      <c r="E64" t="e">
        <f>IF('Times per Operation'!E51&gt;0,'Times per Operation'!E51,NA())</f>
        <v>#N/A</v>
      </c>
      <c r="F64" t="e">
        <f>IF('Times per Operation'!F51&gt;0,'Times per Operation'!F51,NA())</f>
        <v>#N/A</v>
      </c>
      <c r="G64" t="e">
        <f>IF('Times per Operation'!G51&gt;0,'Times per Operation'!G51,NA())</f>
        <v>#N/A</v>
      </c>
      <c r="H64">
        <f>IF('Times per Operation'!H51&gt;0,'Times per Operation'!H51,NA())</f>
        <v>4</v>
      </c>
    </row>
    <row r="65" spans="1:8" x14ac:dyDescent="0.25">
      <c r="A65" t="s">
        <v>6</v>
      </c>
      <c r="B65">
        <f>IF('Times per Operation'!B52&gt;0,'Times per Operation'!B52,NA())</f>
        <v>22</v>
      </c>
      <c r="C65" t="e">
        <f>IF('Times per Operation'!C52&gt;0,'Times per Operation'!C52,NA())</f>
        <v>#N/A</v>
      </c>
      <c r="D65">
        <f>IF('Times per Operation'!D52&gt;0,'Times per Operation'!D52,NA())</f>
        <v>62</v>
      </c>
      <c r="E65" t="e">
        <f>IF('Times per Operation'!E52&gt;0,'Times per Operation'!E52,NA())</f>
        <v>#N/A</v>
      </c>
      <c r="F65" t="e">
        <f>IF('Times per Operation'!F52&gt;0,'Times per Operation'!F52,NA())</f>
        <v>#N/A</v>
      </c>
      <c r="G65" t="e">
        <f>IF('Times per Operation'!G52&gt;0,'Times per Operation'!G52,NA())</f>
        <v>#N/A</v>
      </c>
      <c r="H65" t="e">
        <f>IF('Times per Operation'!H52&gt;0,'Times per Operation'!H52,NA())</f>
        <v>#N/A</v>
      </c>
    </row>
    <row r="66" spans="1:8" x14ac:dyDescent="0.25">
      <c r="A66" t="s">
        <v>6</v>
      </c>
      <c r="B66">
        <f>IF('Times per Operation'!B53&gt;0,'Times per Operation'!B53,NA())</f>
        <v>10</v>
      </c>
      <c r="C66" t="e">
        <f>IF('Times per Operation'!C53&gt;0,'Times per Operation'!C53,NA())</f>
        <v>#N/A</v>
      </c>
      <c r="D66">
        <f>IF('Times per Operation'!D53&gt;0,'Times per Operation'!D53,NA())</f>
        <v>55</v>
      </c>
      <c r="E66" t="e">
        <f>IF('Times per Operation'!E53&gt;0,'Times per Operation'!E53,NA())</f>
        <v>#N/A</v>
      </c>
      <c r="F66" t="e">
        <f>IF('Times per Operation'!F53&gt;0,'Times per Operation'!F53,NA())</f>
        <v>#N/A</v>
      </c>
      <c r="G66" t="e">
        <f>IF('Times per Operation'!G53&gt;0,'Times per Operation'!G53,NA())</f>
        <v>#N/A</v>
      </c>
      <c r="H66" t="e">
        <f>IF('Times per Operation'!H53&gt;0,'Times per Operation'!H53,NA())</f>
        <v>#N/A</v>
      </c>
    </row>
    <row r="67" spans="1:8" x14ac:dyDescent="0.25">
      <c r="A67" t="s">
        <v>6</v>
      </c>
      <c r="B67">
        <f>IF('Times per Operation'!B54&gt;0,'Times per Operation'!B54,NA())</f>
        <v>25</v>
      </c>
      <c r="C67" t="e">
        <f>IF('Times per Operation'!C54&gt;0,'Times per Operation'!C54,NA())</f>
        <v>#N/A</v>
      </c>
      <c r="D67">
        <f>IF('Times per Operation'!D54&gt;0,'Times per Operation'!D54,NA())</f>
        <v>84</v>
      </c>
      <c r="E67" t="e">
        <f>IF('Times per Operation'!E54&gt;0,'Times per Operation'!E54,NA())</f>
        <v>#N/A</v>
      </c>
      <c r="F67" t="e">
        <f>IF('Times per Operation'!F54&gt;0,'Times per Operation'!F54,NA())</f>
        <v>#N/A</v>
      </c>
      <c r="G67" t="e">
        <f>IF('Times per Operation'!G54&gt;0,'Times per Operation'!G54,NA())</f>
        <v>#N/A</v>
      </c>
      <c r="H67" t="e">
        <f>IF('Times per Operation'!H54&gt;0,'Times per Operation'!H54,NA())</f>
        <v>#N/A</v>
      </c>
    </row>
    <row r="68" spans="1:8" x14ac:dyDescent="0.25">
      <c r="A68" t="s">
        <v>6</v>
      </c>
      <c r="B68">
        <f>IF('Times per Operation'!B55&gt;0,'Times per Operation'!B55,NA())</f>
        <v>22</v>
      </c>
      <c r="C68" t="e">
        <f>IF('Times per Operation'!C55&gt;0,'Times per Operation'!C55,NA())</f>
        <v>#N/A</v>
      </c>
      <c r="D68">
        <f>IF('Times per Operation'!D55&gt;0,'Times per Operation'!D55,NA())</f>
        <v>86</v>
      </c>
      <c r="E68" t="e">
        <f>IF('Times per Operation'!E55&gt;0,'Times per Operation'!E55,NA())</f>
        <v>#N/A</v>
      </c>
      <c r="F68" t="e">
        <f>IF('Times per Operation'!F55&gt;0,'Times per Operation'!F55,NA())</f>
        <v>#N/A</v>
      </c>
      <c r="G68" t="e">
        <f>IF('Times per Operation'!G55&gt;0,'Times per Operation'!G55,NA())</f>
        <v>#N/A</v>
      </c>
      <c r="H68" t="e">
        <f>IF('Times per Operation'!H55&gt;0,'Times per Operation'!H55,NA())</f>
        <v>#N/A</v>
      </c>
    </row>
    <row r="69" spans="1:8" x14ac:dyDescent="0.25">
      <c r="A69" t="s">
        <v>6</v>
      </c>
      <c r="B69">
        <f>IF('Times per Operation'!B56&gt;0,'Times per Operation'!B56,NA())</f>
        <v>31</v>
      </c>
      <c r="C69" t="e">
        <f>IF('Times per Operation'!C56&gt;0,'Times per Operation'!C56,NA())</f>
        <v>#N/A</v>
      </c>
      <c r="D69">
        <f>IF('Times per Operation'!D56&gt;0,'Times per Operation'!D56,NA())</f>
        <v>92</v>
      </c>
      <c r="E69" t="e">
        <f>IF('Times per Operation'!E56&gt;0,'Times per Operation'!E56,NA())</f>
        <v>#N/A</v>
      </c>
      <c r="F69" t="e">
        <f>IF('Times per Operation'!F56&gt;0,'Times per Operation'!F56,NA())</f>
        <v>#N/A</v>
      </c>
      <c r="G69" t="e">
        <f>IF('Times per Operation'!G56&gt;0,'Times per Operation'!G56,NA())</f>
        <v>#N/A</v>
      </c>
      <c r="H69" t="e">
        <f>IF('Times per Operation'!H56&gt;0,'Times per Operation'!H56,NA())</f>
        <v>#N/A</v>
      </c>
    </row>
    <row r="70" spans="1:8" x14ac:dyDescent="0.25">
      <c r="A70" t="s">
        <v>6</v>
      </c>
      <c r="B70">
        <f>IF('Times per Operation'!B57&gt;0,'Times per Operation'!B57,NA())</f>
        <v>37</v>
      </c>
      <c r="C70" t="e">
        <f>IF('Times per Operation'!C57&gt;0,'Times per Operation'!C57,NA())</f>
        <v>#N/A</v>
      </c>
      <c r="D70">
        <f>IF('Times per Operation'!D57&gt;0,'Times per Operation'!D57,NA())</f>
        <v>77</v>
      </c>
      <c r="E70" t="e">
        <f>IF('Times per Operation'!E57&gt;0,'Times per Operation'!E57,NA())</f>
        <v>#N/A</v>
      </c>
      <c r="F70" t="e">
        <f>IF('Times per Operation'!F57&gt;0,'Times per Operation'!F57,NA())</f>
        <v>#N/A</v>
      </c>
      <c r="G70" t="e">
        <f>IF('Times per Operation'!G57&gt;0,'Times per Operation'!G57,NA())</f>
        <v>#N/A</v>
      </c>
      <c r="H70" t="e">
        <f>IF('Times per Operation'!H57&gt;0,'Times per Operation'!H57,NA())</f>
        <v>#N/A</v>
      </c>
    </row>
    <row r="71" spans="1:8" x14ac:dyDescent="0.25">
      <c r="A71" t="s">
        <v>6</v>
      </c>
      <c r="B71">
        <f>IF('Times per Operation'!B58&gt;0,'Times per Operation'!B58,NA())</f>
        <v>38</v>
      </c>
      <c r="C71" t="e">
        <f>IF('Times per Operation'!C58&gt;0,'Times per Operation'!C58,NA())</f>
        <v>#N/A</v>
      </c>
      <c r="D71">
        <f>IF('Times per Operation'!D58&gt;0,'Times per Operation'!D58,NA())</f>
        <v>68</v>
      </c>
      <c r="E71" t="e">
        <f>IF('Times per Operation'!E58&gt;0,'Times per Operation'!E58,NA())</f>
        <v>#N/A</v>
      </c>
      <c r="F71" t="e">
        <f>IF('Times per Operation'!F58&gt;0,'Times per Operation'!F58,NA())</f>
        <v>#N/A</v>
      </c>
      <c r="G71" t="e">
        <f>IF('Times per Operation'!G58&gt;0,'Times per Operation'!G58,NA())</f>
        <v>#N/A</v>
      </c>
      <c r="H71" t="e">
        <f>IF('Times per Operation'!H58&gt;0,'Times per Operation'!H58,NA())</f>
        <v>#N/A</v>
      </c>
    </row>
    <row r="72" spans="1:8" x14ac:dyDescent="0.25">
      <c r="A72" t="s">
        <v>6</v>
      </c>
      <c r="B72">
        <f>IF('Times per Operation'!B59&gt;0,'Times per Operation'!B59,NA())</f>
        <v>18</v>
      </c>
      <c r="C72" t="e">
        <f>IF('Times per Operation'!C59&gt;0,'Times per Operation'!C59,NA())</f>
        <v>#N/A</v>
      </c>
      <c r="D72">
        <f>IF('Times per Operation'!D59&gt;0,'Times per Operation'!D59,NA())</f>
        <v>55</v>
      </c>
      <c r="E72" t="e">
        <f>IF('Times per Operation'!E59&gt;0,'Times per Operation'!E59,NA())</f>
        <v>#N/A</v>
      </c>
      <c r="F72" t="e">
        <f>IF('Times per Operation'!F59&gt;0,'Times per Operation'!F59,NA())</f>
        <v>#N/A</v>
      </c>
      <c r="G72" t="e">
        <f>IF('Times per Operation'!G59&gt;0,'Times per Operation'!G59,NA())</f>
        <v>#N/A</v>
      </c>
      <c r="H72" t="e">
        <f>IF('Times per Operation'!H59&gt;0,'Times per Operation'!H59,NA())</f>
        <v>#N/A</v>
      </c>
    </row>
    <row r="73" spans="1:8" x14ac:dyDescent="0.25">
      <c r="A73" t="s">
        <v>6</v>
      </c>
      <c r="B73">
        <f>IF('Times per Operation'!B60&gt;0,'Times per Operation'!B60,NA())</f>
        <v>10</v>
      </c>
      <c r="C73" t="e">
        <f>IF('Times per Operation'!C60&gt;0,'Times per Operation'!C60,NA())</f>
        <v>#N/A</v>
      </c>
      <c r="D73">
        <f>IF('Times per Operation'!D60&gt;0,'Times per Operation'!D60,NA())</f>
        <v>98</v>
      </c>
      <c r="E73" t="e">
        <f>IF('Times per Operation'!E60&gt;0,'Times per Operation'!E60,NA())</f>
        <v>#N/A</v>
      </c>
      <c r="F73" t="e">
        <f>IF('Times per Operation'!F60&gt;0,'Times per Operation'!F60,NA())</f>
        <v>#N/A</v>
      </c>
      <c r="G73" t="e">
        <f>IF('Times per Operation'!G60&gt;0,'Times per Operation'!G60,NA())</f>
        <v>#N/A</v>
      </c>
      <c r="H73" t="e">
        <f>IF('Times per Operation'!H60&gt;0,'Times per Operation'!H60,NA())</f>
        <v>#N/A</v>
      </c>
    </row>
    <row r="74" spans="1:8" x14ac:dyDescent="0.25">
      <c r="A74" t="s">
        <v>6</v>
      </c>
      <c r="B74">
        <f>IF('Times per Operation'!B61&gt;0,'Times per Operation'!B61,NA())</f>
        <v>7</v>
      </c>
      <c r="C74" t="e">
        <f>IF('Times per Operation'!C61&gt;0,'Times per Operation'!C61,NA())</f>
        <v>#N/A</v>
      </c>
      <c r="D74">
        <f>IF('Times per Operation'!D61&gt;0,'Times per Operation'!D61,NA())</f>
        <v>84</v>
      </c>
      <c r="E74" t="e">
        <f>IF('Times per Operation'!E61&gt;0,'Times per Operation'!E61,NA())</f>
        <v>#N/A</v>
      </c>
      <c r="F74" t="e">
        <f>IF('Times per Operation'!F61&gt;0,'Times per Operation'!F61,NA())</f>
        <v>#N/A</v>
      </c>
      <c r="G74" t="e">
        <f>IF('Times per Operation'!G61&gt;0,'Times per Operation'!G61,NA())</f>
        <v>#N/A</v>
      </c>
      <c r="H74" t="e">
        <f>IF('Times per Operation'!H61&gt;0,'Times per Operation'!H61,NA())</f>
        <v>#N/A</v>
      </c>
    </row>
    <row r="75" spans="1:8" x14ac:dyDescent="0.25">
      <c r="A75" t="s">
        <v>7</v>
      </c>
      <c r="B75">
        <f>IF('Times per Operation'!B62&gt;0,'Times per Operation'!B62,NA())</f>
        <v>36</v>
      </c>
      <c r="C75" t="e">
        <f>IF('Times per Operation'!C62&gt;0,'Times per Operation'!C62,NA())</f>
        <v>#N/A</v>
      </c>
      <c r="D75">
        <f>IF('Times per Operation'!D62&gt;0,'Times per Operation'!D62,NA())</f>
        <v>82</v>
      </c>
      <c r="E75" t="e">
        <f>IF('Times per Operation'!E62&gt;0,'Times per Operation'!E62,NA())</f>
        <v>#N/A</v>
      </c>
      <c r="F75" t="e">
        <f>IF('Times per Operation'!F62&gt;0,'Times per Operation'!F62,NA())</f>
        <v>#N/A</v>
      </c>
      <c r="G75" t="e">
        <f>IF('Times per Operation'!G62&gt;0,'Times per Operation'!G62,NA())</f>
        <v>#N/A</v>
      </c>
      <c r="H75" t="e">
        <f>IF('Times per Operation'!H62&gt;0,'Times per Operation'!H62,NA())</f>
        <v>#N/A</v>
      </c>
    </row>
    <row r="76" spans="1:8" x14ac:dyDescent="0.25">
      <c r="A76" t="s">
        <v>7</v>
      </c>
      <c r="B76">
        <f>IF('Times per Operation'!B63&gt;0,'Times per Operation'!B63,NA())</f>
        <v>11</v>
      </c>
      <c r="C76" t="e">
        <f>IF('Times per Operation'!C63&gt;0,'Times per Operation'!C63,NA())</f>
        <v>#N/A</v>
      </c>
      <c r="D76">
        <f>IF('Times per Operation'!D63&gt;0,'Times per Operation'!D63,NA())</f>
        <v>96</v>
      </c>
      <c r="E76" t="e">
        <f>IF('Times per Operation'!E63&gt;0,'Times per Operation'!E63,NA())</f>
        <v>#N/A</v>
      </c>
      <c r="F76" t="e">
        <f>IF('Times per Operation'!F63&gt;0,'Times per Operation'!F63,NA())</f>
        <v>#N/A</v>
      </c>
      <c r="G76" t="e">
        <f>IF('Times per Operation'!G63&gt;0,'Times per Operation'!G63,NA())</f>
        <v>#N/A</v>
      </c>
      <c r="H76" t="e">
        <f>IF('Times per Operation'!H63&gt;0,'Times per Operation'!H63,NA())</f>
        <v>#N/A</v>
      </c>
    </row>
    <row r="77" spans="1:8" x14ac:dyDescent="0.25">
      <c r="A77" t="s">
        <v>7</v>
      </c>
      <c r="B77">
        <f>IF('Times per Operation'!B64&gt;0,'Times per Operation'!B64,NA())</f>
        <v>8</v>
      </c>
      <c r="C77" t="e">
        <f>IF('Times per Operation'!C64&gt;0,'Times per Operation'!C64,NA())</f>
        <v>#N/A</v>
      </c>
      <c r="D77">
        <f>IF('Times per Operation'!D64&gt;0,'Times per Operation'!D64,NA())</f>
        <v>91</v>
      </c>
      <c r="E77" t="e">
        <f>IF('Times per Operation'!E64&gt;0,'Times per Operation'!E64,NA())</f>
        <v>#N/A</v>
      </c>
      <c r="F77" t="e">
        <f>IF('Times per Operation'!F64&gt;0,'Times per Operation'!F64,NA())</f>
        <v>#N/A</v>
      </c>
      <c r="G77" t="e">
        <f>IF('Times per Operation'!G64&gt;0,'Times per Operation'!G64,NA())</f>
        <v>#N/A</v>
      </c>
      <c r="H77" t="e">
        <f>IF('Times per Operation'!H64&gt;0,'Times per Operation'!H64,NA())</f>
        <v>#N/A</v>
      </c>
    </row>
    <row r="78" spans="1:8" x14ac:dyDescent="0.25">
      <c r="A78" t="s">
        <v>7</v>
      </c>
      <c r="B78">
        <f>IF('Times per Operation'!B65&gt;0,'Times per Operation'!B65,NA())</f>
        <v>17</v>
      </c>
      <c r="C78" t="e">
        <f>IF('Times per Operation'!C65&gt;0,'Times per Operation'!C65,NA())</f>
        <v>#N/A</v>
      </c>
      <c r="D78">
        <f>IF('Times per Operation'!D65&gt;0,'Times per Operation'!D65,NA())</f>
        <v>56</v>
      </c>
      <c r="E78" t="e">
        <f>IF('Times per Operation'!E65&gt;0,'Times per Operation'!E65,NA())</f>
        <v>#N/A</v>
      </c>
      <c r="F78" t="e">
        <f>IF('Times per Operation'!F65&gt;0,'Times per Operation'!F65,NA())</f>
        <v>#N/A</v>
      </c>
      <c r="G78" t="e">
        <f>IF('Times per Operation'!G65&gt;0,'Times per Operation'!G65,NA())</f>
        <v>#N/A</v>
      </c>
      <c r="H78" t="e">
        <f>IF('Times per Operation'!H65&gt;0,'Times per Operation'!H65,NA())</f>
        <v>#N/A</v>
      </c>
    </row>
    <row r="79" spans="1:8" x14ac:dyDescent="0.25">
      <c r="A79" t="s">
        <v>7</v>
      </c>
      <c r="B79">
        <f>IF('Times per Operation'!B66&gt;0,'Times per Operation'!B66,NA())</f>
        <v>35</v>
      </c>
      <c r="C79" t="e">
        <f>IF('Times per Operation'!C66&gt;0,'Times per Operation'!C66,NA())</f>
        <v>#N/A</v>
      </c>
      <c r="D79">
        <f>IF('Times per Operation'!D66&gt;0,'Times per Operation'!D66,NA())</f>
        <v>96</v>
      </c>
      <c r="E79" t="e">
        <f>IF('Times per Operation'!E66&gt;0,'Times per Operation'!E66,NA())</f>
        <v>#N/A</v>
      </c>
      <c r="F79" t="e">
        <f>IF('Times per Operation'!F66&gt;0,'Times per Operation'!F66,NA())</f>
        <v>#N/A</v>
      </c>
      <c r="G79" t="e">
        <f>IF('Times per Operation'!G66&gt;0,'Times per Operation'!G66,NA())</f>
        <v>#N/A</v>
      </c>
      <c r="H79" t="e">
        <f>IF('Times per Operation'!H66&gt;0,'Times per Operation'!H66,NA())</f>
        <v>#N/A</v>
      </c>
    </row>
    <row r="80" spans="1:8" x14ac:dyDescent="0.25">
      <c r="A80" t="s">
        <v>7</v>
      </c>
      <c r="B80">
        <f>IF('Times per Operation'!B67&gt;0,'Times per Operation'!B67,NA())</f>
        <v>24</v>
      </c>
      <c r="C80" t="e">
        <f>IF('Times per Operation'!C67&gt;0,'Times per Operation'!C67,NA())</f>
        <v>#N/A</v>
      </c>
      <c r="D80">
        <f>IF('Times per Operation'!D67&gt;0,'Times per Operation'!D67,NA())</f>
        <v>50</v>
      </c>
      <c r="E80" t="e">
        <f>IF('Times per Operation'!E67&gt;0,'Times per Operation'!E67,NA())</f>
        <v>#N/A</v>
      </c>
      <c r="F80" t="e">
        <f>IF('Times per Operation'!F67&gt;0,'Times per Operation'!F67,NA())</f>
        <v>#N/A</v>
      </c>
      <c r="G80" t="e">
        <f>IF('Times per Operation'!G67&gt;0,'Times per Operation'!G67,NA())</f>
        <v>#N/A</v>
      </c>
      <c r="H80" t="e">
        <f>IF('Times per Operation'!H67&gt;0,'Times per Operation'!H67,NA())</f>
        <v>#N/A</v>
      </c>
    </row>
    <row r="81" spans="1:8" x14ac:dyDescent="0.25">
      <c r="A81" t="s">
        <v>7</v>
      </c>
      <c r="B81">
        <f>IF('Times per Operation'!B68&gt;0,'Times per Operation'!B68,NA())</f>
        <v>17</v>
      </c>
      <c r="C81" t="e">
        <f>IF('Times per Operation'!C68&gt;0,'Times per Operation'!C68,NA())</f>
        <v>#N/A</v>
      </c>
      <c r="D81">
        <f>IF('Times per Operation'!D68&gt;0,'Times per Operation'!D68,NA())</f>
        <v>98</v>
      </c>
      <c r="E81" t="e">
        <f>IF('Times per Operation'!E68&gt;0,'Times per Operation'!E68,NA())</f>
        <v>#N/A</v>
      </c>
      <c r="F81" t="e">
        <f>IF('Times per Operation'!F68&gt;0,'Times per Operation'!F68,NA())</f>
        <v>#N/A</v>
      </c>
      <c r="G81" t="e">
        <f>IF('Times per Operation'!G68&gt;0,'Times per Operation'!G68,NA())</f>
        <v>#N/A</v>
      </c>
      <c r="H81" t="e">
        <f>IF('Times per Operation'!H68&gt;0,'Times per Operation'!H68,NA())</f>
        <v>#N/A</v>
      </c>
    </row>
    <row r="82" spans="1:8" x14ac:dyDescent="0.25">
      <c r="A82" t="s">
        <v>7</v>
      </c>
      <c r="B82">
        <f>IF('Times per Operation'!B69&gt;0,'Times per Operation'!B69,NA())</f>
        <v>32</v>
      </c>
      <c r="C82" t="e">
        <f>IF('Times per Operation'!C69&gt;0,'Times per Operation'!C69,NA())</f>
        <v>#N/A</v>
      </c>
      <c r="D82">
        <f>IF('Times per Operation'!D69&gt;0,'Times per Operation'!D69,NA())</f>
        <v>80</v>
      </c>
      <c r="E82" t="e">
        <f>IF('Times per Operation'!E69&gt;0,'Times per Operation'!E69,NA())</f>
        <v>#N/A</v>
      </c>
      <c r="F82" t="e">
        <f>IF('Times per Operation'!F69&gt;0,'Times per Operation'!F69,NA())</f>
        <v>#N/A</v>
      </c>
      <c r="G82" t="e">
        <f>IF('Times per Operation'!G69&gt;0,'Times per Operation'!G69,NA())</f>
        <v>#N/A</v>
      </c>
      <c r="H82" t="e">
        <f>IF('Times per Operation'!H69&gt;0,'Times per Operation'!H69,NA())</f>
        <v>#N/A</v>
      </c>
    </row>
    <row r="83" spans="1:8" x14ac:dyDescent="0.25">
      <c r="A83" t="s">
        <v>7</v>
      </c>
      <c r="B83">
        <f>IF('Times per Operation'!B70&gt;0,'Times per Operation'!B70,NA())</f>
        <v>11</v>
      </c>
      <c r="C83" t="e">
        <f>IF('Times per Operation'!C70&gt;0,'Times per Operation'!C70,NA())</f>
        <v>#N/A</v>
      </c>
      <c r="D83">
        <f>IF('Times per Operation'!D70&gt;0,'Times per Operation'!D70,NA())</f>
        <v>60</v>
      </c>
      <c r="E83" t="e">
        <f>IF('Times per Operation'!E70&gt;0,'Times per Operation'!E70,NA())</f>
        <v>#N/A</v>
      </c>
      <c r="F83" t="e">
        <f>IF('Times per Operation'!F70&gt;0,'Times per Operation'!F70,NA())</f>
        <v>#N/A</v>
      </c>
      <c r="G83" t="e">
        <f>IF('Times per Operation'!G70&gt;0,'Times per Operation'!G70,NA())</f>
        <v>#N/A</v>
      </c>
      <c r="H83" t="e">
        <f>IF('Times per Operation'!H70&gt;0,'Times per Operation'!H70,NA())</f>
        <v>#N/A</v>
      </c>
    </row>
    <row r="84" spans="1:8" x14ac:dyDescent="0.25">
      <c r="A84" t="s">
        <v>7</v>
      </c>
      <c r="B84">
        <f>IF('Times per Operation'!B71&gt;0,'Times per Operation'!B71,NA())</f>
        <v>15</v>
      </c>
      <c r="C84" t="e">
        <f>IF('Times per Operation'!C71&gt;0,'Times per Operation'!C71,NA())</f>
        <v>#N/A</v>
      </c>
      <c r="D84">
        <f>IF('Times per Operation'!D71&gt;0,'Times per Operation'!D71,NA())</f>
        <v>94</v>
      </c>
      <c r="E84" t="e">
        <f>IF('Times per Operation'!E71&gt;0,'Times per Operation'!E71,NA())</f>
        <v>#N/A</v>
      </c>
      <c r="F84" t="e">
        <f>IF('Times per Operation'!F71&gt;0,'Times per Operation'!F71,NA())</f>
        <v>#N/A</v>
      </c>
      <c r="G84" t="e">
        <f>IF('Times per Operation'!G71&gt;0,'Times per Operation'!G71,NA())</f>
        <v>#N/A</v>
      </c>
      <c r="H84" t="e">
        <f>IF('Times per Operation'!H71&gt;0,'Times per Operation'!H71,NA())</f>
        <v>#N/A</v>
      </c>
    </row>
    <row r="85" spans="1:8" x14ac:dyDescent="0.25">
      <c r="A85" t="s">
        <v>8</v>
      </c>
      <c r="B85" t="e">
        <f>IF('Times per Operation'!B72&gt;0,'Times per Operation'!B72,NA())</f>
        <v>#N/A</v>
      </c>
      <c r="C85">
        <f>IF('Times per Operation'!C72&gt;0,'Times per Operation'!C72,NA())</f>
        <v>18</v>
      </c>
      <c r="D85" t="e">
        <f>IF('Times per Operation'!D72&gt;0,'Times per Operation'!D72,NA())</f>
        <v>#N/A</v>
      </c>
      <c r="E85" t="e">
        <f>IF('Times per Operation'!E72&gt;0,'Times per Operation'!E72,NA())</f>
        <v>#N/A</v>
      </c>
      <c r="F85">
        <f>IF('Times per Operation'!F72&gt;0,'Times per Operation'!F72,NA())</f>
        <v>35</v>
      </c>
      <c r="G85" t="e">
        <f>IF('Times per Operation'!G72&gt;0,'Times per Operation'!G72,NA())</f>
        <v>#N/A</v>
      </c>
      <c r="H85">
        <f>IF('Times per Operation'!H72&gt;0,'Times per Operation'!H72,NA())</f>
        <v>3</v>
      </c>
    </row>
    <row r="86" spans="1:8" x14ac:dyDescent="0.25">
      <c r="A86" t="s">
        <v>8</v>
      </c>
      <c r="B86" t="e">
        <f>IF('Times per Operation'!B73&gt;0,'Times per Operation'!B73,NA())</f>
        <v>#N/A</v>
      </c>
      <c r="C86">
        <f>IF('Times per Operation'!C73&gt;0,'Times per Operation'!C73,NA())</f>
        <v>24</v>
      </c>
      <c r="D86" t="e">
        <f>IF('Times per Operation'!D73&gt;0,'Times per Operation'!D73,NA())</f>
        <v>#N/A</v>
      </c>
      <c r="E86" t="e">
        <f>IF('Times per Operation'!E73&gt;0,'Times per Operation'!E73,NA())</f>
        <v>#N/A</v>
      </c>
      <c r="F86">
        <f>IF('Times per Operation'!F73&gt;0,'Times per Operation'!F73,NA())</f>
        <v>88</v>
      </c>
      <c r="G86" t="e">
        <f>IF('Times per Operation'!G73&gt;0,'Times per Operation'!G73,NA())</f>
        <v>#N/A</v>
      </c>
      <c r="H86">
        <f>IF('Times per Operation'!H73&gt;0,'Times per Operation'!H73,NA())</f>
        <v>5</v>
      </c>
    </row>
    <row r="87" spans="1:8" x14ac:dyDescent="0.25">
      <c r="A87" t="s">
        <v>8</v>
      </c>
      <c r="B87" t="e">
        <f>IF('Times per Operation'!B74&gt;0,'Times per Operation'!B74,NA())</f>
        <v>#N/A</v>
      </c>
      <c r="C87">
        <f>IF('Times per Operation'!C74&gt;0,'Times per Operation'!C74,NA())</f>
        <v>19</v>
      </c>
      <c r="D87" t="e">
        <f>IF('Times per Operation'!D74&gt;0,'Times per Operation'!D74,NA())</f>
        <v>#N/A</v>
      </c>
      <c r="E87" t="e">
        <f>IF('Times per Operation'!E74&gt;0,'Times per Operation'!E74,NA())</f>
        <v>#N/A</v>
      </c>
      <c r="F87">
        <f>IF('Times per Operation'!F74&gt;0,'Times per Operation'!F74,NA())</f>
        <v>32</v>
      </c>
      <c r="G87" t="e">
        <f>IF('Times per Operation'!G74&gt;0,'Times per Operation'!G74,NA())</f>
        <v>#N/A</v>
      </c>
      <c r="H87">
        <f>IF('Times per Operation'!H74&gt;0,'Times per Operation'!H74,NA())</f>
        <v>4</v>
      </c>
    </row>
    <row r="88" spans="1:8" x14ac:dyDescent="0.25">
      <c r="A88" t="s">
        <v>8</v>
      </c>
      <c r="B88" t="e">
        <f>IF('Times per Operation'!B75&gt;0,'Times per Operation'!B75,NA())</f>
        <v>#N/A</v>
      </c>
      <c r="C88">
        <f>IF('Times per Operation'!C75&gt;0,'Times per Operation'!C75,NA())</f>
        <v>20</v>
      </c>
      <c r="D88" t="e">
        <f>IF('Times per Operation'!D75&gt;0,'Times per Operation'!D75,NA())</f>
        <v>#N/A</v>
      </c>
      <c r="E88" t="e">
        <f>IF('Times per Operation'!E75&gt;0,'Times per Operation'!E75,NA())</f>
        <v>#N/A</v>
      </c>
      <c r="F88">
        <f>IF('Times per Operation'!F75&gt;0,'Times per Operation'!F75,NA())</f>
        <v>75</v>
      </c>
      <c r="G88" t="e">
        <f>IF('Times per Operation'!G75&gt;0,'Times per Operation'!G75,NA())</f>
        <v>#N/A</v>
      </c>
      <c r="H88">
        <f>IF('Times per Operation'!H75&gt;0,'Times per Operation'!H75,NA())</f>
        <v>7</v>
      </c>
    </row>
    <row r="89" spans="1:8" x14ac:dyDescent="0.25">
      <c r="A89" t="s">
        <v>8</v>
      </c>
      <c r="B89" t="e">
        <f>IF('Times per Operation'!B76&gt;0,'Times per Operation'!B76,NA())</f>
        <v>#N/A</v>
      </c>
      <c r="C89">
        <f>IF('Times per Operation'!C76&gt;0,'Times per Operation'!C76,NA())</f>
        <v>28</v>
      </c>
      <c r="D89" t="e">
        <f>IF('Times per Operation'!D76&gt;0,'Times per Operation'!D76,NA())</f>
        <v>#N/A</v>
      </c>
      <c r="E89" t="e">
        <f>IF('Times per Operation'!E76&gt;0,'Times per Operation'!E76,NA())</f>
        <v>#N/A</v>
      </c>
      <c r="F89">
        <f>IF('Times per Operation'!F76&gt;0,'Times per Operation'!F76,NA())</f>
        <v>29</v>
      </c>
      <c r="G89" t="e">
        <f>IF('Times per Operation'!G76&gt;0,'Times per Operation'!G76,NA())</f>
        <v>#N/A</v>
      </c>
      <c r="H89">
        <f>IF('Times per Operation'!H76&gt;0,'Times per Operation'!H76,NA())</f>
        <v>3</v>
      </c>
    </row>
    <row r="90" spans="1:8" x14ac:dyDescent="0.25">
      <c r="A90" t="s">
        <v>8</v>
      </c>
      <c r="B90" t="e">
        <f>IF('Times per Operation'!B77&gt;0,'Times per Operation'!B77,NA())</f>
        <v>#N/A</v>
      </c>
      <c r="C90">
        <f>IF('Times per Operation'!C77&gt;0,'Times per Operation'!C77,NA())</f>
        <v>14</v>
      </c>
      <c r="D90" t="e">
        <f>IF('Times per Operation'!D77&gt;0,'Times per Operation'!D77,NA())</f>
        <v>#N/A</v>
      </c>
      <c r="E90" t="e">
        <f>IF('Times per Operation'!E77&gt;0,'Times per Operation'!E77,NA())</f>
        <v>#N/A</v>
      </c>
      <c r="F90">
        <f>IF('Times per Operation'!F77&gt;0,'Times per Operation'!F77,NA())</f>
        <v>77</v>
      </c>
      <c r="G90" t="e">
        <f>IF('Times per Operation'!G77&gt;0,'Times per Operation'!G77,NA())</f>
        <v>#N/A</v>
      </c>
      <c r="H90">
        <f>IF('Times per Operation'!H77&gt;0,'Times per Operation'!H77,NA())</f>
        <v>6</v>
      </c>
    </row>
    <row r="91" spans="1:8" x14ac:dyDescent="0.25">
      <c r="A91" t="s">
        <v>8</v>
      </c>
      <c r="B91" t="e">
        <f>IF('Times per Operation'!B78&gt;0,'Times per Operation'!B78,NA())</f>
        <v>#N/A</v>
      </c>
      <c r="C91">
        <f>IF('Times per Operation'!C78&gt;0,'Times per Operation'!C78,NA())</f>
        <v>23</v>
      </c>
      <c r="D91" t="e">
        <f>IF('Times per Operation'!D78&gt;0,'Times per Operation'!D78,NA())</f>
        <v>#N/A</v>
      </c>
      <c r="E91" t="e">
        <f>IF('Times per Operation'!E78&gt;0,'Times per Operation'!E78,NA())</f>
        <v>#N/A</v>
      </c>
      <c r="F91">
        <f>IF('Times per Operation'!F78&gt;0,'Times per Operation'!F78,NA())</f>
        <v>66</v>
      </c>
      <c r="G91" t="e">
        <f>IF('Times per Operation'!G78&gt;0,'Times per Operation'!G78,NA())</f>
        <v>#N/A</v>
      </c>
      <c r="H91">
        <f>IF('Times per Operation'!H78&gt;0,'Times per Operation'!H78,NA())</f>
        <v>4</v>
      </c>
    </row>
    <row r="92" spans="1:8" x14ac:dyDescent="0.25">
      <c r="A92" t="s">
        <v>8</v>
      </c>
      <c r="B92" t="e">
        <f>IF('Times per Operation'!B79&gt;0,'Times per Operation'!B79,NA())</f>
        <v>#N/A</v>
      </c>
      <c r="C92">
        <f>IF('Times per Operation'!C79&gt;0,'Times per Operation'!C79,NA())</f>
        <v>15</v>
      </c>
      <c r="D92" t="e">
        <f>IF('Times per Operation'!D79&gt;0,'Times per Operation'!D79,NA())</f>
        <v>#N/A</v>
      </c>
      <c r="E92" t="e">
        <f>IF('Times per Operation'!E79&gt;0,'Times per Operation'!E79,NA())</f>
        <v>#N/A</v>
      </c>
      <c r="F92">
        <f>IF('Times per Operation'!F79&gt;0,'Times per Operation'!F79,NA())</f>
        <v>74</v>
      </c>
      <c r="G92" t="e">
        <f>IF('Times per Operation'!G79&gt;0,'Times per Operation'!G79,NA())</f>
        <v>#N/A</v>
      </c>
      <c r="H92">
        <f>IF('Times per Operation'!H79&gt;0,'Times per Operation'!H79,NA())</f>
        <v>3</v>
      </c>
    </row>
    <row r="93" spans="1:8" x14ac:dyDescent="0.25">
      <c r="A93" t="s">
        <v>8</v>
      </c>
      <c r="B93" t="e">
        <f>IF('Times per Operation'!B80&gt;0,'Times per Operation'!B80,NA())</f>
        <v>#N/A</v>
      </c>
      <c r="C93">
        <f>IF('Times per Operation'!C80&gt;0,'Times per Operation'!C80,NA())</f>
        <v>22</v>
      </c>
      <c r="D93" t="e">
        <f>IF('Times per Operation'!D80&gt;0,'Times per Operation'!D80,NA())</f>
        <v>#N/A</v>
      </c>
      <c r="E93" t="e">
        <f>IF('Times per Operation'!E80&gt;0,'Times per Operation'!E80,NA())</f>
        <v>#N/A</v>
      </c>
      <c r="F93">
        <f>IF('Times per Operation'!F80&gt;0,'Times per Operation'!F80,NA())</f>
        <v>42</v>
      </c>
      <c r="G93" t="e">
        <f>IF('Times per Operation'!G80&gt;0,'Times per Operation'!G80,NA())</f>
        <v>#N/A</v>
      </c>
      <c r="H93">
        <f>IF('Times per Operation'!H80&gt;0,'Times per Operation'!H80,NA())</f>
        <v>4</v>
      </c>
    </row>
    <row r="94" spans="1:8" x14ac:dyDescent="0.25">
      <c r="A94" t="s">
        <v>8</v>
      </c>
      <c r="B94" t="e">
        <f>IF('Times per Operation'!B81&gt;0,'Times per Operation'!B81,NA())</f>
        <v>#N/A</v>
      </c>
      <c r="C94">
        <f>IF('Times per Operation'!C81&gt;0,'Times per Operation'!C81,NA())</f>
        <v>20</v>
      </c>
      <c r="D94" t="e">
        <f>IF('Times per Operation'!D81&gt;0,'Times per Operation'!D81,NA())</f>
        <v>#N/A</v>
      </c>
      <c r="E94" t="e">
        <f>IF('Times per Operation'!E81&gt;0,'Times per Operation'!E81,NA())</f>
        <v>#N/A</v>
      </c>
      <c r="F94">
        <f>IF('Times per Operation'!F81&gt;0,'Times per Operation'!F81,NA())</f>
        <v>58</v>
      </c>
      <c r="G94" t="e">
        <f>IF('Times per Operation'!G81&gt;0,'Times per Operation'!G81,NA())</f>
        <v>#N/A</v>
      </c>
      <c r="H94">
        <f>IF('Times per Operation'!H81&gt;0,'Times per Operation'!H81,NA())</f>
        <v>4</v>
      </c>
    </row>
    <row r="95" spans="1:8" x14ac:dyDescent="0.25">
      <c r="A95" t="s">
        <v>9</v>
      </c>
      <c r="B95" t="e">
        <f>IF('Times per Operation'!B82&gt;0,'Times per Operation'!B82,NA())</f>
        <v>#N/A</v>
      </c>
      <c r="C95" t="e">
        <f>IF('Times per Operation'!C82&gt;0,'Times per Operation'!C82,NA())</f>
        <v>#N/A</v>
      </c>
      <c r="D95">
        <f>IF('Times per Operation'!D82&gt;0,'Times per Operation'!D82,NA())</f>
        <v>34</v>
      </c>
      <c r="E95" t="e">
        <f>IF('Times per Operation'!E82&gt;0,'Times per Operation'!E82,NA())</f>
        <v>#N/A</v>
      </c>
      <c r="F95">
        <f>IF('Times per Operation'!F82&gt;0,'Times per Operation'!F82,NA())</f>
        <v>69</v>
      </c>
      <c r="G95" t="e">
        <f>IF('Times per Operation'!G82&gt;0,'Times per Operation'!G82,NA())</f>
        <v>#N/A</v>
      </c>
      <c r="H95" t="e">
        <f>IF('Times per Operation'!H82&gt;0,'Times per Operation'!H82,NA())</f>
        <v>#N/A</v>
      </c>
    </row>
    <row r="96" spans="1:8" x14ac:dyDescent="0.25">
      <c r="A96" t="s">
        <v>9</v>
      </c>
      <c r="B96" t="e">
        <f>IF('Times per Operation'!B83&gt;0,'Times per Operation'!B83,NA())</f>
        <v>#N/A</v>
      </c>
      <c r="C96" t="e">
        <f>IF('Times per Operation'!C83&gt;0,'Times per Operation'!C83,NA())</f>
        <v>#N/A</v>
      </c>
      <c r="D96">
        <f>IF('Times per Operation'!D83&gt;0,'Times per Operation'!D83,NA())</f>
        <v>37</v>
      </c>
      <c r="E96" t="e">
        <f>IF('Times per Operation'!E83&gt;0,'Times per Operation'!E83,NA())</f>
        <v>#N/A</v>
      </c>
      <c r="F96">
        <f>IF('Times per Operation'!F83&gt;0,'Times per Operation'!F83,NA())</f>
        <v>46</v>
      </c>
      <c r="G96" t="e">
        <f>IF('Times per Operation'!G83&gt;0,'Times per Operation'!G83,NA())</f>
        <v>#N/A</v>
      </c>
      <c r="H96" t="e">
        <f>IF('Times per Operation'!H83&gt;0,'Times per Operation'!H83,NA())</f>
        <v>#N/A</v>
      </c>
    </row>
    <row r="97" spans="1:8" x14ac:dyDescent="0.25">
      <c r="A97" t="s">
        <v>9</v>
      </c>
      <c r="B97" t="e">
        <f>IF('Times per Operation'!B84&gt;0,'Times per Operation'!B84,NA())</f>
        <v>#N/A</v>
      </c>
      <c r="C97" t="e">
        <f>IF('Times per Operation'!C84&gt;0,'Times per Operation'!C84,NA())</f>
        <v>#N/A</v>
      </c>
      <c r="D97">
        <f>IF('Times per Operation'!D84&gt;0,'Times per Operation'!D84,NA())</f>
        <v>43</v>
      </c>
      <c r="E97" t="e">
        <f>IF('Times per Operation'!E84&gt;0,'Times per Operation'!E84,NA())</f>
        <v>#N/A</v>
      </c>
      <c r="F97">
        <f>IF('Times per Operation'!F84&gt;0,'Times per Operation'!F84,NA())</f>
        <v>73</v>
      </c>
      <c r="G97" t="e">
        <f>IF('Times per Operation'!G84&gt;0,'Times per Operation'!G84,NA())</f>
        <v>#N/A</v>
      </c>
      <c r="H97" t="e">
        <f>IF('Times per Operation'!H84&gt;0,'Times per Operation'!H84,NA())</f>
        <v>#N/A</v>
      </c>
    </row>
    <row r="98" spans="1:8" x14ac:dyDescent="0.25">
      <c r="A98" t="s">
        <v>9</v>
      </c>
      <c r="B98" t="e">
        <f>IF('Times per Operation'!B85&gt;0,'Times per Operation'!B85,NA())</f>
        <v>#N/A</v>
      </c>
      <c r="C98" t="e">
        <f>IF('Times per Operation'!C85&gt;0,'Times per Operation'!C85,NA())</f>
        <v>#N/A</v>
      </c>
      <c r="D98">
        <f>IF('Times per Operation'!D85&gt;0,'Times per Operation'!D85,NA())</f>
        <v>36</v>
      </c>
      <c r="E98" t="e">
        <f>IF('Times per Operation'!E85&gt;0,'Times per Operation'!E85,NA())</f>
        <v>#N/A</v>
      </c>
      <c r="F98">
        <f>IF('Times per Operation'!F85&gt;0,'Times per Operation'!F85,NA())</f>
        <v>70</v>
      </c>
      <c r="G98" t="e">
        <f>IF('Times per Operation'!G85&gt;0,'Times per Operation'!G85,NA())</f>
        <v>#N/A</v>
      </c>
      <c r="H98" t="e">
        <f>IF('Times per Operation'!H85&gt;0,'Times per Operation'!H85,NA())</f>
        <v>#N/A</v>
      </c>
    </row>
    <row r="99" spans="1:8" x14ac:dyDescent="0.25">
      <c r="A99" t="s">
        <v>9</v>
      </c>
      <c r="B99" t="e">
        <f>IF('Times per Operation'!B86&gt;0,'Times per Operation'!B86,NA())</f>
        <v>#N/A</v>
      </c>
      <c r="C99" t="e">
        <f>IF('Times per Operation'!C86&gt;0,'Times per Operation'!C86,NA())</f>
        <v>#N/A</v>
      </c>
      <c r="D99">
        <f>IF('Times per Operation'!D86&gt;0,'Times per Operation'!D86,NA())</f>
        <v>43</v>
      </c>
      <c r="E99" t="e">
        <f>IF('Times per Operation'!E86&gt;0,'Times per Operation'!E86,NA())</f>
        <v>#N/A</v>
      </c>
      <c r="F99">
        <f>IF('Times per Operation'!F86&gt;0,'Times per Operation'!F86,NA())</f>
        <v>89</v>
      </c>
      <c r="G99" t="e">
        <f>IF('Times per Operation'!G86&gt;0,'Times per Operation'!G86,NA())</f>
        <v>#N/A</v>
      </c>
      <c r="H99" t="e">
        <f>IF('Times per Operation'!H86&gt;0,'Times per Operation'!H86,NA())</f>
        <v>#N/A</v>
      </c>
    </row>
    <row r="100" spans="1:8" x14ac:dyDescent="0.25">
      <c r="A100" t="s">
        <v>9</v>
      </c>
      <c r="B100" t="e">
        <f>IF('Times per Operation'!B87&gt;0,'Times per Operation'!B87,NA())</f>
        <v>#N/A</v>
      </c>
      <c r="C100" t="e">
        <f>IF('Times per Operation'!C87&gt;0,'Times per Operation'!C87,NA())</f>
        <v>#N/A</v>
      </c>
      <c r="D100">
        <f>IF('Times per Operation'!D87&gt;0,'Times per Operation'!D87,NA())</f>
        <v>35</v>
      </c>
      <c r="E100" t="e">
        <f>IF('Times per Operation'!E87&gt;0,'Times per Operation'!E87,NA())</f>
        <v>#N/A</v>
      </c>
      <c r="F100">
        <f>IF('Times per Operation'!F87&gt;0,'Times per Operation'!F87,NA())</f>
        <v>65</v>
      </c>
      <c r="G100" t="e">
        <f>IF('Times per Operation'!G87&gt;0,'Times per Operation'!G87,NA())</f>
        <v>#N/A</v>
      </c>
      <c r="H100" t="e">
        <f>IF('Times per Operation'!H87&gt;0,'Times per Operation'!H87,NA())</f>
        <v>#N/A</v>
      </c>
    </row>
    <row r="101" spans="1:8" x14ac:dyDescent="0.25">
      <c r="A101" t="s">
        <v>9</v>
      </c>
      <c r="B101" t="e">
        <f>IF('Times per Operation'!B88&gt;0,'Times per Operation'!B88,NA())</f>
        <v>#N/A</v>
      </c>
      <c r="C101" t="e">
        <f>IF('Times per Operation'!C88&gt;0,'Times per Operation'!C88,NA())</f>
        <v>#N/A</v>
      </c>
      <c r="D101">
        <f>IF('Times per Operation'!D88&gt;0,'Times per Operation'!D88,NA())</f>
        <v>38</v>
      </c>
      <c r="E101" t="e">
        <f>IF('Times per Operation'!E88&gt;0,'Times per Operation'!E88,NA())</f>
        <v>#N/A</v>
      </c>
      <c r="F101">
        <f>IF('Times per Operation'!F88&gt;0,'Times per Operation'!F88,NA())</f>
        <v>51</v>
      </c>
      <c r="G101" t="e">
        <f>IF('Times per Operation'!G88&gt;0,'Times per Operation'!G88,NA())</f>
        <v>#N/A</v>
      </c>
      <c r="H101" t="e">
        <f>IF('Times per Operation'!H88&gt;0,'Times per Operation'!H88,NA())</f>
        <v>#N/A</v>
      </c>
    </row>
    <row r="102" spans="1:8" x14ac:dyDescent="0.25">
      <c r="A102" t="s">
        <v>9</v>
      </c>
      <c r="B102" t="e">
        <f>IF('Times per Operation'!B89&gt;0,'Times per Operation'!B89,NA())</f>
        <v>#N/A</v>
      </c>
      <c r="C102" t="e">
        <f>IF('Times per Operation'!C89&gt;0,'Times per Operation'!C89,NA())</f>
        <v>#N/A</v>
      </c>
      <c r="D102">
        <f>IF('Times per Operation'!D89&gt;0,'Times per Operation'!D89,NA())</f>
        <v>40</v>
      </c>
      <c r="E102" t="e">
        <f>IF('Times per Operation'!E89&gt;0,'Times per Operation'!E89,NA())</f>
        <v>#N/A</v>
      </c>
      <c r="F102">
        <f>IF('Times per Operation'!F89&gt;0,'Times per Operation'!F89,NA())</f>
        <v>45</v>
      </c>
      <c r="G102" t="e">
        <f>IF('Times per Operation'!G89&gt;0,'Times per Operation'!G89,NA())</f>
        <v>#N/A</v>
      </c>
      <c r="H102" t="e">
        <f>IF('Times per Operation'!H89&gt;0,'Times per Operation'!H89,NA())</f>
        <v>#N/A</v>
      </c>
    </row>
    <row r="103" spans="1:8" x14ac:dyDescent="0.25">
      <c r="A103" t="s">
        <v>9</v>
      </c>
      <c r="B103" t="e">
        <f>IF('Times per Operation'!B90&gt;0,'Times per Operation'!B90,NA())</f>
        <v>#N/A</v>
      </c>
      <c r="C103" t="e">
        <f>IF('Times per Operation'!C90&gt;0,'Times per Operation'!C90,NA())</f>
        <v>#N/A</v>
      </c>
      <c r="D103">
        <f>IF('Times per Operation'!D90&gt;0,'Times per Operation'!D90,NA())</f>
        <v>38</v>
      </c>
      <c r="E103" t="e">
        <f>IF('Times per Operation'!E90&gt;0,'Times per Operation'!E90,NA())</f>
        <v>#N/A</v>
      </c>
      <c r="F103">
        <f>IF('Times per Operation'!F90&gt;0,'Times per Operation'!F90,NA())</f>
        <v>44</v>
      </c>
      <c r="G103" t="e">
        <f>IF('Times per Operation'!G90&gt;0,'Times per Operation'!G90,NA())</f>
        <v>#N/A</v>
      </c>
      <c r="H103" t="e">
        <f>IF('Times per Operation'!H90&gt;0,'Times per Operation'!H90,NA())</f>
        <v>#N/A</v>
      </c>
    </row>
    <row r="104" spans="1:8" x14ac:dyDescent="0.25">
      <c r="A104" t="s">
        <v>9</v>
      </c>
      <c r="B104" t="e">
        <f>IF('Times per Operation'!B91&gt;0,'Times per Operation'!B91,NA())</f>
        <v>#N/A</v>
      </c>
      <c r="C104" t="e">
        <f>IF('Times per Operation'!C91&gt;0,'Times per Operation'!C91,NA())</f>
        <v>#N/A</v>
      </c>
      <c r="D104">
        <f>IF('Times per Operation'!D91&gt;0,'Times per Operation'!D91,NA())</f>
        <v>34</v>
      </c>
      <c r="E104" t="e">
        <f>IF('Times per Operation'!E91&gt;0,'Times per Operation'!E91,NA())</f>
        <v>#N/A</v>
      </c>
      <c r="F104">
        <f>IF('Times per Operation'!F91&gt;0,'Times per Operation'!F91,NA())</f>
        <v>80</v>
      </c>
      <c r="G104" t="e">
        <f>IF('Times per Operation'!G91&gt;0,'Times per Operation'!G91,NA())</f>
        <v>#N/A</v>
      </c>
      <c r="H104" t="e">
        <f>IF('Times per Operation'!H91&gt;0,'Times per Operation'!H91,NA())</f>
        <v>#N/A</v>
      </c>
    </row>
    <row r="105" spans="1:8" x14ac:dyDescent="0.25">
      <c r="A105" t="s">
        <v>10</v>
      </c>
      <c r="B105">
        <f>IF('Times per Operation'!B92&gt;0,'Times per Operation'!B92,NA())</f>
        <v>26</v>
      </c>
      <c r="C105">
        <f>IF('Times per Operation'!C92&gt;0,'Times per Operation'!C92,NA())</f>
        <v>12</v>
      </c>
      <c r="D105" t="e">
        <f>IF('Times per Operation'!D92&gt;0,'Times per Operation'!D92,NA())</f>
        <v>#N/A</v>
      </c>
      <c r="E105" t="e">
        <f>IF('Times per Operation'!E92&gt;0,'Times per Operation'!E92,NA())</f>
        <v>#N/A</v>
      </c>
      <c r="F105" t="e">
        <f>IF('Times per Operation'!F92&gt;0,'Times per Operation'!F92,NA())</f>
        <v>#N/A</v>
      </c>
      <c r="G105" t="e">
        <f>IF('Times per Operation'!G92&gt;0,'Times per Operation'!G92,NA())</f>
        <v>#N/A</v>
      </c>
      <c r="H105" t="e">
        <f>IF('Times per Operation'!H92&gt;0,'Times per Operation'!H92,NA())</f>
        <v>#N/A</v>
      </c>
    </row>
    <row r="106" spans="1:8" x14ac:dyDescent="0.25">
      <c r="A106" t="s">
        <v>10</v>
      </c>
      <c r="B106">
        <f>IF('Times per Operation'!B93&gt;0,'Times per Operation'!B93,NA())</f>
        <v>28</v>
      </c>
      <c r="C106">
        <f>IF('Times per Operation'!C93&gt;0,'Times per Operation'!C93,NA())</f>
        <v>14</v>
      </c>
      <c r="D106" t="e">
        <f>IF('Times per Operation'!D93&gt;0,'Times per Operation'!D93,NA())</f>
        <v>#N/A</v>
      </c>
      <c r="E106" t="e">
        <f>IF('Times per Operation'!E93&gt;0,'Times per Operation'!E93,NA())</f>
        <v>#N/A</v>
      </c>
      <c r="F106" t="e">
        <f>IF('Times per Operation'!F93&gt;0,'Times per Operation'!F93,NA())</f>
        <v>#N/A</v>
      </c>
      <c r="G106" t="e">
        <f>IF('Times per Operation'!G93&gt;0,'Times per Operation'!G93,NA())</f>
        <v>#N/A</v>
      </c>
      <c r="H106" t="e">
        <f>IF('Times per Operation'!H93&gt;0,'Times per Operation'!H93,NA())</f>
        <v>#N/A</v>
      </c>
    </row>
    <row r="107" spans="1:8" x14ac:dyDescent="0.25">
      <c r="A107" t="s">
        <v>10</v>
      </c>
      <c r="B107">
        <f>IF('Times per Operation'!B94&gt;0,'Times per Operation'!B94,NA())</f>
        <v>32</v>
      </c>
      <c r="C107">
        <f>IF('Times per Operation'!C94&gt;0,'Times per Operation'!C94,NA())</f>
        <v>16</v>
      </c>
      <c r="D107" t="e">
        <f>IF('Times per Operation'!D94&gt;0,'Times per Operation'!D94,NA())</f>
        <v>#N/A</v>
      </c>
      <c r="E107" t="e">
        <f>IF('Times per Operation'!E94&gt;0,'Times per Operation'!E94,NA())</f>
        <v>#N/A</v>
      </c>
      <c r="F107" t="e">
        <f>IF('Times per Operation'!F94&gt;0,'Times per Operation'!F94,NA())</f>
        <v>#N/A</v>
      </c>
      <c r="G107" t="e">
        <f>IF('Times per Operation'!G94&gt;0,'Times per Operation'!G94,NA())</f>
        <v>#N/A</v>
      </c>
      <c r="H107" t="e">
        <f>IF('Times per Operation'!H94&gt;0,'Times per Operation'!H94,NA())</f>
        <v>#N/A</v>
      </c>
    </row>
    <row r="108" spans="1:8" x14ac:dyDescent="0.25">
      <c r="A108" t="s">
        <v>10</v>
      </c>
      <c r="B108">
        <f>IF('Times per Operation'!B95&gt;0,'Times per Operation'!B95,NA())</f>
        <v>26</v>
      </c>
      <c r="C108">
        <f>IF('Times per Operation'!C95&gt;0,'Times per Operation'!C95,NA())</f>
        <v>13</v>
      </c>
      <c r="D108" t="e">
        <f>IF('Times per Operation'!D95&gt;0,'Times per Operation'!D95,NA())</f>
        <v>#N/A</v>
      </c>
      <c r="E108" t="e">
        <f>IF('Times per Operation'!E95&gt;0,'Times per Operation'!E95,NA())</f>
        <v>#N/A</v>
      </c>
      <c r="F108" t="e">
        <f>IF('Times per Operation'!F95&gt;0,'Times per Operation'!F95,NA())</f>
        <v>#N/A</v>
      </c>
      <c r="G108" t="e">
        <f>IF('Times per Operation'!G95&gt;0,'Times per Operation'!G95,NA())</f>
        <v>#N/A</v>
      </c>
      <c r="H108" t="e">
        <f>IF('Times per Operation'!H95&gt;0,'Times per Operation'!H95,NA())</f>
        <v>#N/A</v>
      </c>
    </row>
    <row r="109" spans="1:8" x14ac:dyDescent="0.25">
      <c r="A109" t="s">
        <v>10</v>
      </c>
      <c r="B109">
        <f>IF('Times per Operation'!B96&gt;0,'Times per Operation'!B96,NA())</f>
        <v>29</v>
      </c>
      <c r="C109">
        <f>IF('Times per Operation'!C96&gt;0,'Times per Operation'!C96,NA())</f>
        <v>14</v>
      </c>
      <c r="D109" t="e">
        <f>IF('Times per Operation'!D96&gt;0,'Times per Operation'!D96,NA())</f>
        <v>#N/A</v>
      </c>
      <c r="E109" t="e">
        <f>IF('Times per Operation'!E96&gt;0,'Times per Operation'!E96,NA())</f>
        <v>#N/A</v>
      </c>
      <c r="F109" t="e">
        <f>IF('Times per Operation'!F96&gt;0,'Times per Operation'!F96,NA())</f>
        <v>#N/A</v>
      </c>
      <c r="G109" t="e">
        <f>IF('Times per Operation'!G96&gt;0,'Times per Operation'!G96,NA())</f>
        <v>#N/A</v>
      </c>
      <c r="H109" t="e">
        <f>IF('Times per Operation'!H96&gt;0,'Times per Operation'!H96,NA())</f>
        <v>#N/A</v>
      </c>
    </row>
    <row r="110" spans="1:8" x14ac:dyDescent="0.25">
      <c r="A110" t="s">
        <v>10</v>
      </c>
      <c r="B110">
        <f>IF('Times per Operation'!B97&gt;0,'Times per Operation'!B97,NA())</f>
        <v>33</v>
      </c>
      <c r="C110">
        <f>IF('Times per Operation'!C97&gt;0,'Times per Operation'!C97,NA())</f>
        <v>11</v>
      </c>
      <c r="D110" t="e">
        <f>IF('Times per Operation'!D97&gt;0,'Times per Operation'!D97,NA())</f>
        <v>#N/A</v>
      </c>
      <c r="E110" t="e">
        <f>IF('Times per Operation'!E97&gt;0,'Times per Operation'!E97,NA())</f>
        <v>#N/A</v>
      </c>
      <c r="F110" t="e">
        <f>IF('Times per Operation'!F97&gt;0,'Times per Operation'!F97,NA())</f>
        <v>#N/A</v>
      </c>
      <c r="G110" t="e">
        <f>IF('Times per Operation'!G97&gt;0,'Times per Operation'!G97,NA())</f>
        <v>#N/A</v>
      </c>
      <c r="H110" t="e">
        <f>IF('Times per Operation'!H97&gt;0,'Times per Operation'!H97,NA())</f>
        <v>#N/A</v>
      </c>
    </row>
    <row r="111" spans="1:8" x14ac:dyDescent="0.25">
      <c r="A111" t="s">
        <v>10</v>
      </c>
      <c r="B111">
        <f>IF('Times per Operation'!B98&gt;0,'Times per Operation'!B98,NA())</f>
        <v>30</v>
      </c>
      <c r="C111">
        <f>IF('Times per Operation'!C98&gt;0,'Times per Operation'!C98,NA())</f>
        <v>15</v>
      </c>
      <c r="D111" t="e">
        <f>IF('Times per Operation'!D98&gt;0,'Times per Operation'!D98,NA())</f>
        <v>#N/A</v>
      </c>
      <c r="E111" t="e">
        <f>IF('Times per Operation'!E98&gt;0,'Times per Operation'!E98,NA())</f>
        <v>#N/A</v>
      </c>
      <c r="F111" t="e">
        <f>IF('Times per Operation'!F98&gt;0,'Times per Operation'!F98,NA())</f>
        <v>#N/A</v>
      </c>
      <c r="G111" t="e">
        <f>IF('Times per Operation'!G98&gt;0,'Times per Operation'!G98,NA())</f>
        <v>#N/A</v>
      </c>
      <c r="H111" t="e">
        <f>IF('Times per Operation'!H98&gt;0,'Times per Operation'!H98,NA())</f>
        <v>#N/A</v>
      </c>
    </row>
    <row r="112" spans="1:8" x14ac:dyDescent="0.25">
      <c r="A112" t="s">
        <v>10</v>
      </c>
      <c r="B112">
        <f>IF('Times per Operation'!B99&gt;0,'Times per Operation'!B99,NA())</f>
        <v>25</v>
      </c>
      <c r="C112">
        <f>IF('Times per Operation'!C99&gt;0,'Times per Operation'!C99,NA())</f>
        <v>16</v>
      </c>
      <c r="D112" t="e">
        <f>IF('Times per Operation'!D99&gt;0,'Times per Operation'!D99,NA())</f>
        <v>#N/A</v>
      </c>
      <c r="E112" t="e">
        <f>IF('Times per Operation'!E99&gt;0,'Times per Operation'!E99,NA())</f>
        <v>#N/A</v>
      </c>
      <c r="F112" t="e">
        <f>IF('Times per Operation'!F99&gt;0,'Times per Operation'!F99,NA())</f>
        <v>#N/A</v>
      </c>
      <c r="G112" t="e">
        <f>IF('Times per Operation'!G99&gt;0,'Times per Operation'!G99,NA())</f>
        <v>#N/A</v>
      </c>
      <c r="H112" t="e">
        <f>IF('Times per Operation'!H99&gt;0,'Times per Operation'!H99,NA())</f>
        <v>#N/A</v>
      </c>
    </row>
    <row r="113" spans="1:8" x14ac:dyDescent="0.25">
      <c r="A113" t="s">
        <v>10</v>
      </c>
      <c r="B113">
        <f>IF('Times per Operation'!B100&gt;0,'Times per Operation'!B100,NA())</f>
        <v>27</v>
      </c>
      <c r="C113">
        <f>IF('Times per Operation'!C100&gt;0,'Times per Operation'!C100,NA())</f>
        <v>13</v>
      </c>
      <c r="D113" t="e">
        <f>IF('Times per Operation'!D100&gt;0,'Times per Operation'!D100,NA())</f>
        <v>#N/A</v>
      </c>
      <c r="E113" t="e">
        <f>IF('Times per Operation'!E100&gt;0,'Times per Operation'!E100,NA())</f>
        <v>#N/A</v>
      </c>
      <c r="F113" t="e">
        <f>IF('Times per Operation'!F100&gt;0,'Times per Operation'!F100,NA())</f>
        <v>#N/A</v>
      </c>
      <c r="G113" t="e">
        <f>IF('Times per Operation'!G100&gt;0,'Times per Operation'!G100,NA())</f>
        <v>#N/A</v>
      </c>
      <c r="H113" t="e">
        <f>IF('Times per Operation'!H100&gt;0,'Times per Operation'!H100,NA())</f>
        <v>#N/A</v>
      </c>
    </row>
    <row r="114" spans="1:8" x14ac:dyDescent="0.25">
      <c r="A114" t="s">
        <v>10</v>
      </c>
      <c r="B114">
        <f>IF('Times per Operation'!B101&gt;0,'Times per Operation'!B101,NA())</f>
        <v>31</v>
      </c>
      <c r="C114">
        <f>IF('Times per Operation'!C101&gt;0,'Times per Operation'!C101,NA())</f>
        <v>14</v>
      </c>
      <c r="D114" t="e">
        <f>IF('Times per Operation'!D101&gt;0,'Times per Operation'!D101,NA())</f>
        <v>#N/A</v>
      </c>
      <c r="E114" t="e">
        <f>IF('Times per Operation'!E101&gt;0,'Times per Operation'!E101,NA())</f>
        <v>#N/A</v>
      </c>
      <c r="F114" t="e">
        <f>IF('Times per Operation'!F101&gt;0,'Times per Operation'!F101,NA())</f>
        <v>#N/A</v>
      </c>
      <c r="G114" t="e">
        <f>IF('Times per Operation'!G101&gt;0,'Times per Operation'!G101,NA())</f>
        <v>#N/A</v>
      </c>
      <c r="H114" t="e">
        <f>IF('Times per Operation'!H101&gt;0,'Times per Operation'!H101,NA())</f>
        <v>#N/A</v>
      </c>
    </row>
  </sheetData>
  <conditionalFormatting sqref="B2:V2">
    <cfRule type="cellIs" dxfId="4" priority="3" operator="greaterThan">
      <formula>0</formula>
    </cfRule>
  </conditionalFormatting>
  <conditionalFormatting sqref="D3 J3:J4 B4:G4 B5:K6 E7:G9 K7:K9 B10:D10 H10:K10 B11:G11 K11 H12:K12">
    <cfRule type="cellIs" dxfId="3" priority="8" operator="greaterThan">
      <formula>0</formula>
    </cfRule>
  </conditionalFormatting>
  <conditionalFormatting sqref="Q3:Q4 Q7:Q12">
    <cfRule type="cellIs" dxfId="2" priority="4" operator="greaterThan">
      <formula>0</formula>
    </cfRule>
  </conditionalFormatting>
  <conditionalFormatting sqref="Y3:AA3 Y4:AB5 Z6:Z8 AB6:AB8 Y9 AA9:AB9 Y10:Z10 AB10 AA11:AB11">
    <cfRule type="cellIs" dxfId="1" priority="2" operator="greaterThan">
      <formula>0</formula>
    </cfRule>
  </conditionalFormatting>
  <conditionalFormatting sqref="AH3:AJ3 AH4:AK5 AI6:AI8 AK6:AK8 AH9 AJ9:AK9 AH10:AI10 AK10 AJ11:AK1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C1EA-96DD-4A9A-8AB7-BF114B913859}">
  <dimension ref="B2:E8"/>
  <sheetViews>
    <sheetView topLeftCell="L2" workbookViewId="0">
      <selection activeCell="AA17" sqref="AA17"/>
    </sheetView>
  </sheetViews>
  <sheetFormatPr defaultRowHeight="15" x14ac:dyDescent="0.25"/>
  <sheetData>
    <row r="2" spans="2:5" x14ac:dyDescent="0.25">
      <c r="B2">
        <v>1</v>
      </c>
      <c r="C2" t="s">
        <v>113</v>
      </c>
    </row>
    <row r="3" spans="2:5" x14ac:dyDescent="0.25">
      <c r="B3">
        <v>2</v>
      </c>
      <c r="C3" t="s">
        <v>114</v>
      </c>
      <c r="E3" t="s">
        <v>115</v>
      </c>
    </row>
    <row r="4" spans="2:5" x14ac:dyDescent="0.25">
      <c r="B4">
        <v>3</v>
      </c>
      <c r="C4" t="s">
        <v>116</v>
      </c>
    </row>
    <row r="5" spans="2:5" x14ac:dyDescent="0.25">
      <c r="B5">
        <v>4</v>
      </c>
      <c r="C5" t="s">
        <v>117</v>
      </c>
    </row>
    <row r="6" spans="2:5" x14ac:dyDescent="0.25">
      <c r="B6">
        <v>5</v>
      </c>
      <c r="C6" t="s">
        <v>118</v>
      </c>
    </row>
    <row r="7" spans="2:5" x14ac:dyDescent="0.25">
      <c r="B7">
        <v>6</v>
      </c>
      <c r="C7" t="s">
        <v>119</v>
      </c>
    </row>
    <row r="8" spans="2:5" x14ac:dyDescent="0.25">
      <c r="B8">
        <v>7</v>
      </c>
      <c r="C8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4"/>
  <sheetViews>
    <sheetView zoomScale="94" zoomScaleNormal="104" workbookViewId="0">
      <selection sqref="A1:K4"/>
    </sheetView>
  </sheetViews>
  <sheetFormatPr defaultColWidth="12" defaultRowHeight="15" x14ac:dyDescent="0.25"/>
  <cols>
    <col min="1" max="1" width="20.140625" style="84" bestFit="1" customWidth="1"/>
    <col min="2" max="7" width="12.5703125" style="84" bestFit="1" customWidth="1"/>
    <col min="8" max="8" width="12.42578125" style="84" bestFit="1" customWidth="1"/>
    <col min="9" max="9" width="16.85546875" style="84" bestFit="1" customWidth="1"/>
    <col min="10" max="10" width="12.42578125" style="84" bestFit="1" customWidth="1"/>
    <col min="11" max="11" width="13.5703125" style="84" bestFit="1" customWidth="1"/>
    <col min="12" max="12" width="10.7109375" style="84" bestFit="1" customWidth="1"/>
    <col min="13" max="13" width="8.85546875" style="84" bestFit="1" customWidth="1"/>
    <col min="14" max="16" width="10.7109375" style="84" bestFit="1" customWidth="1"/>
    <col min="17" max="17" width="8.85546875" style="84" bestFit="1" customWidth="1"/>
    <col min="18" max="20" width="10.7109375" style="84" bestFit="1" customWidth="1"/>
    <col min="21" max="21" width="8.85546875" style="84" bestFit="1" customWidth="1"/>
    <col min="22" max="24" width="10.7109375" style="84" bestFit="1" customWidth="1"/>
    <col min="25" max="25" width="8.7109375" style="84" bestFit="1" customWidth="1"/>
    <col min="26" max="28" width="10.7109375" style="84" bestFit="1" customWidth="1"/>
    <col min="29" max="29" width="8.7109375" style="84" bestFit="1" customWidth="1"/>
    <col min="30" max="32" width="10.7109375" style="84" bestFit="1" customWidth="1"/>
    <col min="33" max="33" width="8.7109375" style="84" bestFit="1" customWidth="1"/>
    <col min="34" max="36" width="10.7109375" style="84" bestFit="1" customWidth="1"/>
    <col min="37" max="37" width="8.7109375" style="84" bestFit="1" customWidth="1"/>
    <col min="38" max="40" width="10.7109375" style="84" bestFit="1" customWidth="1"/>
    <col min="41" max="16384" width="12" style="84"/>
  </cols>
  <sheetData>
    <row r="1" spans="1:11" x14ac:dyDescent="0.25">
      <c r="A1" s="82" t="s">
        <v>40</v>
      </c>
      <c r="B1" s="82" t="s">
        <v>1</v>
      </c>
      <c r="C1" s="83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</row>
    <row r="2" spans="1:11" x14ac:dyDescent="0.25">
      <c r="A2" s="82" t="s">
        <v>41</v>
      </c>
      <c r="B2" s="82" t="s">
        <v>42</v>
      </c>
      <c r="C2" s="82" t="s">
        <v>42</v>
      </c>
      <c r="D2" s="82" t="s">
        <v>43</v>
      </c>
      <c r="E2" s="82" t="s">
        <v>43</v>
      </c>
      <c r="F2" s="82" t="s">
        <v>44</v>
      </c>
      <c r="G2" s="82" t="s">
        <v>44</v>
      </c>
      <c r="H2" s="82" t="s">
        <v>44</v>
      </c>
      <c r="I2" s="82" t="s">
        <v>43</v>
      </c>
      <c r="J2" s="82" t="s">
        <v>44</v>
      </c>
      <c r="K2" s="82" t="s">
        <v>45</v>
      </c>
    </row>
    <row r="3" spans="1:11" x14ac:dyDescent="0.25">
      <c r="A3" s="82" t="s">
        <v>46</v>
      </c>
      <c r="B3" s="82" t="s">
        <v>47</v>
      </c>
      <c r="C3" s="82" t="s">
        <v>47</v>
      </c>
      <c r="D3" s="82" t="s">
        <v>48</v>
      </c>
      <c r="E3" s="82" t="s">
        <v>48</v>
      </c>
      <c r="F3" s="82" t="s">
        <v>45</v>
      </c>
      <c r="G3" s="82" t="s">
        <v>45</v>
      </c>
      <c r="H3" s="82" t="s">
        <v>45</v>
      </c>
      <c r="I3" s="82" t="s">
        <v>47</v>
      </c>
      <c r="J3" s="82" t="s">
        <v>43</v>
      </c>
      <c r="K3" s="82" t="s">
        <v>49</v>
      </c>
    </row>
    <row r="4" spans="1:11" x14ac:dyDescent="0.25">
      <c r="A4" s="82" t="s">
        <v>50</v>
      </c>
      <c r="B4" s="82" t="s">
        <v>49</v>
      </c>
      <c r="C4" s="82"/>
      <c r="D4" s="82" t="s">
        <v>47</v>
      </c>
      <c r="E4" s="82"/>
      <c r="F4" s="82" t="s">
        <v>47</v>
      </c>
      <c r="G4" s="82"/>
      <c r="H4" s="82"/>
      <c r="I4" s="82" t="s">
        <v>49</v>
      </c>
      <c r="J4" s="82"/>
      <c r="K4" s="82"/>
    </row>
    <row r="6" spans="1:11" hidden="1" x14ac:dyDescent="0.25">
      <c r="A6" s="82" t="s">
        <v>40</v>
      </c>
      <c r="B6" s="82" t="s">
        <v>1</v>
      </c>
      <c r="C6" s="83" t="s">
        <v>2</v>
      </c>
      <c r="D6" s="82" t="s">
        <v>3</v>
      </c>
      <c r="E6" s="82" t="s">
        <v>4</v>
      </c>
      <c r="F6" s="82" t="s">
        <v>5</v>
      </c>
      <c r="G6" s="82" t="s">
        <v>6</v>
      </c>
      <c r="H6" s="82" t="s">
        <v>7</v>
      </c>
      <c r="I6" s="82" t="s">
        <v>8</v>
      </c>
      <c r="J6" s="82" t="s">
        <v>9</v>
      </c>
      <c r="K6" s="82" t="s">
        <v>10</v>
      </c>
    </row>
    <row r="7" spans="1:11" hidden="1" x14ac:dyDescent="0.25">
      <c r="A7" s="82" t="s">
        <v>41</v>
      </c>
      <c r="B7" s="82" t="s">
        <v>42</v>
      </c>
      <c r="C7" s="82" t="s">
        <v>42</v>
      </c>
      <c r="D7" s="82" t="s">
        <v>43</v>
      </c>
      <c r="E7" s="82" t="s">
        <v>43</v>
      </c>
      <c r="F7" s="82" t="s">
        <v>44</v>
      </c>
      <c r="G7" s="82" t="s">
        <v>44</v>
      </c>
      <c r="H7" s="82" t="s">
        <v>44</v>
      </c>
      <c r="I7" s="82" t="s">
        <v>43</v>
      </c>
      <c r="J7" s="82" t="s">
        <v>44</v>
      </c>
      <c r="K7" s="82" t="s">
        <v>45</v>
      </c>
    </row>
    <row r="8" spans="1:11" hidden="1" x14ac:dyDescent="0.25">
      <c r="A8" s="84" t="s">
        <v>163</v>
      </c>
      <c r="B8" s="84">
        <f>'Times per Operation_workinng'!E12</f>
        <v>277</v>
      </c>
      <c r="C8" s="84">
        <f>'Times per Operation_workinng'!E25</f>
        <v>278</v>
      </c>
      <c r="D8" s="84">
        <f>'Times per Operation_workinng'!F37</f>
        <v>95</v>
      </c>
      <c r="E8" s="84">
        <f>'Times per Operation_workinng'!F49</f>
        <v>38</v>
      </c>
      <c r="F8" s="84">
        <f>'Times per Operation_workinng'!D61</f>
        <v>99</v>
      </c>
      <c r="G8" s="84">
        <f>'Times per Operation_workinng'!D73</f>
        <v>98</v>
      </c>
      <c r="H8" s="84">
        <f>'Times per Operation_workinng'!D85</f>
        <v>98</v>
      </c>
      <c r="I8" s="84">
        <f>'Times per Operation_workinng'!F97</f>
        <v>88</v>
      </c>
      <c r="J8" s="84">
        <f>'Times per Operation_workinng'!D109</f>
        <v>43</v>
      </c>
      <c r="K8" s="84">
        <f>'Times per Operation_workinng'!B121</f>
        <v>33</v>
      </c>
    </row>
    <row r="9" spans="1:11" hidden="1" x14ac:dyDescent="0.25">
      <c r="A9" s="82" t="s">
        <v>46</v>
      </c>
      <c r="B9" s="82" t="s">
        <v>47</v>
      </c>
      <c r="C9" s="82" t="s">
        <v>47</v>
      </c>
      <c r="D9" s="82" t="s">
        <v>48</v>
      </c>
      <c r="E9" s="82" t="s">
        <v>48</v>
      </c>
      <c r="F9" s="82" t="s">
        <v>45</v>
      </c>
      <c r="G9" s="82" t="s">
        <v>45</v>
      </c>
      <c r="H9" s="82" t="s">
        <v>45</v>
      </c>
      <c r="I9" s="82" t="s">
        <v>47</v>
      </c>
      <c r="J9" s="82" t="s">
        <v>43</v>
      </c>
      <c r="K9" s="82" t="s">
        <v>49</v>
      </c>
    </row>
    <row r="10" spans="1:11" hidden="1" x14ac:dyDescent="0.25">
      <c r="A10" s="84" t="s">
        <v>163</v>
      </c>
      <c r="B10" s="84">
        <f>'Times per Operation_workinng'!H12</f>
        <v>119</v>
      </c>
      <c r="C10" s="84">
        <f>'Times per Operation_workinng'!H25</f>
        <v>111</v>
      </c>
      <c r="D10" s="84">
        <f>'Times per Operation_workinng'!G37</f>
        <v>320</v>
      </c>
      <c r="E10" s="84">
        <f>'Times per Operation_workinng'!G49</f>
        <v>85</v>
      </c>
      <c r="F10" s="84">
        <f>'Times per Operation_workinng'!B61</f>
        <v>34</v>
      </c>
      <c r="G10" s="84">
        <f>'Times per Operation_workinng'!B73</f>
        <v>38</v>
      </c>
      <c r="H10" s="84">
        <f>'Times per Operation_workinng'!B85</f>
        <v>36</v>
      </c>
      <c r="I10" s="84">
        <f>'Times per Operation_workinng'!H97</f>
        <v>7</v>
      </c>
      <c r="J10" s="84">
        <f>'Times per Operation_workinng'!F109</f>
        <v>89</v>
      </c>
      <c r="K10" s="84">
        <f>'Times per Operation_workinng'!C121</f>
        <v>16</v>
      </c>
    </row>
    <row r="11" spans="1:11" hidden="1" x14ac:dyDescent="0.25">
      <c r="A11" s="82" t="s">
        <v>50</v>
      </c>
      <c r="B11" s="82" t="s">
        <v>49</v>
      </c>
      <c r="C11" s="82"/>
      <c r="D11" s="82" t="s">
        <v>47</v>
      </c>
      <c r="E11" s="82"/>
      <c r="F11" s="82" t="s">
        <v>47</v>
      </c>
      <c r="G11" s="82"/>
      <c r="H11" s="82"/>
      <c r="I11" s="82" t="s">
        <v>49</v>
      </c>
      <c r="J11" s="82"/>
      <c r="K11" s="82"/>
    </row>
    <row r="12" spans="1:11" hidden="1" x14ac:dyDescent="0.25">
      <c r="A12" s="84" t="s">
        <v>163</v>
      </c>
      <c r="B12" s="84">
        <f>'Times per Operation_workinng'!C12</f>
        <v>85</v>
      </c>
      <c r="D12" s="84">
        <f>'Times per Operation_workinng'!H37</f>
        <v>50</v>
      </c>
      <c r="F12" s="84">
        <f>'Times per Operation_workinng'!H61</f>
        <v>8</v>
      </c>
      <c r="I12" s="84">
        <f>'Times per Operation_workinng'!C97</f>
        <v>28</v>
      </c>
    </row>
    <row r="80" spans="1:1" x14ac:dyDescent="0.25">
      <c r="A80" s="86"/>
    </row>
    <row r="81" spans="1:1" x14ac:dyDescent="0.25">
      <c r="A81" s="86"/>
    </row>
    <row r="82" spans="1:1" x14ac:dyDescent="0.25">
      <c r="A82" s="86"/>
    </row>
    <row r="83" spans="1:1" x14ac:dyDescent="0.25">
      <c r="A83" s="86"/>
    </row>
    <row r="84" spans="1:1" x14ac:dyDescent="0.25">
      <c r="A84" s="86"/>
    </row>
    <row r="85" spans="1:1" x14ac:dyDescent="0.25">
      <c r="A85" s="86"/>
    </row>
    <row r="86" spans="1:1" x14ac:dyDescent="0.25">
      <c r="A86" s="86"/>
    </row>
    <row r="87" spans="1:1" x14ac:dyDescent="0.25">
      <c r="A87" s="86"/>
    </row>
    <row r="88" spans="1:1" x14ac:dyDescent="0.25">
      <c r="A88" s="86"/>
    </row>
    <row r="89" spans="1:1" x14ac:dyDescent="0.25">
      <c r="A89" s="86"/>
    </row>
    <row r="90" spans="1:1" x14ac:dyDescent="0.25">
      <c r="A90" s="86"/>
    </row>
    <row r="91" spans="1:1" x14ac:dyDescent="0.25">
      <c r="A91" s="86"/>
    </row>
    <row r="92" spans="1:1" x14ac:dyDescent="0.25">
      <c r="A92" s="86"/>
    </row>
    <row r="93" spans="1:1" x14ac:dyDescent="0.25">
      <c r="A93" s="86"/>
    </row>
    <row r="94" spans="1:1" x14ac:dyDescent="0.25">
      <c r="A94" s="86"/>
    </row>
    <row r="95" spans="1:1" x14ac:dyDescent="0.25">
      <c r="A95" s="86"/>
    </row>
    <row r="96" spans="1:1" x14ac:dyDescent="0.25">
      <c r="A96" s="86"/>
    </row>
    <row r="97" spans="1:1" x14ac:dyDescent="0.25">
      <c r="A97" s="86"/>
    </row>
    <row r="98" spans="1:1" x14ac:dyDescent="0.25">
      <c r="A98" s="86"/>
    </row>
    <row r="99" spans="1:1" x14ac:dyDescent="0.25">
      <c r="A99" s="86"/>
    </row>
    <row r="100" spans="1:1" x14ac:dyDescent="0.25">
      <c r="A100" s="86"/>
    </row>
    <row r="101" spans="1:1" x14ac:dyDescent="0.25">
      <c r="A101" s="86"/>
    </row>
    <row r="102" spans="1:1" x14ac:dyDescent="0.25">
      <c r="A102" s="86"/>
    </row>
    <row r="103" spans="1:1" x14ac:dyDescent="0.25">
      <c r="A103" s="86"/>
    </row>
    <row r="104" spans="1:1" x14ac:dyDescent="0.25">
      <c r="A104" s="86"/>
    </row>
    <row r="105" spans="1:1" x14ac:dyDescent="0.25">
      <c r="A105" s="86"/>
    </row>
    <row r="106" spans="1:1" x14ac:dyDescent="0.25">
      <c r="A106" s="86"/>
    </row>
    <row r="107" spans="1:1" x14ac:dyDescent="0.25">
      <c r="A107" s="86"/>
    </row>
    <row r="108" spans="1:1" x14ac:dyDescent="0.25">
      <c r="A108" s="86"/>
    </row>
    <row r="109" spans="1:1" x14ac:dyDescent="0.25">
      <c r="A109" s="86"/>
    </row>
    <row r="110" spans="1:1" x14ac:dyDescent="0.25">
      <c r="A110" s="86"/>
    </row>
    <row r="111" spans="1:1" x14ac:dyDescent="0.25">
      <c r="A111" s="86"/>
    </row>
    <row r="112" spans="1:1" x14ac:dyDescent="0.25">
      <c r="A112" s="86"/>
    </row>
    <row r="113" spans="1:1" x14ac:dyDescent="0.25">
      <c r="A113" s="86"/>
    </row>
    <row r="114" spans="1:1" x14ac:dyDescent="0.25">
      <c r="A114" s="86"/>
    </row>
    <row r="115" spans="1:1" x14ac:dyDescent="0.25">
      <c r="A115" s="86"/>
    </row>
    <row r="116" spans="1:1" x14ac:dyDescent="0.25">
      <c r="A116" s="86"/>
    </row>
    <row r="117" spans="1:1" x14ac:dyDescent="0.25">
      <c r="A117" s="86"/>
    </row>
    <row r="118" spans="1:1" x14ac:dyDescent="0.25">
      <c r="A118" s="86"/>
    </row>
    <row r="119" spans="1:1" x14ac:dyDescent="0.25">
      <c r="A119" s="86"/>
    </row>
    <row r="120" spans="1:1" x14ac:dyDescent="0.25">
      <c r="A120" s="86"/>
    </row>
    <row r="121" spans="1:1" x14ac:dyDescent="0.25">
      <c r="A121" s="86"/>
    </row>
    <row r="122" spans="1:1" x14ac:dyDescent="0.25">
      <c r="A122" s="86"/>
    </row>
    <row r="123" spans="1:1" x14ac:dyDescent="0.25">
      <c r="A123" s="86"/>
    </row>
    <row r="124" spans="1:1" x14ac:dyDescent="0.25">
      <c r="A124" s="86"/>
    </row>
    <row r="125" spans="1:1" x14ac:dyDescent="0.25">
      <c r="A125" s="86"/>
    </row>
    <row r="126" spans="1:1" x14ac:dyDescent="0.25">
      <c r="A126" s="86"/>
    </row>
    <row r="127" spans="1:1" x14ac:dyDescent="0.25">
      <c r="A127" s="86"/>
    </row>
    <row r="128" spans="1:1" x14ac:dyDescent="0.25">
      <c r="A128" s="86"/>
    </row>
    <row r="129" spans="1:1" x14ac:dyDescent="0.25">
      <c r="A129" s="86"/>
    </row>
    <row r="130" spans="1:1" x14ac:dyDescent="0.25">
      <c r="A130" s="86"/>
    </row>
    <row r="131" spans="1:1" x14ac:dyDescent="0.25">
      <c r="A131" s="86"/>
    </row>
    <row r="132" spans="1:1" x14ac:dyDescent="0.25">
      <c r="A132" s="86"/>
    </row>
    <row r="133" spans="1:1" x14ac:dyDescent="0.25">
      <c r="A133" s="86"/>
    </row>
    <row r="134" spans="1:1" x14ac:dyDescent="0.25">
      <c r="A134" s="86"/>
    </row>
    <row r="135" spans="1:1" x14ac:dyDescent="0.25">
      <c r="A135" s="86"/>
    </row>
    <row r="136" spans="1:1" x14ac:dyDescent="0.25">
      <c r="A136" s="86"/>
    </row>
    <row r="137" spans="1:1" x14ac:dyDescent="0.25">
      <c r="A137" s="86"/>
    </row>
    <row r="138" spans="1:1" x14ac:dyDescent="0.25">
      <c r="A138" s="86"/>
    </row>
    <row r="139" spans="1:1" x14ac:dyDescent="0.25">
      <c r="A139" s="86"/>
    </row>
    <row r="140" spans="1:1" x14ac:dyDescent="0.25">
      <c r="A140" s="86"/>
    </row>
    <row r="141" spans="1:1" x14ac:dyDescent="0.25">
      <c r="A141" s="86"/>
    </row>
    <row r="142" spans="1:1" x14ac:dyDescent="0.25">
      <c r="A142" s="86"/>
    </row>
    <row r="143" spans="1:1" x14ac:dyDescent="0.25">
      <c r="A143" s="86"/>
    </row>
    <row r="144" spans="1:1" x14ac:dyDescent="0.25">
      <c r="A144" s="86"/>
    </row>
    <row r="145" spans="1:1" x14ac:dyDescent="0.25">
      <c r="A145" s="86"/>
    </row>
    <row r="146" spans="1:1" x14ac:dyDescent="0.25">
      <c r="A146" s="86"/>
    </row>
    <row r="147" spans="1:1" x14ac:dyDescent="0.25">
      <c r="A147" s="86"/>
    </row>
    <row r="148" spans="1:1" x14ac:dyDescent="0.25">
      <c r="A148" s="86"/>
    </row>
    <row r="149" spans="1:1" x14ac:dyDescent="0.25">
      <c r="A149" s="86"/>
    </row>
    <row r="150" spans="1:1" x14ac:dyDescent="0.25">
      <c r="A150" s="86"/>
    </row>
    <row r="151" spans="1:1" x14ac:dyDescent="0.25">
      <c r="A151" s="86"/>
    </row>
    <row r="152" spans="1:1" x14ac:dyDescent="0.25">
      <c r="A152" s="86"/>
    </row>
    <row r="153" spans="1:1" x14ac:dyDescent="0.25">
      <c r="A153" s="86"/>
    </row>
    <row r="154" spans="1:1" x14ac:dyDescent="0.25">
      <c r="A154" s="86"/>
    </row>
    <row r="155" spans="1:1" x14ac:dyDescent="0.25">
      <c r="A155" s="86"/>
    </row>
    <row r="156" spans="1:1" x14ac:dyDescent="0.25">
      <c r="A156" s="86"/>
    </row>
    <row r="157" spans="1:1" x14ac:dyDescent="0.25">
      <c r="A157" s="86"/>
    </row>
    <row r="158" spans="1:1" x14ac:dyDescent="0.25">
      <c r="A158" s="86"/>
    </row>
    <row r="159" spans="1:1" x14ac:dyDescent="0.25">
      <c r="A159" s="86"/>
    </row>
    <row r="160" spans="1:1" x14ac:dyDescent="0.25">
      <c r="A160" s="86"/>
    </row>
    <row r="161" spans="1:1" x14ac:dyDescent="0.25">
      <c r="A161" s="86"/>
    </row>
    <row r="162" spans="1:1" x14ac:dyDescent="0.25">
      <c r="A162" s="86"/>
    </row>
    <row r="163" spans="1:1" x14ac:dyDescent="0.25">
      <c r="A163" s="86"/>
    </row>
    <row r="164" spans="1:1" x14ac:dyDescent="0.25">
      <c r="A164" s="86"/>
    </row>
  </sheetData>
  <sortState xmlns:xlrd2="http://schemas.microsoft.com/office/spreadsheetml/2017/richdata2" columnSort="1" ref="X30:AD41">
    <sortCondition ref="X41:AD41"/>
    <sortCondition descending="1" ref="X30:AD30"/>
  </sortState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1"/>
  <sheetViews>
    <sheetView workbookViewId="0">
      <pane ySplit="1" topLeftCell="A2" activePane="bottomLeft" state="frozen"/>
      <selection pane="bottomLeft" activeCell="K17" sqref="K17"/>
    </sheetView>
  </sheetViews>
  <sheetFormatPr defaultColWidth="8.7109375" defaultRowHeight="15" x14ac:dyDescent="0.25"/>
  <cols>
    <col min="9" max="9" width="2.28515625" customWidth="1"/>
    <col min="11" max="11" width="23.85546875" bestFit="1" customWidth="1"/>
    <col min="17" max="17" width="13.140625" bestFit="1" customWidth="1"/>
    <col min="18" max="18" width="13.85546875" customWidth="1"/>
    <col min="19" max="19" width="15.28515625" customWidth="1"/>
    <col min="20" max="20" width="15" customWidth="1"/>
    <col min="21" max="21" width="16.42578125" customWidth="1"/>
    <col min="22" max="22" width="13.7109375" customWidth="1"/>
    <col min="23" max="23" width="14.85546875" customWidth="1"/>
    <col min="24" max="24" width="15.140625" customWidth="1"/>
    <col min="61" max="61" width="11" customWidth="1"/>
    <col min="65" max="65" width="9.42578125" customWidth="1"/>
    <col min="70" max="70" width="13.140625" customWidth="1"/>
    <col min="71" max="71" width="14.85546875" customWidth="1"/>
    <col min="72" max="72" width="16.28515625" customWidth="1"/>
    <col min="73" max="73" width="16" customWidth="1"/>
    <col min="74" max="74" width="17.5703125" customWidth="1"/>
    <col min="75" max="75" width="14.7109375" customWidth="1"/>
    <col min="76" max="76" width="15.85546875" customWidth="1"/>
    <col min="77" max="77" width="16.140625" customWidth="1"/>
    <col min="78" max="96" width="3" customWidth="1"/>
    <col min="97" max="97" width="5.5703125" customWidth="1"/>
    <col min="98" max="98" width="11.28515625" bestFit="1" customWidth="1"/>
  </cols>
  <sheetData>
    <row r="1" spans="1:10" x14ac:dyDescent="0.25">
      <c r="B1" t="s">
        <v>45</v>
      </c>
      <c r="C1" t="s">
        <v>49</v>
      </c>
      <c r="D1" t="s">
        <v>44</v>
      </c>
      <c r="E1" t="s">
        <v>42</v>
      </c>
      <c r="F1" t="s">
        <v>43</v>
      </c>
      <c r="G1" t="s">
        <v>48</v>
      </c>
      <c r="H1" t="s">
        <v>47</v>
      </c>
      <c r="J1" t="s">
        <v>97</v>
      </c>
    </row>
    <row r="2" spans="1:10" x14ac:dyDescent="0.25">
      <c r="A2" t="s">
        <v>1</v>
      </c>
      <c r="B2">
        <v>-9</v>
      </c>
      <c r="C2">
        <v>75</v>
      </c>
      <c r="D2">
        <v>-9</v>
      </c>
      <c r="E2">
        <v>234</v>
      </c>
      <c r="F2">
        <v>-9</v>
      </c>
      <c r="G2">
        <v>-9</v>
      </c>
      <c r="H2">
        <v>110</v>
      </c>
    </row>
    <row r="3" spans="1:10" x14ac:dyDescent="0.25">
      <c r="A3" t="s">
        <v>1</v>
      </c>
      <c r="B3">
        <v>-9</v>
      </c>
      <c r="C3">
        <v>81</v>
      </c>
      <c r="D3">
        <v>-9</v>
      </c>
      <c r="E3">
        <v>277</v>
      </c>
      <c r="F3">
        <v>-9</v>
      </c>
      <c r="G3">
        <v>-9</v>
      </c>
      <c r="H3">
        <v>115</v>
      </c>
      <c r="J3" t="s">
        <v>98</v>
      </c>
    </row>
    <row r="4" spans="1:10" x14ac:dyDescent="0.25">
      <c r="A4" t="s">
        <v>1</v>
      </c>
      <c r="B4">
        <v>-9</v>
      </c>
      <c r="C4">
        <v>81</v>
      </c>
      <c r="D4">
        <v>-9</v>
      </c>
      <c r="E4">
        <v>276</v>
      </c>
      <c r="F4">
        <v>-9</v>
      </c>
      <c r="G4">
        <v>-9</v>
      </c>
      <c r="H4">
        <v>112</v>
      </c>
      <c r="J4" t="s">
        <v>99</v>
      </c>
    </row>
    <row r="5" spans="1:10" x14ac:dyDescent="0.25">
      <c r="A5" t="s">
        <v>1</v>
      </c>
      <c r="B5">
        <v>-9</v>
      </c>
      <c r="C5">
        <v>71</v>
      </c>
      <c r="D5">
        <v>-9</v>
      </c>
      <c r="E5">
        <v>231</v>
      </c>
      <c r="F5">
        <v>-9</v>
      </c>
      <c r="G5">
        <v>-9</v>
      </c>
      <c r="H5">
        <v>119</v>
      </c>
      <c r="J5" t="s">
        <v>100</v>
      </c>
    </row>
    <row r="6" spans="1:10" x14ac:dyDescent="0.25">
      <c r="A6" t="s">
        <v>1</v>
      </c>
      <c r="B6">
        <v>-9</v>
      </c>
      <c r="C6">
        <v>83</v>
      </c>
      <c r="D6">
        <v>-9</v>
      </c>
      <c r="E6">
        <v>268</v>
      </c>
      <c r="F6">
        <v>-9</v>
      </c>
      <c r="G6">
        <v>-9</v>
      </c>
      <c r="H6">
        <v>112</v>
      </c>
    </row>
    <row r="7" spans="1:10" x14ac:dyDescent="0.25">
      <c r="A7" t="s">
        <v>1</v>
      </c>
      <c r="B7">
        <v>-9</v>
      </c>
      <c r="C7">
        <v>70</v>
      </c>
      <c r="D7">
        <v>-9</v>
      </c>
      <c r="E7">
        <v>259</v>
      </c>
      <c r="F7">
        <v>-9</v>
      </c>
      <c r="G7">
        <v>-9</v>
      </c>
      <c r="H7">
        <v>116</v>
      </c>
    </row>
    <row r="8" spans="1:10" x14ac:dyDescent="0.25">
      <c r="A8" t="s">
        <v>1</v>
      </c>
      <c r="B8">
        <v>-9</v>
      </c>
      <c r="C8">
        <v>78</v>
      </c>
      <c r="D8">
        <v>-9</v>
      </c>
      <c r="E8">
        <v>241</v>
      </c>
      <c r="F8">
        <v>-9</v>
      </c>
      <c r="G8">
        <v>-9</v>
      </c>
      <c r="H8">
        <v>108</v>
      </c>
      <c r="J8" t="s">
        <v>101</v>
      </c>
    </row>
    <row r="9" spans="1:10" x14ac:dyDescent="0.25">
      <c r="A9" t="s">
        <v>1</v>
      </c>
      <c r="B9">
        <v>-9</v>
      </c>
      <c r="C9">
        <v>76</v>
      </c>
      <c r="D9">
        <v>-9</v>
      </c>
      <c r="E9">
        <v>251</v>
      </c>
      <c r="F9">
        <v>-9</v>
      </c>
      <c r="G9">
        <v>-9</v>
      </c>
      <c r="H9">
        <v>115</v>
      </c>
      <c r="J9" t="s">
        <v>102</v>
      </c>
    </row>
    <row r="10" spans="1:10" x14ac:dyDescent="0.25">
      <c r="A10" t="s">
        <v>1</v>
      </c>
      <c r="B10">
        <v>-9</v>
      </c>
      <c r="C10">
        <v>85</v>
      </c>
      <c r="D10">
        <v>-9</v>
      </c>
      <c r="E10">
        <v>255</v>
      </c>
      <c r="F10">
        <v>-9</v>
      </c>
      <c r="G10">
        <v>-9</v>
      </c>
      <c r="H10">
        <v>118</v>
      </c>
      <c r="J10" t="s">
        <v>103</v>
      </c>
    </row>
    <row r="11" spans="1:10" x14ac:dyDescent="0.25">
      <c r="A11" t="s">
        <v>1</v>
      </c>
      <c r="B11">
        <v>-9</v>
      </c>
      <c r="C11">
        <v>74</v>
      </c>
      <c r="D11">
        <v>-9</v>
      </c>
      <c r="E11">
        <v>261</v>
      </c>
      <c r="F11">
        <v>-9</v>
      </c>
      <c r="G11">
        <v>-9</v>
      </c>
      <c r="H11">
        <v>113</v>
      </c>
    </row>
    <row r="12" spans="1:10" x14ac:dyDescent="0.25">
      <c r="A12" s="1" t="s">
        <v>2</v>
      </c>
      <c r="B12">
        <v>-9</v>
      </c>
      <c r="C12">
        <v>-9</v>
      </c>
      <c r="D12">
        <v>-9</v>
      </c>
      <c r="E12">
        <v>278</v>
      </c>
      <c r="F12">
        <v>-9</v>
      </c>
      <c r="G12">
        <v>-9</v>
      </c>
      <c r="H12">
        <v>107</v>
      </c>
    </row>
    <row r="13" spans="1:10" x14ac:dyDescent="0.25">
      <c r="A13" s="1" t="s">
        <v>2</v>
      </c>
      <c r="B13">
        <v>-9</v>
      </c>
      <c r="C13">
        <v>-9</v>
      </c>
      <c r="D13">
        <v>-9</v>
      </c>
      <c r="E13">
        <v>235</v>
      </c>
      <c r="F13">
        <v>-9</v>
      </c>
      <c r="G13">
        <v>-9</v>
      </c>
      <c r="H13">
        <v>101</v>
      </c>
    </row>
    <row r="14" spans="1:10" x14ac:dyDescent="0.25">
      <c r="A14" s="1" t="s">
        <v>2</v>
      </c>
      <c r="B14">
        <v>-9</v>
      </c>
      <c r="C14">
        <v>-9</v>
      </c>
      <c r="D14">
        <v>-9</v>
      </c>
      <c r="E14">
        <v>249</v>
      </c>
      <c r="F14">
        <v>-9</v>
      </c>
      <c r="G14">
        <v>-9</v>
      </c>
      <c r="H14">
        <v>98</v>
      </c>
    </row>
    <row r="15" spans="1:10" x14ac:dyDescent="0.25">
      <c r="A15" s="1" t="s">
        <v>2</v>
      </c>
      <c r="B15">
        <v>-9</v>
      </c>
      <c r="C15">
        <v>-9</v>
      </c>
      <c r="D15">
        <v>-9</v>
      </c>
      <c r="E15">
        <v>272</v>
      </c>
      <c r="F15">
        <v>-9</v>
      </c>
      <c r="G15">
        <v>-9</v>
      </c>
      <c r="H15">
        <v>105</v>
      </c>
    </row>
    <row r="16" spans="1:10" x14ac:dyDescent="0.25">
      <c r="A16" s="1" t="s">
        <v>2</v>
      </c>
      <c r="B16">
        <v>-9</v>
      </c>
      <c r="C16">
        <v>-9</v>
      </c>
      <c r="D16">
        <v>-9</v>
      </c>
      <c r="E16">
        <v>267</v>
      </c>
      <c r="F16">
        <v>-9</v>
      </c>
      <c r="G16">
        <v>-9</v>
      </c>
      <c r="H16">
        <v>110</v>
      </c>
    </row>
    <row r="17" spans="1:8" x14ac:dyDescent="0.25">
      <c r="A17" s="1" t="s">
        <v>2</v>
      </c>
      <c r="B17">
        <v>-9</v>
      </c>
      <c r="C17">
        <v>-9</v>
      </c>
      <c r="D17">
        <v>-9</v>
      </c>
      <c r="E17">
        <v>272</v>
      </c>
      <c r="F17">
        <v>-9</v>
      </c>
      <c r="G17">
        <v>-9</v>
      </c>
      <c r="H17">
        <v>108</v>
      </c>
    </row>
    <row r="18" spans="1:8" x14ac:dyDescent="0.25">
      <c r="A18" s="1" t="s">
        <v>2</v>
      </c>
      <c r="B18">
        <v>-9</v>
      </c>
      <c r="C18">
        <v>-9</v>
      </c>
      <c r="D18">
        <v>-9</v>
      </c>
      <c r="E18">
        <v>233</v>
      </c>
      <c r="F18">
        <v>-9</v>
      </c>
      <c r="G18">
        <v>-9</v>
      </c>
      <c r="H18">
        <v>97</v>
      </c>
    </row>
    <row r="19" spans="1:8" x14ac:dyDescent="0.25">
      <c r="A19" s="1" t="s">
        <v>2</v>
      </c>
      <c r="B19">
        <v>-9</v>
      </c>
      <c r="C19">
        <v>-9</v>
      </c>
      <c r="D19">
        <v>-9</v>
      </c>
      <c r="E19">
        <v>271</v>
      </c>
      <c r="F19">
        <v>-9</v>
      </c>
      <c r="G19">
        <v>-9</v>
      </c>
      <c r="H19">
        <v>106</v>
      </c>
    </row>
    <row r="20" spans="1:8" x14ac:dyDescent="0.25">
      <c r="A20" s="1" t="s">
        <v>2</v>
      </c>
      <c r="B20">
        <v>-9</v>
      </c>
      <c r="C20">
        <v>-9</v>
      </c>
      <c r="D20">
        <v>-9</v>
      </c>
      <c r="E20">
        <v>273</v>
      </c>
      <c r="F20">
        <v>-9</v>
      </c>
      <c r="G20">
        <v>-9</v>
      </c>
      <c r="H20">
        <v>96</v>
      </c>
    </row>
    <row r="21" spans="1:8" x14ac:dyDescent="0.25">
      <c r="A21" s="1" t="s">
        <v>2</v>
      </c>
      <c r="B21">
        <v>-9</v>
      </c>
      <c r="C21">
        <v>-9</v>
      </c>
      <c r="D21">
        <v>-9</v>
      </c>
      <c r="E21">
        <v>253</v>
      </c>
      <c r="F21">
        <v>-9</v>
      </c>
      <c r="G21">
        <v>-9</v>
      </c>
      <c r="H21">
        <v>111</v>
      </c>
    </row>
    <row r="22" spans="1:8" x14ac:dyDescent="0.25">
      <c r="A22" t="s">
        <v>3</v>
      </c>
      <c r="B22">
        <v>-9</v>
      </c>
      <c r="C22">
        <v>-9</v>
      </c>
      <c r="D22">
        <v>-9</v>
      </c>
      <c r="E22">
        <v>-9</v>
      </c>
      <c r="F22">
        <v>91</v>
      </c>
      <c r="G22">
        <v>320</v>
      </c>
      <c r="H22">
        <v>41</v>
      </c>
    </row>
    <row r="23" spans="1:8" x14ac:dyDescent="0.25">
      <c r="A23" t="s">
        <v>3</v>
      </c>
      <c r="B23">
        <v>-9</v>
      </c>
      <c r="C23">
        <v>-9</v>
      </c>
      <c r="D23">
        <v>-9</v>
      </c>
      <c r="E23">
        <v>-9</v>
      </c>
      <c r="F23">
        <v>86</v>
      </c>
      <c r="G23">
        <v>320</v>
      </c>
      <c r="H23">
        <v>45</v>
      </c>
    </row>
    <row r="24" spans="1:8" x14ac:dyDescent="0.25">
      <c r="A24" t="s">
        <v>3</v>
      </c>
      <c r="B24">
        <v>-9</v>
      </c>
      <c r="C24">
        <v>-9</v>
      </c>
      <c r="D24">
        <v>-9</v>
      </c>
      <c r="E24">
        <v>-9</v>
      </c>
      <c r="F24">
        <v>95</v>
      </c>
      <c r="G24">
        <v>320</v>
      </c>
      <c r="H24">
        <v>48</v>
      </c>
    </row>
    <row r="25" spans="1:8" x14ac:dyDescent="0.25">
      <c r="A25" t="s">
        <v>3</v>
      </c>
      <c r="B25">
        <v>-9</v>
      </c>
      <c r="C25">
        <v>-9</v>
      </c>
      <c r="D25">
        <v>-9</v>
      </c>
      <c r="E25">
        <v>-9</v>
      </c>
      <c r="F25">
        <v>85</v>
      </c>
      <c r="G25">
        <v>320</v>
      </c>
      <c r="H25">
        <v>50</v>
      </c>
    </row>
    <row r="26" spans="1:8" x14ac:dyDescent="0.25">
      <c r="A26" t="s">
        <v>3</v>
      </c>
      <c r="B26">
        <v>-9</v>
      </c>
      <c r="C26">
        <v>-9</v>
      </c>
      <c r="D26">
        <v>-9</v>
      </c>
      <c r="E26">
        <v>-9</v>
      </c>
      <c r="F26">
        <v>82</v>
      </c>
      <c r="G26">
        <v>320</v>
      </c>
      <c r="H26">
        <v>42</v>
      </c>
    </row>
    <row r="27" spans="1:8" x14ac:dyDescent="0.25">
      <c r="A27" t="s">
        <v>3</v>
      </c>
      <c r="B27">
        <v>-9</v>
      </c>
      <c r="C27">
        <v>-9</v>
      </c>
      <c r="D27">
        <v>-9</v>
      </c>
      <c r="E27">
        <v>-9</v>
      </c>
      <c r="F27">
        <v>92</v>
      </c>
      <c r="G27">
        <v>320</v>
      </c>
      <c r="H27">
        <v>44</v>
      </c>
    </row>
    <row r="28" spans="1:8" x14ac:dyDescent="0.25">
      <c r="A28" t="s">
        <v>3</v>
      </c>
      <c r="B28">
        <v>-9</v>
      </c>
      <c r="C28">
        <v>-9</v>
      </c>
      <c r="D28">
        <v>-9</v>
      </c>
      <c r="E28">
        <v>-9</v>
      </c>
      <c r="F28">
        <v>90</v>
      </c>
      <c r="G28">
        <v>320</v>
      </c>
      <c r="H28">
        <v>41</v>
      </c>
    </row>
    <row r="29" spans="1:8" x14ac:dyDescent="0.25">
      <c r="A29" t="s">
        <v>3</v>
      </c>
      <c r="B29">
        <v>-9</v>
      </c>
      <c r="C29">
        <v>-9</v>
      </c>
      <c r="D29">
        <v>-9</v>
      </c>
      <c r="E29">
        <v>-9</v>
      </c>
      <c r="F29">
        <v>87</v>
      </c>
      <c r="G29">
        <v>320</v>
      </c>
      <c r="H29">
        <v>50</v>
      </c>
    </row>
    <row r="30" spans="1:8" x14ac:dyDescent="0.25">
      <c r="A30" t="s">
        <v>3</v>
      </c>
      <c r="B30">
        <v>-9</v>
      </c>
      <c r="C30">
        <v>-9</v>
      </c>
      <c r="D30">
        <v>-9</v>
      </c>
      <c r="E30">
        <v>-9</v>
      </c>
      <c r="F30">
        <v>88</v>
      </c>
      <c r="G30">
        <v>320</v>
      </c>
      <c r="H30">
        <v>49</v>
      </c>
    </row>
    <row r="31" spans="1:8" x14ac:dyDescent="0.25">
      <c r="A31" t="s">
        <v>3</v>
      </c>
      <c r="B31">
        <v>-9</v>
      </c>
      <c r="C31">
        <v>-9</v>
      </c>
      <c r="D31">
        <v>-9</v>
      </c>
      <c r="E31">
        <v>-9</v>
      </c>
      <c r="F31">
        <v>88</v>
      </c>
      <c r="G31">
        <v>320</v>
      </c>
      <c r="H31">
        <v>42</v>
      </c>
    </row>
    <row r="32" spans="1:8" x14ac:dyDescent="0.25">
      <c r="A32" t="s">
        <v>4</v>
      </c>
      <c r="B32">
        <v>-9</v>
      </c>
      <c r="C32">
        <v>-9</v>
      </c>
      <c r="D32">
        <v>-9</v>
      </c>
      <c r="E32">
        <v>-9</v>
      </c>
      <c r="F32">
        <v>33</v>
      </c>
      <c r="G32">
        <v>85</v>
      </c>
      <c r="H32">
        <v>-9</v>
      </c>
    </row>
    <row r="33" spans="1:8" x14ac:dyDescent="0.25">
      <c r="A33" t="s">
        <v>4</v>
      </c>
      <c r="B33">
        <v>-9</v>
      </c>
      <c r="C33">
        <v>-9</v>
      </c>
      <c r="D33">
        <v>-9</v>
      </c>
      <c r="E33">
        <v>-9</v>
      </c>
      <c r="F33">
        <v>31</v>
      </c>
      <c r="G33">
        <v>85</v>
      </c>
      <c r="H33">
        <v>-9</v>
      </c>
    </row>
    <row r="34" spans="1:8" x14ac:dyDescent="0.25">
      <c r="A34" t="s">
        <v>4</v>
      </c>
      <c r="B34">
        <v>-9</v>
      </c>
      <c r="C34">
        <v>-9</v>
      </c>
      <c r="D34">
        <v>-9</v>
      </c>
      <c r="E34">
        <v>-9</v>
      </c>
      <c r="F34">
        <v>30</v>
      </c>
      <c r="G34">
        <v>85</v>
      </c>
      <c r="H34">
        <v>-9</v>
      </c>
    </row>
    <row r="35" spans="1:8" x14ac:dyDescent="0.25">
      <c r="A35" t="s">
        <v>4</v>
      </c>
      <c r="B35">
        <v>-9</v>
      </c>
      <c r="C35">
        <v>-9</v>
      </c>
      <c r="D35">
        <v>-9</v>
      </c>
      <c r="E35">
        <v>-9</v>
      </c>
      <c r="F35">
        <v>37</v>
      </c>
      <c r="G35">
        <v>85</v>
      </c>
      <c r="H35">
        <v>-9</v>
      </c>
    </row>
    <row r="36" spans="1:8" x14ac:dyDescent="0.25">
      <c r="A36" t="s">
        <v>4</v>
      </c>
      <c r="B36">
        <v>-9</v>
      </c>
      <c r="C36">
        <v>-9</v>
      </c>
      <c r="D36">
        <v>-9</v>
      </c>
      <c r="E36">
        <v>-9</v>
      </c>
      <c r="F36">
        <v>32</v>
      </c>
      <c r="G36">
        <v>85</v>
      </c>
      <c r="H36">
        <v>-9</v>
      </c>
    </row>
    <row r="37" spans="1:8" x14ac:dyDescent="0.25">
      <c r="A37" t="s">
        <v>4</v>
      </c>
      <c r="B37">
        <v>-9</v>
      </c>
      <c r="C37">
        <v>-9</v>
      </c>
      <c r="D37">
        <v>-9</v>
      </c>
      <c r="E37">
        <v>-9</v>
      </c>
      <c r="F37">
        <v>38</v>
      </c>
      <c r="G37">
        <v>85</v>
      </c>
      <c r="H37">
        <v>-9</v>
      </c>
    </row>
    <row r="38" spans="1:8" x14ac:dyDescent="0.25">
      <c r="A38" t="s">
        <v>4</v>
      </c>
      <c r="B38">
        <v>-9</v>
      </c>
      <c r="C38">
        <v>-9</v>
      </c>
      <c r="D38">
        <v>-9</v>
      </c>
      <c r="E38">
        <v>-9</v>
      </c>
      <c r="F38">
        <v>30</v>
      </c>
      <c r="G38">
        <v>85</v>
      </c>
      <c r="H38">
        <v>-9</v>
      </c>
    </row>
    <row r="39" spans="1:8" x14ac:dyDescent="0.25">
      <c r="A39" t="s">
        <v>4</v>
      </c>
      <c r="B39">
        <v>-9</v>
      </c>
      <c r="C39">
        <v>-9</v>
      </c>
      <c r="D39">
        <v>-9</v>
      </c>
      <c r="E39">
        <v>-9</v>
      </c>
      <c r="F39">
        <v>36</v>
      </c>
      <c r="G39">
        <v>85</v>
      </c>
      <c r="H39">
        <v>-9</v>
      </c>
    </row>
    <row r="40" spans="1:8" x14ac:dyDescent="0.25">
      <c r="A40" t="s">
        <v>4</v>
      </c>
      <c r="B40">
        <v>-9</v>
      </c>
      <c r="C40">
        <v>-9</v>
      </c>
      <c r="D40">
        <v>-9</v>
      </c>
      <c r="E40">
        <v>-9</v>
      </c>
      <c r="F40">
        <v>35</v>
      </c>
      <c r="G40">
        <v>85</v>
      </c>
      <c r="H40">
        <v>-9</v>
      </c>
    </row>
    <row r="41" spans="1:8" x14ac:dyDescent="0.25">
      <c r="A41" t="s">
        <v>4</v>
      </c>
      <c r="B41">
        <v>-9</v>
      </c>
      <c r="C41">
        <v>-9</v>
      </c>
      <c r="D41">
        <v>-9</v>
      </c>
      <c r="E41">
        <v>-9</v>
      </c>
      <c r="F41">
        <v>31</v>
      </c>
      <c r="G41">
        <v>85</v>
      </c>
      <c r="H41">
        <v>-9</v>
      </c>
    </row>
    <row r="42" spans="1:8" x14ac:dyDescent="0.25">
      <c r="A42" t="s">
        <v>5</v>
      </c>
      <c r="B42">
        <v>16</v>
      </c>
      <c r="C42">
        <v>-9</v>
      </c>
      <c r="D42">
        <v>99</v>
      </c>
      <c r="E42">
        <v>-9</v>
      </c>
      <c r="F42">
        <v>-9</v>
      </c>
      <c r="G42">
        <v>-9</v>
      </c>
      <c r="H42">
        <v>5</v>
      </c>
    </row>
    <row r="43" spans="1:8" x14ac:dyDescent="0.25">
      <c r="A43" t="s">
        <v>5</v>
      </c>
      <c r="B43">
        <v>32</v>
      </c>
      <c r="C43">
        <v>-9</v>
      </c>
      <c r="D43">
        <v>61</v>
      </c>
      <c r="E43">
        <v>-9</v>
      </c>
      <c r="F43">
        <v>-9</v>
      </c>
      <c r="G43">
        <v>-9</v>
      </c>
      <c r="H43">
        <v>8</v>
      </c>
    </row>
    <row r="44" spans="1:8" x14ac:dyDescent="0.25">
      <c r="A44" t="s">
        <v>5</v>
      </c>
      <c r="B44">
        <v>34</v>
      </c>
      <c r="C44">
        <v>-9</v>
      </c>
      <c r="D44">
        <v>52</v>
      </c>
      <c r="E44">
        <v>-9</v>
      </c>
      <c r="F44">
        <v>-9</v>
      </c>
      <c r="G44">
        <v>-9</v>
      </c>
      <c r="H44">
        <v>6</v>
      </c>
    </row>
    <row r="45" spans="1:8" x14ac:dyDescent="0.25">
      <c r="A45" t="s">
        <v>5</v>
      </c>
      <c r="B45">
        <v>9</v>
      </c>
      <c r="C45">
        <v>-9</v>
      </c>
      <c r="D45">
        <v>77</v>
      </c>
      <c r="E45">
        <v>-9</v>
      </c>
      <c r="F45">
        <v>-9</v>
      </c>
      <c r="G45">
        <v>-9</v>
      </c>
      <c r="H45">
        <v>5</v>
      </c>
    </row>
    <row r="46" spans="1:8" x14ac:dyDescent="0.25">
      <c r="A46" t="s">
        <v>5</v>
      </c>
      <c r="B46">
        <v>21</v>
      </c>
      <c r="C46">
        <v>-9</v>
      </c>
      <c r="D46">
        <v>63</v>
      </c>
      <c r="E46">
        <v>-9</v>
      </c>
      <c r="F46">
        <v>-9</v>
      </c>
      <c r="G46">
        <v>-9</v>
      </c>
      <c r="H46">
        <v>7</v>
      </c>
    </row>
    <row r="47" spans="1:8" x14ac:dyDescent="0.25">
      <c r="A47" t="s">
        <v>5</v>
      </c>
      <c r="B47">
        <v>31</v>
      </c>
      <c r="C47">
        <v>-9</v>
      </c>
      <c r="D47">
        <v>80</v>
      </c>
      <c r="E47">
        <v>-9</v>
      </c>
      <c r="F47">
        <v>-9</v>
      </c>
      <c r="G47">
        <v>-9</v>
      </c>
      <c r="H47">
        <v>6</v>
      </c>
    </row>
    <row r="48" spans="1:8" x14ac:dyDescent="0.25">
      <c r="A48" t="s">
        <v>5</v>
      </c>
      <c r="B48">
        <v>28</v>
      </c>
      <c r="C48">
        <v>-9</v>
      </c>
      <c r="D48">
        <v>83</v>
      </c>
      <c r="E48">
        <v>-9</v>
      </c>
      <c r="F48">
        <v>-9</v>
      </c>
      <c r="G48">
        <v>-9</v>
      </c>
      <c r="H48">
        <v>5</v>
      </c>
    </row>
    <row r="49" spans="1:8" x14ac:dyDescent="0.25">
      <c r="A49" t="s">
        <v>5</v>
      </c>
      <c r="B49">
        <v>11</v>
      </c>
      <c r="C49">
        <v>-9</v>
      </c>
      <c r="D49">
        <v>80</v>
      </c>
      <c r="E49">
        <v>-9</v>
      </c>
      <c r="F49">
        <v>-9</v>
      </c>
      <c r="G49">
        <v>-9</v>
      </c>
      <c r="H49">
        <v>6</v>
      </c>
    </row>
    <row r="50" spans="1:8" x14ac:dyDescent="0.25">
      <c r="A50" t="s">
        <v>5</v>
      </c>
      <c r="B50">
        <v>17</v>
      </c>
      <c r="C50">
        <v>-9</v>
      </c>
      <c r="D50">
        <v>66</v>
      </c>
      <c r="E50">
        <v>-9</v>
      </c>
      <c r="F50">
        <v>-9</v>
      </c>
      <c r="G50">
        <v>-9</v>
      </c>
      <c r="H50">
        <v>4</v>
      </c>
    </row>
    <row r="51" spans="1:8" x14ac:dyDescent="0.25">
      <c r="A51" t="s">
        <v>5</v>
      </c>
      <c r="B51">
        <v>30</v>
      </c>
      <c r="C51">
        <v>-9</v>
      </c>
      <c r="D51">
        <v>98</v>
      </c>
      <c r="E51">
        <v>-9</v>
      </c>
      <c r="F51">
        <v>-9</v>
      </c>
      <c r="G51">
        <v>-9</v>
      </c>
      <c r="H51">
        <v>4</v>
      </c>
    </row>
    <row r="52" spans="1:8" x14ac:dyDescent="0.25">
      <c r="A52" t="s">
        <v>6</v>
      </c>
      <c r="B52">
        <v>22</v>
      </c>
      <c r="C52">
        <v>-9</v>
      </c>
      <c r="D52">
        <v>62</v>
      </c>
      <c r="E52">
        <v>-9</v>
      </c>
      <c r="F52">
        <v>-9</v>
      </c>
      <c r="G52">
        <v>-9</v>
      </c>
      <c r="H52">
        <v>-9</v>
      </c>
    </row>
    <row r="53" spans="1:8" x14ac:dyDescent="0.25">
      <c r="A53" t="s">
        <v>6</v>
      </c>
      <c r="B53">
        <v>10</v>
      </c>
      <c r="C53">
        <v>-9</v>
      </c>
      <c r="D53">
        <v>55</v>
      </c>
      <c r="E53">
        <v>-9</v>
      </c>
      <c r="F53">
        <v>-9</v>
      </c>
      <c r="G53">
        <v>-9</v>
      </c>
      <c r="H53">
        <v>-9</v>
      </c>
    </row>
    <row r="54" spans="1:8" x14ac:dyDescent="0.25">
      <c r="A54" t="s">
        <v>6</v>
      </c>
      <c r="B54">
        <v>25</v>
      </c>
      <c r="C54">
        <v>-9</v>
      </c>
      <c r="D54">
        <v>84</v>
      </c>
      <c r="E54">
        <v>-9</v>
      </c>
      <c r="F54">
        <v>-9</v>
      </c>
      <c r="G54">
        <v>-9</v>
      </c>
      <c r="H54">
        <v>-9</v>
      </c>
    </row>
    <row r="55" spans="1:8" x14ac:dyDescent="0.25">
      <c r="A55" t="s">
        <v>6</v>
      </c>
      <c r="B55">
        <v>22</v>
      </c>
      <c r="C55">
        <v>-9</v>
      </c>
      <c r="D55">
        <v>86</v>
      </c>
      <c r="E55">
        <v>-9</v>
      </c>
      <c r="F55">
        <v>-9</v>
      </c>
      <c r="G55">
        <v>-9</v>
      </c>
      <c r="H55">
        <v>-9</v>
      </c>
    </row>
    <row r="56" spans="1:8" x14ac:dyDescent="0.25">
      <c r="A56" t="s">
        <v>6</v>
      </c>
      <c r="B56">
        <v>31</v>
      </c>
      <c r="C56">
        <v>-9</v>
      </c>
      <c r="D56">
        <v>92</v>
      </c>
      <c r="E56">
        <v>-9</v>
      </c>
      <c r="F56">
        <v>-9</v>
      </c>
      <c r="G56">
        <v>-9</v>
      </c>
      <c r="H56">
        <v>-9</v>
      </c>
    </row>
    <row r="57" spans="1:8" x14ac:dyDescent="0.25">
      <c r="A57" t="s">
        <v>6</v>
      </c>
      <c r="B57">
        <v>37</v>
      </c>
      <c r="C57">
        <v>-9</v>
      </c>
      <c r="D57">
        <v>77</v>
      </c>
      <c r="E57">
        <v>-9</v>
      </c>
      <c r="F57">
        <v>-9</v>
      </c>
      <c r="G57">
        <v>-9</v>
      </c>
      <c r="H57">
        <v>-9</v>
      </c>
    </row>
    <row r="58" spans="1:8" x14ac:dyDescent="0.25">
      <c r="A58" t="s">
        <v>6</v>
      </c>
      <c r="B58">
        <v>38</v>
      </c>
      <c r="C58">
        <v>-9</v>
      </c>
      <c r="D58">
        <v>68</v>
      </c>
      <c r="E58">
        <v>-9</v>
      </c>
      <c r="F58">
        <v>-9</v>
      </c>
      <c r="G58">
        <v>-9</v>
      </c>
      <c r="H58">
        <v>-9</v>
      </c>
    </row>
    <row r="59" spans="1:8" x14ac:dyDescent="0.25">
      <c r="A59" t="s">
        <v>6</v>
      </c>
      <c r="B59">
        <v>18</v>
      </c>
      <c r="C59">
        <v>-9</v>
      </c>
      <c r="D59">
        <v>55</v>
      </c>
      <c r="E59">
        <v>-9</v>
      </c>
      <c r="F59">
        <v>-9</v>
      </c>
      <c r="G59">
        <v>-9</v>
      </c>
      <c r="H59">
        <v>-9</v>
      </c>
    </row>
    <row r="60" spans="1:8" x14ac:dyDescent="0.25">
      <c r="A60" t="s">
        <v>6</v>
      </c>
      <c r="B60">
        <v>10</v>
      </c>
      <c r="C60">
        <v>-9</v>
      </c>
      <c r="D60">
        <v>98</v>
      </c>
      <c r="E60">
        <v>-9</v>
      </c>
      <c r="F60">
        <v>-9</v>
      </c>
      <c r="G60">
        <v>-9</v>
      </c>
      <c r="H60">
        <v>-9</v>
      </c>
    </row>
    <row r="61" spans="1:8" x14ac:dyDescent="0.25">
      <c r="A61" t="s">
        <v>6</v>
      </c>
      <c r="B61">
        <v>7</v>
      </c>
      <c r="C61">
        <v>-9</v>
      </c>
      <c r="D61">
        <v>84</v>
      </c>
      <c r="E61">
        <v>-9</v>
      </c>
      <c r="F61">
        <v>-9</v>
      </c>
      <c r="G61">
        <v>-9</v>
      </c>
      <c r="H61">
        <v>-9</v>
      </c>
    </row>
    <row r="62" spans="1:8" x14ac:dyDescent="0.25">
      <c r="A62" t="s">
        <v>7</v>
      </c>
      <c r="B62">
        <v>36</v>
      </c>
      <c r="C62">
        <v>-9</v>
      </c>
      <c r="D62">
        <v>82</v>
      </c>
      <c r="E62">
        <v>-9</v>
      </c>
      <c r="F62">
        <v>-9</v>
      </c>
      <c r="G62">
        <v>-9</v>
      </c>
      <c r="H62">
        <v>-9</v>
      </c>
    </row>
    <row r="63" spans="1:8" x14ac:dyDescent="0.25">
      <c r="A63" t="s">
        <v>7</v>
      </c>
      <c r="B63">
        <v>11</v>
      </c>
      <c r="C63">
        <v>-9</v>
      </c>
      <c r="D63">
        <v>96</v>
      </c>
      <c r="E63">
        <v>-9</v>
      </c>
      <c r="F63">
        <v>-9</v>
      </c>
      <c r="G63">
        <v>-9</v>
      </c>
      <c r="H63">
        <v>-9</v>
      </c>
    </row>
    <row r="64" spans="1:8" x14ac:dyDescent="0.25">
      <c r="A64" t="s">
        <v>7</v>
      </c>
      <c r="B64">
        <v>8</v>
      </c>
      <c r="C64">
        <v>-9</v>
      </c>
      <c r="D64">
        <v>91</v>
      </c>
      <c r="E64">
        <v>-9</v>
      </c>
      <c r="F64">
        <v>-9</v>
      </c>
      <c r="G64">
        <v>-9</v>
      </c>
      <c r="H64">
        <v>-9</v>
      </c>
    </row>
    <row r="65" spans="1:8" x14ac:dyDescent="0.25">
      <c r="A65" t="s">
        <v>7</v>
      </c>
      <c r="B65">
        <v>17</v>
      </c>
      <c r="C65">
        <v>-9</v>
      </c>
      <c r="D65">
        <v>56</v>
      </c>
      <c r="E65">
        <v>-9</v>
      </c>
      <c r="F65">
        <v>-9</v>
      </c>
      <c r="G65">
        <v>-9</v>
      </c>
      <c r="H65">
        <v>-9</v>
      </c>
    </row>
    <row r="66" spans="1:8" x14ac:dyDescent="0.25">
      <c r="A66" t="s">
        <v>7</v>
      </c>
      <c r="B66">
        <v>35</v>
      </c>
      <c r="C66">
        <v>-9</v>
      </c>
      <c r="D66">
        <v>96</v>
      </c>
      <c r="E66">
        <v>-9</v>
      </c>
      <c r="F66">
        <v>-9</v>
      </c>
      <c r="G66">
        <v>-9</v>
      </c>
      <c r="H66">
        <v>-9</v>
      </c>
    </row>
    <row r="67" spans="1:8" x14ac:dyDescent="0.25">
      <c r="A67" t="s">
        <v>7</v>
      </c>
      <c r="B67">
        <v>24</v>
      </c>
      <c r="C67">
        <v>-9</v>
      </c>
      <c r="D67">
        <v>50</v>
      </c>
      <c r="E67">
        <v>-9</v>
      </c>
      <c r="F67">
        <v>-9</v>
      </c>
      <c r="G67">
        <v>-9</v>
      </c>
      <c r="H67">
        <v>-9</v>
      </c>
    </row>
    <row r="68" spans="1:8" x14ac:dyDescent="0.25">
      <c r="A68" t="s">
        <v>7</v>
      </c>
      <c r="B68">
        <v>17</v>
      </c>
      <c r="C68">
        <v>-9</v>
      </c>
      <c r="D68">
        <v>98</v>
      </c>
      <c r="E68">
        <v>-9</v>
      </c>
      <c r="F68">
        <v>-9</v>
      </c>
      <c r="G68">
        <v>-9</v>
      </c>
      <c r="H68">
        <v>-9</v>
      </c>
    </row>
    <row r="69" spans="1:8" x14ac:dyDescent="0.25">
      <c r="A69" t="s">
        <v>7</v>
      </c>
      <c r="B69">
        <v>32</v>
      </c>
      <c r="C69">
        <v>-9</v>
      </c>
      <c r="D69">
        <v>80</v>
      </c>
      <c r="E69">
        <v>-9</v>
      </c>
      <c r="F69">
        <v>-9</v>
      </c>
      <c r="G69">
        <v>-9</v>
      </c>
      <c r="H69">
        <v>-9</v>
      </c>
    </row>
    <row r="70" spans="1:8" x14ac:dyDescent="0.25">
      <c r="A70" t="s">
        <v>7</v>
      </c>
      <c r="B70">
        <v>11</v>
      </c>
      <c r="C70">
        <v>-9</v>
      </c>
      <c r="D70">
        <v>60</v>
      </c>
      <c r="E70">
        <v>-9</v>
      </c>
      <c r="F70">
        <v>-9</v>
      </c>
      <c r="G70">
        <v>-9</v>
      </c>
      <c r="H70">
        <v>-9</v>
      </c>
    </row>
    <row r="71" spans="1:8" x14ac:dyDescent="0.25">
      <c r="A71" t="s">
        <v>7</v>
      </c>
      <c r="B71">
        <v>15</v>
      </c>
      <c r="C71">
        <v>-9</v>
      </c>
      <c r="D71">
        <v>94</v>
      </c>
      <c r="E71">
        <v>-9</v>
      </c>
      <c r="F71">
        <v>-9</v>
      </c>
      <c r="G71">
        <v>-9</v>
      </c>
      <c r="H71">
        <v>-9</v>
      </c>
    </row>
    <row r="72" spans="1:8" x14ac:dyDescent="0.25">
      <c r="A72" t="s">
        <v>8</v>
      </c>
      <c r="B72">
        <v>-9</v>
      </c>
      <c r="C72">
        <v>18</v>
      </c>
      <c r="D72">
        <v>-9</v>
      </c>
      <c r="E72">
        <v>-9</v>
      </c>
      <c r="F72">
        <v>35</v>
      </c>
      <c r="G72">
        <v>-9</v>
      </c>
      <c r="H72">
        <v>3</v>
      </c>
    </row>
    <row r="73" spans="1:8" x14ac:dyDescent="0.25">
      <c r="A73" t="s">
        <v>8</v>
      </c>
      <c r="B73">
        <v>-9</v>
      </c>
      <c r="C73">
        <v>24</v>
      </c>
      <c r="D73">
        <v>-9</v>
      </c>
      <c r="E73">
        <v>-9</v>
      </c>
      <c r="F73">
        <v>88</v>
      </c>
      <c r="G73">
        <v>-9</v>
      </c>
      <c r="H73">
        <v>5</v>
      </c>
    </row>
    <row r="74" spans="1:8" x14ac:dyDescent="0.25">
      <c r="A74" t="s">
        <v>8</v>
      </c>
      <c r="B74">
        <v>-9</v>
      </c>
      <c r="C74">
        <v>19</v>
      </c>
      <c r="D74">
        <v>-9</v>
      </c>
      <c r="E74">
        <v>-9</v>
      </c>
      <c r="F74">
        <v>32</v>
      </c>
      <c r="G74">
        <v>-9</v>
      </c>
      <c r="H74">
        <v>4</v>
      </c>
    </row>
    <row r="75" spans="1:8" x14ac:dyDescent="0.25">
      <c r="A75" t="s">
        <v>8</v>
      </c>
      <c r="B75">
        <v>-9</v>
      </c>
      <c r="C75">
        <v>20</v>
      </c>
      <c r="D75">
        <v>-9</v>
      </c>
      <c r="E75">
        <v>-9</v>
      </c>
      <c r="F75">
        <v>75</v>
      </c>
      <c r="G75">
        <v>-9</v>
      </c>
      <c r="H75">
        <v>7</v>
      </c>
    </row>
    <row r="76" spans="1:8" x14ac:dyDescent="0.25">
      <c r="A76" t="s">
        <v>8</v>
      </c>
      <c r="B76">
        <v>-9</v>
      </c>
      <c r="C76">
        <v>28</v>
      </c>
      <c r="D76">
        <v>-9</v>
      </c>
      <c r="E76">
        <v>-9</v>
      </c>
      <c r="F76">
        <v>29</v>
      </c>
      <c r="G76">
        <v>-9</v>
      </c>
      <c r="H76">
        <v>3</v>
      </c>
    </row>
    <row r="77" spans="1:8" x14ac:dyDescent="0.25">
      <c r="A77" t="s">
        <v>8</v>
      </c>
      <c r="B77">
        <v>-9</v>
      </c>
      <c r="C77">
        <v>14</v>
      </c>
      <c r="D77">
        <v>-9</v>
      </c>
      <c r="E77">
        <v>-9</v>
      </c>
      <c r="F77">
        <v>77</v>
      </c>
      <c r="G77">
        <v>-9</v>
      </c>
      <c r="H77">
        <v>6</v>
      </c>
    </row>
    <row r="78" spans="1:8" x14ac:dyDescent="0.25">
      <c r="A78" t="s">
        <v>8</v>
      </c>
      <c r="B78">
        <v>-9</v>
      </c>
      <c r="C78">
        <v>23</v>
      </c>
      <c r="D78">
        <v>-9</v>
      </c>
      <c r="E78">
        <v>-9</v>
      </c>
      <c r="F78">
        <v>66</v>
      </c>
      <c r="G78">
        <v>-9</v>
      </c>
      <c r="H78">
        <v>4</v>
      </c>
    </row>
    <row r="79" spans="1:8" x14ac:dyDescent="0.25">
      <c r="A79" t="s">
        <v>8</v>
      </c>
      <c r="B79">
        <v>-9</v>
      </c>
      <c r="C79">
        <v>15</v>
      </c>
      <c r="D79">
        <v>-9</v>
      </c>
      <c r="E79">
        <v>-9</v>
      </c>
      <c r="F79">
        <v>74</v>
      </c>
      <c r="G79">
        <v>-9</v>
      </c>
      <c r="H79">
        <v>3</v>
      </c>
    </row>
    <row r="80" spans="1:8" x14ac:dyDescent="0.25">
      <c r="A80" t="s">
        <v>8</v>
      </c>
      <c r="B80">
        <v>-9</v>
      </c>
      <c r="C80">
        <v>22</v>
      </c>
      <c r="D80">
        <v>-9</v>
      </c>
      <c r="E80">
        <v>-9</v>
      </c>
      <c r="F80">
        <v>42</v>
      </c>
      <c r="G80">
        <v>-9</v>
      </c>
      <c r="H80">
        <v>4</v>
      </c>
    </row>
    <row r="81" spans="1:8" x14ac:dyDescent="0.25">
      <c r="A81" t="s">
        <v>8</v>
      </c>
      <c r="B81">
        <v>-9</v>
      </c>
      <c r="C81">
        <v>20</v>
      </c>
      <c r="D81">
        <v>-9</v>
      </c>
      <c r="E81">
        <v>-9</v>
      </c>
      <c r="F81">
        <v>58</v>
      </c>
      <c r="G81">
        <v>-9</v>
      </c>
      <c r="H81">
        <v>4</v>
      </c>
    </row>
    <row r="82" spans="1:8" x14ac:dyDescent="0.25">
      <c r="A82" t="s">
        <v>9</v>
      </c>
      <c r="B82">
        <v>-9</v>
      </c>
      <c r="C82">
        <v>-9</v>
      </c>
      <c r="D82">
        <v>34</v>
      </c>
      <c r="E82">
        <v>-9</v>
      </c>
      <c r="F82">
        <v>69</v>
      </c>
      <c r="G82">
        <v>-9</v>
      </c>
      <c r="H82">
        <v>-9</v>
      </c>
    </row>
    <row r="83" spans="1:8" x14ac:dyDescent="0.25">
      <c r="A83" t="s">
        <v>9</v>
      </c>
      <c r="B83">
        <v>-9</v>
      </c>
      <c r="C83">
        <v>-9</v>
      </c>
      <c r="D83">
        <v>37</v>
      </c>
      <c r="E83">
        <v>-9</v>
      </c>
      <c r="F83">
        <v>46</v>
      </c>
      <c r="G83">
        <v>-9</v>
      </c>
      <c r="H83">
        <v>-9</v>
      </c>
    </row>
    <row r="84" spans="1:8" x14ac:dyDescent="0.25">
      <c r="A84" t="s">
        <v>9</v>
      </c>
      <c r="B84">
        <v>-9</v>
      </c>
      <c r="C84">
        <v>-9</v>
      </c>
      <c r="D84">
        <v>43</v>
      </c>
      <c r="E84">
        <v>-9</v>
      </c>
      <c r="F84">
        <v>73</v>
      </c>
      <c r="G84">
        <v>-9</v>
      </c>
      <c r="H84">
        <v>-9</v>
      </c>
    </row>
    <row r="85" spans="1:8" x14ac:dyDescent="0.25">
      <c r="A85" t="s">
        <v>9</v>
      </c>
      <c r="B85">
        <v>-9</v>
      </c>
      <c r="C85">
        <v>-9</v>
      </c>
      <c r="D85">
        <v>36</v>
      </c>
      <c r="E85">
        <v>-9</v>
      </c>
      <c r="F85">
        <v>70</v>
      </c>
      <c r="G85">
        <v>-9</v>
      </c>
      <c r="H85">
        <v>-9</v>
      </c>
    </row>
    <row r="86" spans="1:8" x14ac:dyDescent="0.25">
      <c r="A86" t="s">
        <v>9</v>
      </c>
      <c r="B86">
        <v>-9</v>
      </c>
      <c r="C86">
        <v>-9</v>
      </c>
      <c r="D86">
        <v>43</v>
      </c>
      <c r="E86">
        <v>-9</v>
      </c>
      <c r="F86">
        <v>89</v>
      </c>
      <c r="G86">
        <v>-9</v>
      </c>
      <c r="H86">
        <v>-9</v>
      </c>
    </row>
    <row r="87" spans="1:8" x14ac:dyDescent="0.25">
      <c r="A87" t="s">
        <v>9</v>
      </c>
      <c r="B87">
        <v>-9</v>
      </c>
      <c r="C87">
        <v>-9</v>
      </c>
      <c r="D87">
        <v>35</v>
      </c>
      <c r="E87">
        <v>-9</v>
      </c>
      <c r="F87">
        <v>65</v>
      </c>
      <c r="G87">
        <v>-9</v>
      </c>
      <c r="H87">
        <v>-9</v>
      </c>
    </row>
    <row r="88" spans="1:8" x14ac:dyDescent="0.25">
      <c r="A88" t="s">
        <v>9</v>
      </c>
      <c r="B88">
        <v>-9</v>
      </c>
      <c r="C88">
        <v>-9</v>
      </c>
      <c r="D88">
        <v>38</v>
      </c>
      <c r="E88">
        <v>-9</v>
      </c>
      <c r="F88">
        <v>51</v>
      </c>
      <c r="G88">
        <v>-9</v>
      </c>
      <c r="H88">
        <v>-9</v>
      </c>
    </row>
    <row r="89" spans="1:8" x14ac:dyDescent="0.25">
      <c r="A89" t="s">
        <v>9</v>
      </c>
      <c r="B89">
        <v>-9</v>
      </c>
      <c r="C89">
        <v>-9</v>
      </c>
      <c r="D89">
        <v>40</v>
      </c>
      <c r="E89">
        <v>-9</v>
      </c>
      <c r="F89">
        <v>45</v>
      </c>
      <c r="G89">
        <v>-9</v>
      </c>
      <c r="H89">
        <v>-9</v>
      </c>
    </row>
    <row r="90" spans="1:8" x14ac:dyDescent="0.25">
      <c r="A90" t="s">
        <v>9</v>
      </c>
      <c r="B90">
        <v>-9</v>
      </c>
      <c r="C90">
        <v>-9</v>
      </c>
      <c r="D90">
        <v>38</v>
      </c>
      <c r="E90">
        <v>-9</v>
      </c>
      <c r="F90">
        <v>44</v>
      </c>
      <c r="G90">
        <v>-9</v>
      </c>
      <c r="H90">
        <v>-9</v>
      </c>
    </row>
    <row r="91" spans="1:8" x14ac:dyDescent="0.25">
      <c r="A91" t="s">
        <v>9</v>
      </c>
      <c r="B91">
        <v>-9</v>
      </c>
      <c r="C91">
        <v>-9</v>
      </c>
      <c r="D91">
        <v>34</v>
      </c>
      <c r="E91">
        <v>-9</v>
      </c>
      <c r="F91">
        <v>80</v>
      </c>
      <c r="G91">
        <v>-9</v>
      </c>
      <c r="H91">
        <v>-9</v>
      </c>
    </row>
    <row r="92" spans="1:8" x14ac:dyDescent="0.25">
      <c r="A92" t="s">
        <v>10</v>
      </c>
      <c r="B92">
        <v>26</v>
      </c>
      <c r="C92">
        <v>12</v>
      </c>
      <c r="D92">
        <v>-9</v>
      </c>
      <c r="E92">
        <v>-9</v>
      </c>
      <c r="F92">
        <v>-9</v>
      </c>
      <c r="G92">
        <v>-9</v>
      </c>
      <c r="H92">
        <v>-9</v>
      </c>
    </row>
    <row r="93" spans="1:8" x14ac:dyDescent="0.25">
      <c r="A93" t="s">
        <v>10</v>
      </c>
      <c r="B93">
        <v>28</v>
      </c>
      <c r="C93">
        <v>14</v>
      </c>
      <c r="D93">
        <v>-9</v>
      </c>
      <c r="E93">
        <v>-9</v>
      </c>
      <c r="F93">
        <v>-9</v>
      </c>
      <c r="G93">
        <v>-9</v>
      </c>
      <c r="H93">
        <v>-9</v>
      </c>
    </row>
    <row r="94" spans="1:8" x14ac:dyDescent="0.25">
      <c r="A94" t="s">
        <v>10</v>
      </c>
      <c r="B94">
        <v>32</v>
      </c>
      <c r="C94">
        <v>16</v>
      </c>
      <c r="D94">
        <v>-9</v>
      </c>
      <c r="E94">
        <v>-9</v>
      </c>
      <c r="F94">
        <v>-9</v>
      </c>
      <c r="G94">
        <v>-9</v>
      </c>
      <c r="H94">
        <v>-9</v>
      </c>
    </row>
    <row r="95" spans="1:8" x14ac:dyDescent="0.25">
      <c r="A95" t="s">
        <v>10</v>
      </c>
      <c r="B95">
        <v>26</v>
      </c>
      <c r="C95">
        <v>13</v>
      </c>
      <c r="D95">
        <v>-9</v>
      </c>
      <c r="E95">
        <v>-9</v>
      </c>
      <c r="F95">
        <v>-9</v>
      </c>
      <c r="G95">
        <v>-9</v>
      </c>
      <c r="H95">
        <v>-9</v>
      </c>
    </row>
    <row r="96" spans="1:8" x14ac:dyDescent="0.25">
      <c r="A96" t="s">
        <v>10</v>
      </c>
      <c r="B96">
        <v>29</v>
      </c>
      <c r="C96">
        <v>14</v>
      </c>
      <c r="D96">
        <v>-9</v>
      </c>
      <c r="E96">
        <v>-9</v>
      </c>
      <c r="F96">
        <v>-9</v>
      </c>
      <c r="G96">
        <v>-9</v>
      </c>
      <c r="H96">
        <v>-9</v>
      </c>
    </row>
    <row r="97" spans="1:8" x14ac:dyDescent="0.25">
      <c r="A97" t="s">
        <v>10</v>
      </c>
      <c r="B97">
        <v>33</v>
      </c>
      <c r="C97">
        <v>11</v>
      </c>
      <c r="D97">
        <v>-9</v>
      </c>
      <c r="E97">
        <v>-9</v>
      </c>
      <c r="F97">
        <v>-9</v>
      </c>
      <c r="G97">
        <v>-9</v>
      </c>
      <c r="H97">
        <v>-9</v>
      </c>
    </row>
    <row r="98" spans="1:8" x14ac:dyDescent="0.25">
      <c r="A98" t="s">
        <v>10</v>
      </c>
      <c r="B98">
        <v>30</v>
      </c>
      <c r="C98">
        <v>15</v>
      </c>
      <c r="D98">
        <v>-9</v>
      </c>
      <c r="E98">
        <v>-9</v>
      </c>
      <c r="F98">
        <v>-9</v>
      </c>
      <c r="G98">
        <v>-9</v>
      </c>
      <c r="H98">
        <v>-9</v>
      </c>
    </row>
    <row r="99" spans="1:8" x14ac:dyDescent="0.25">
      <c r="A99" t="s">
        <v>10</v>
      </c>
      <c r="B99">
        <v>25</v>
      </c>
      <c r="C99">
        <v>16</v>
      </c>
      <c r="D99">
        <v>-9</v>
      </c>
      <c r="E99">
        <v>-9</v>
      </c>
      <c r="F99">
        <v>-9</v>
      </c>
      <c r="G99">
        <v>-9</v>
      </c>
      <c r="H99">
        <v>-9</v>
      </c>
    </row>
    <row r="100" spans="1:8" x14ac:dyDescent="0.25">
      <c r="A100" t="s">
        <v>10</v>
      </c>
      <c r="B100">
        <v>27</v>
      </c>
      <c r="C100">
        <v>13</v>
      </c>
      <c r="D100">
        <v>-9</v>
      </c>
      <c r="E100">
        <v>-9</v>
      </c>
      <c r="F100">
        <v>-9</v>
      </c>
      <c r="G100">
        <v>-9</v>
      </c>
      <c r="H100">
        <v>-9</v>
      </c>
    </row>
    <row r="101" spans="1:8" x14ac:dyDescent="0.25">
      <c r="A101" t="s">
        <v>10</v>
      </c>
      <c r="B101">
        <v>31</v>
      </c>
      <c r="C101">
        <v>14</v>
      </c>
      <c r="D101">
        <v>-9</v>
      </c>
      <c r="E101">
        <v>-9</v>
      </c>
      <c r="F101">
        <v>-9</v>
      </c>
      <c r="G101">
        <v>-9</v>
      </c>
      <c r="H101">
        <v>-9</v>
      </c>
    </row>
  </sheetData>
  <conditionalFormatting sqref="B2:I11 K2:P11 B12:P13 B14:U14 B15:J25 B26:U27 B28:J39 B40:U101">
    <cfRule type="cellIs" dxfId="13" priority="7" operator="greaterThan">
      <formula>0</formula>
    </cfRule>
  </conditionalFormatting>
  <conditionalFormatting sqref="AG29:BG29">
    <cfRule type="cellIs" dxfId="12" priority="4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AF01-0602-4CC1-88BE-637E73C77761}">
  <dimension ref="A1:T68"/>
  <sheetViews>
    <sheetView topLeftCell="A49" zoomScale="91" workbookViewId="0">
      <selection activeCell="B71" sqref="B71"/>
    </sheetView>
  </sheetViews>
  <sheetFormatPr defaultRowHeight="15" x14ac:dyDescent="0.25"/>
  <cols>
    <col min="1" max="1" width="21.5703125" bestFit="1" customWidth="1"/>
    <col min="2" max="3" width="11" bestFit="1" customWidth="1"/>
    <col min="4" max="5" width="12.140625" bestFit="1" customWidth="1"/>
    <col min="6" max="6" width="11" bestFit="1" customWidth="1"/>
    <col min="7" max="7" width="12.140625" bestFit="1" customWidth="1"/>
    <col min="8" max="8" width="11" bestFit="1" customWidth="1"/>
    <col min="10" max="10" width="12.140625" bestFit="1" customWidth="1"/>
  </cols>
  <sheetData>
    <row r="1" spans="1:20" x14ac:dyDescent="0.25">
      <c r="A1" s="103"/>
      <c r="B1" s="138" t="s">
        <v>178</v>
      </c>
      <c r="C1" s="15"/>
      <c r="D1" s="15"/>
      <c r="E1" s="15"/>
      <c r="F1" s="15"/>
      <c r="G1" s="15"/>
      <c r="H1" s="16"/>
      <c r="K1" s="109" t="s">
        <v>179</v>
      </c>
    </row>
    <row r="2" spans="1:20" x14ac:dyDescent="0.25">
      <c r="A2" s="105"/>
      <c r="B2" s="138" t="s">
        <v>45</v>
      </c>
      <c r="C2" s="139" t="s">
        <v>49</v>
      </c>
      <c r="D2" s="139" t="s">
        <v>44</v>
      </c>
      <c r="E2" s="139" t="s">
        <v>42</v>
      </c>
      <c r="F2" s="139" t="s">
        <v>43</v>
      </c>
      <c r="G2" s="139" t="s">
        <v>48</v>
      </c>
      <c r="H2" s="140" t="s">
        <v>47</v>
      </c>
      <c r="J2" s="103"/>
      <c r="K2" s="138" t="s">
        <v>45</v>
      </c>
      <c r="L2" s="139" t="s">
        <v>49</v>
      </c>
      <c r="M2" s="139" t="s">
        <v>44</v>
      </c>
      <c r="N2" s="139" t="s">
        <v>42</v>
      </c>
      <c r="O2" s="139" t="s">
        <v>43</v>
      </c>
      <c r="P2" s="139" t="s">
        <v>48</v>
      </c>
      <c r="Q2" s="140" t="s">
        <v>47</v>
      </c>
    </row>
    <row r="3" spans="1:20" x14ac:dyDescent="0.25">
      <c r="A3" s="106" t="s">
        <v>1</v>
      </c>
      <c r="B3" s="38"/>
      <c r="C3" s="9">
        <v>85</v>
      </c>
      <c r="D3" s="9"/>
      <c r="E3" s="9">
        <v>277</v>
      </c>
      <c r="F3" s="9"/>
      <c r="G3" s="9"/>
      <c r="H3" s="10">
        <v>119</v>
      </c>
      <c r="J3" s="107" t="s">
        <v>1</v>
      </c>
      <c r="L3">
        <v>596</v>
      </c>
      <c r="N3">
        <v>596</v>
      </c>
      <c r="Q3">
        <v>596</v>
      </c>
    </row>
    <row r="4" spans="1:20" x14ac:dyDescent="0.25">
      <c r="A4" s="107" t="s">
        <v>2</v>
      </c>
      <c r="B4" s="21"/>
      <c r="E4">
        <v>278</v>
      </c>
      <c r="H4" s="12">
        <v>111</v>
      </c>
      <c r="J4" s="107" t="s">
        <v>2</v>
      </c>
      <c r="N4">
        <v>600</v>
      </c>
      <c r="Q4">
        <v>600</v>
      </c>
    </row>
    <row r="5" spans="1:20" x14ac:dyDescent="0.25">
      <c r="A5" s="107" t="s">
        <v>3</v>
      </c>
      <c r="B5" s="21"/>
      <c r="F5">
        <v>95</v>
      </c>
      <c r="G5">
        <v>320</v>
      </c>
      <c r="H5" s="12">
        <v>50</v>
      </c>
      <c r="J5" s="107" t="s">
        <v>3</v>
      </c>
      <c r="O5">
        <v>598</v>
      </c>
      <c r="P5">
        <v>598</v>
      </c>
      <c r="Q5">
        <v>598</v>
      </c>
      <c r="S5">
        <f>P5/10</f>
        <v>59.8</v>
      </c>
      <c r="T5">
        <f>S5*(5+8)</f>
        <v>777.4</v>
      </c>
    </row>
    <row r="6" spans="1:20" x14ac:dyDescent="0.25">
      <c r="A6" s="107" t="s">
        <v>4</v>
      </c>
      <c r="B6" s="21"/>
      <c r="F6">
        <v>38</v>
      </c>
      <c r="G6">
        <v>85</v>
      </c>
      <c r="H6" s="12"/>
      <c r="J6" s="107" t="s">
        <v>4</v>
      </c>
      <c r="O6">
        <v>600</v>
      </c>
      <c r="P6">
        <v>600</v>
      </c>
      <c r="Q6" s="12">
        <v>600</v>
      </c>
    </row>
    <row r="7" spans="1:20" x14ac:dyDescent="0.25">
      <c r="A7" s="107" t="s">
        <v>5</v>
      </c>
      <c r="B7" s="21">
        <v>34</v>
      </c>
      <c r="D7">
        <v>99</v>
      </c>
      <c r="H7" s="12">
        <v>8</v>
      </c>
      <c r="J7" s="107" t="s">
        <v>5</v>
      </c>
      <c r="K7">
        <v>597</v>
      </c>
      <c r="M7">
        <v>597</v>
      </c>
      <c r="Q7" s="12"/>
    </row>
    <row r="8" spans="1:20" x14ac:dyDescent="0.25">
      <c r="A8" s="107" t="s">
        <v>6</v>
      </c>
      <c r="B8" s="21">
        <v>38</v>
      </c>
      <c r="D8">
        <v>98</v>
      </c>
      <c r="H8" s="12"/>
      <c r="J8" s="107" t="s">
        <v>6</v>
      </c>
      <c r="K8">
        <v>597</v>
      </c>
      <c r="M8">
        <v>597</v>
      </c>
      <c r="Q8" s="12"/>
    </row>
    <row r="9" spans="1:20" x14ac:dyDescent="0.25">
      <c r="A9" s="107" t="s">
        <v>7</v>
      </c>
      <c r="B9" s="21">
        <v>36</v>
      </c>
      <c r="D9">
        <v>98</v>
      </c>
      <c r="H9" s="12"/>
      <c r="J9" s="107" t="s">
        <v>7</v>
      </c>
      <c r="K9">
        <v>583</v>
      </c>
      <c r="M9">
        <v>583</v>
      </c>
      <c r="Q9" s="12"/>
    </row>
    <row r="10" spans="1:20" x14ac:dyDescent="0.25">
      <c r="A10" s="107" t="s">
        <v>8</v>
      </c>
      <c r="B10" s="21"/>
      <c r="C10">
        <v>28</v>
      </c>
      <c r="F10">
        <v>88</v>
      </c>
      <c r="H10" s="12">
        <v>7</v>
      </c>
      <c r="J10" s="107" t="s">
        <v>8</v>
      </c>
      <c r="L10">
        <v>600</v>
      </c>
      <c r="O10">
        <v>600</v>
      </c>
      <c r="Q10" s="12">
        <v>600</v>
      </c>
    </row>
    <row r="11" spans="1:20" x14ac:dyDescent="0.25">
      <c r="A11" s="107" t="s">
        <v>9</v>
      </c>
      <c r="B11" s="21"/>
      <c r="D11">
        <v>43</v>
      </c>
      <c r="F11">
        <v>89</v>
      </c>
      <c r="H11" s="12"/>
      <c r="J11" s="107" t="s">
        <v>9</v>
      </c>
      <c r="M11">
        <v>595</v>
      </c>
      <c r="O11">
        <v>595</v>
      </c>
      <c r="Q11" s="12"/>
    </row>
    <row r="12" spans="1:20" x14ac:dyDescent="0.25">
      <c r="A12" s="108" t="s">
        <v>10</v>
      </c>
      <c r="B12" s="116">
        <v>33</v>
      </c>
      <c r="C12" s="117">
        <v>16</v>
      </c>
      <c r="D12" s="13"/>
      <c r="E12" s="13"/>
      <c r="F12" s="13"/>
      <c r="G12" s="13"/>
      <c r="H12" s="14"/>
      <c r="J12" s="108" t="s">
        <v>10</v>
      </c>
      <c r="K12" s="13">
        <v>599</v>
      </c>
      <c r="L12" s="13">
        <v>599</v>
      </c>
      <c r="M12" s="13"/>
      <c r="N12" s="13"/>
      <c r="O12" s="13"/>
      <c r="P12" s="13"/>
      <c r="Q12" s="14"/>
    </row>
    <row r="13" spans="1:20" x14ac:dyDescent="0.25">
      <c r="J13" s="115" t="s">
        <v>169</v>
      </c>
      <c r="K13" s="15">
        <v>0.91100000000000003</v>
      </c>
      <c r="L13" s="15">
        <v>0.92999999999999994</v>
      </c>
      <c r="M13" s="15">
        <v>0.91500000000000004</v>
      </c>
      <c r="N13" s="15">
        <v>0.92500000000000004</v>
      </c>
      <c r="O13" s="15">
        <v>0.90800000000000003</v>
      </c>
      <c r="P13" s="15">
        <v>0.99099999999999999</v>
      </c>
      <c r="Q13" s="16">
        <v>1</v>
      </c>
    </row>
    <row r="14" spans="1:20" x14ac:dyDescent="0.25">
      <c r="A14" s="134">
        <f>8*60*60</f>
        <v>28800</v>
      </c>
      <c r="B14" s="142" t="s">
        <v>181</v>
      </c>
      <c r="C14" s="9"/>
      <c r="D14" s="9"/>
      <c r="E14" s="9"/>
      <c r="F14" s="9"/>
      <c r="G14" s="9"/>
      <c r="H14" s="10"/>
      <c r="J14" s="115"/>
      <c r="K14" s="139" t="s">
        <v>180</v>
      </c>
      <c r="L14" s="15"/>
      <c r="M14" s="15"/>
      <c r="N14" s="15"/>
      <c r="O14" s="15"/>
      <c r="P14" s="15"/>
      <c r="Q14" s="16"/>
    </row>
    <row r="15" spans="1:20" x14ac:dyDescent="0.25">
      <c r="A15" s="104"/>
      <c r="B15" s="138" t="s">
        <v>45</v>
      </c>
      <c r="C15" s="139" t="s">
        <v>49</v>
      </c>
      <c r="D15" s="139" t="s">
        <v>44</v>
      </c>
      <c r="E15" s="139" t="s">
        <v>42</v>
      </c>
      <c r="F15" s="139" t="s">
        <v>43</v>
      </c>
      <c r="G15" s="139" t="s">
        <v>48</v>
      </c>
      <c r="H15" s="140" t="s">
        <v>47</v>
      </c>
      <c r="J15" s="104"/>
      <c r="K15" s="122" t="s">
        <v>45</v>
      </c>
      <c r="L15" s="117" t="s">
        <v>49</v>
      </c>
      <c r="M15" s="117" t="s">
        <v>44</v>
      </c>
      <c r="N15" s="117" t="s">
        <v>42</v>
      </c>
      <c r="O15" s="117" t="s">
        <v>43</v>
      </c>
      <c r="P15" s="117" t="s">
        <v>48</v>
      </c>
      <c r="Q15" s="141" t="s">
        <v>47</v>
      </c>
    </row>
    <row r="16" spans="1:20" x14ac:dyDescent="0.25">
      <c r="A16" s="104" t="s">
        <v>1</v>
      </c>
      <c r="B16" s="112">
        <f>B3*K3</f>
        <v>0</v>
      </c>
      <c r="C16" s="98">
        <f>C3*L16</f>
        <v>54473.118279569891</v>
      </c>
      <c r="D16" s="98">
        <f t="shared" ref="C16:H25" si="0">D3*M3</f>
        <v>0</v>
      </c>
      <c r="E16" s="98">
        <f>E3*N16</f>
        <v>178477.83783783781</v>
      </c>
      <c r="F16" s="98">
        <f t="shared" si="0"/>
        <v>0</v>
      </c>
      <c r="G16" s="98">
        <f t="shared" si="0"/>
        <v>0</v>
      </c>
      <c r="H16" s="99">
        <f t="shared" si="0"/>
        <v>70924</v>
      </c>
      <c r="J16" s="107" t="s">
        <v>1</v>
      </c>
      <c r="K16" s="112"/>
      <c r="L16" s="98">
        <f>L3/L13</f>
        <v>640.86021505376345</v>
      </c>
      <c r="M16" s="98"/>
      <c r="N16" s="98">
        <f>N3/N13</f>
        <v>644.32432432432427</v>
      </c>
      <c r="O16" s="98"/>
      <c r="P16" s="98"/>
      <c r="Q16" s="99">
        <v>596</v>
      </c>
    </row>
    <row r="17" spans="1:17" x14ac:dyDescent="0.25">
      <c r="A17" s="104" t="s">
        <v>2</v>
      </c>
      <c r="B17" s="113">
        <f t="shared" ref="B17:B24" si="1">B4*K4</f>
        <v>0</v>
      </c>
      <c r="C17" s="64">
        <f t="shared" si="0"/>
        <v>0</v>
      </c>
      <c r="D17" s="64">
        <f t="shared" si="0"/>
        <v>0</v>
      </c>
      <c r="E17" s="64">
        <f>E4*N17</f>
        <v>180324.32432432432</v>
      </c>
      <c r="F17" s="64">
        <f t="shared" si="0"/>
        <v>0</v>
      </c>
      <c r="G17" s="64">
        <f t="shared" si="0"/>
        <v>0</v>
      </c>
      <c r="H17" s="100">
        <f t="shared" si="0"/>
        <v>66600</v>
      </c>
      <c r="J17" s="107" t="s">
        <v>2</v>
      </c>
      <c r="K17" s="113"/>
      <c r="L17" s="64"/>
      <c r="M17" s="64"/>
      <c r="N17" s="64">
        <f>N4/N13</f>
        <v>648.64864864864865</v>
      </c>
      <c r="O17" s="64"/>
      <c r="P17" s="64"/>
      <c r="Q17" s="100">
        <v>600</v>
      </c>
    </row>
    <row r="18" spans="1:17" x14ac:dyDescent="0.25">
      <c r="A18" s="104" t="s">
        <v>3</v>
      </c>
      <c r="B18" s="113">
        <f t="shared" si="1"/>
        <v>0</v>
      </c>
      <c r="C18" s="64">
        <f t="shared" si="0"/>
        <v>0</v>
      </c>
      <c r="D18" s="64">
        <f t="shared" si="0"/>
        <v>0</v>
      </c>
      <c r="E18" s="64">
        <f t="shared" si="0"/>
        <v>0</v>
      </c>
      <c r="F18" s="64">
        <f>F5*O18</f>
        <v>62566.079295154181</v>
      </c>
      <c r="G18" s="64">
        <f>G5*P18</f>
        <v>193097.88092835518</v>
      </c>
      <c r="H18" s="100">
        <f t="shared" si="0"/>
        <v>29900</v>
      </c>
      <c r="J18" s="107" t="s">
        <v>3</v>
      </c>
      <c r="K18" s="113"/>
      <c r="L18" s="64"/>
      <c r="M18" s="64"/>
      <c r="N18" s="64"/>
      <c r="O18" s="64">
        <f>O5/O13</f>
        <v>658.590308370044</v>
      </c>
      <c r="P18" s="64">
        <f>P5/P13</f>
        <v>603.43087790110997</v>
      </c>
      <c r="Q18" s="100">
        <v>598</v>
      </c>
    </row>
    <row r="19" spans="1:17" x14ac:dyDescent="0.25">
      <c r="A19" s="104" t="s">
        <v>4</v>
      </c>
      <c r="B19" s="113">
        <f t="shared" si="1"/>
        <v>0</v>
      </c>
      <c r="C19" s="64">
        <f t="shared" si="0"/>
        <v>0</v>
      </c>
      <c r="D19" s="64">
        <f t="shared" si="0"/>
        <v>0</v>
      </c>
      <c r="E19" s="64">
        <f t="shared" si="0"/>
        <v>0</v>
      </c>
      <c r="F19" s="64">
        <f>F6*O19</f>
        <v>25110.13215859031</v>
      </c>
      <c r="G19" s="64">
        <f>G6*P19</f>
        <v>51463.16851664985</v>
      </c>
      <c r="H19" s="100">
        <f t="shared" si="0"/>
        <v>0</v>
      </c>
      <c r="J19" s="107" t="s">
        <v>4</v>
      </c>
      <c r="K19" s="113"/>
      <c r="L19" s="64"/>
      <c r="M19" s="64"/>
      <c r="N19" s="64"/>
      <c r="O19" s="64">
        <f>O6/O13</f>
        <v>660.79295154185024</v>
      </c>
      <c r="P19" s="64">
        <f>P6/P13</f>
        <v>605.44904137235119</v>
      </c>
      <c r="Q19" s="100">
        <v>600</v>
      </c>
    </row>
    <row r="20" spans="1:17" x14ac:dyDescent="0.25">
      <c r="A20" s="104" t="s">
        <v>5</v>
      </c>
      <c r="B20" s="113">
        <f>B7*K20</f>
        <v>22281.009879253568</v>
      </c>
      <c r="C20" s="64">
        <f t="shared" si="0"/>
        <v>0</v>
      </c>
      <c r="D20" s="64">
        <f>D7*M20</f>
        <v>64593.442622950824</v>
      </c>
      <c r="E20" s="64">
        <f t="shared" si="0"/>
        <v>0</v>
      </c>
      <c r="F20" s="64">
        <f t="shared" si="0"/>
        <v>0</v>
      </c>
      <c r="G20" s="64">
        <f t="shared" si="0"/>
        <v>0</v>
      </c>
      <c r="H20" s="100">
        <f t="shared" si="0"/>
        <v>0</v>
      </c>
      <c r="J20" s="107" t="s">
        <v>5</v>
      </c>
      <c r="K20" s="113">
        <f>K7/K13</f>
        <v>655.32381997804612</v>
      </c>
      <c r="L20" s="64"/>
      <c r="M20" s="64">
        <f>M7/M13</f>
        <v>652.45901639344265</v>
      </c>
      <c r="N20" s="64"/>
      <c r="O20" s="64"/>
      <c r="P20" s="64"/>
      <c r="Q20" s="100"/>
    </row>
    <row r="21" spans="1:17" x14ac:dyDescent="0.25">
      <c r="A21" s="104" t="s">
        <v>6</v>
      </c>
      <c r="B21" s="113">
        <f>B8*K21</f>
        <v>24902.305159165753</v>
      </c>
      <c r="C21" s="64">
        <f t="shared" si="0"/>
        <v>0</v>
      </c>
      <c r="D21" s="64">
        <f>D8*M21</f>
        <v>63940.983606557376</v>
      </c>
      <c r="E21" s="64">
        <f t="shared" si="0"/>
        <v>0</v>
      </c>
      <c r="F21" s="64">
        <f t="shared" si="0"/>
        <v>0</v>
      </c>
      <c r="G21" s="64">
        <f t="shared" si="0"/>
        <v>0</v>
      </c>
      <c r="H21" s="100">
        <f t="shared" si="0"/>
        <v>0</v>
      </c>
      <c r="J21" s="107" t="s">
        <v>6</v>
      </c>
      <c r="K21" s="113">
        <f>K8/K13</f>
        <v>655.32381997804612</v>
      </c>
      <c r="L21" s="64"/>
      <c r="M21" s="64">
        <f>M8/M13</f>
        <v>652.45901639344265</v>
      </c>
      <c r="N21" s="64"/>
      <c r="O21" s="64"/>
      <c r="P21" s="64"/>
      <c r="Q21" s="100"/>
    </row>
    <row r="22" spans="1:17" x14ac:dyDescent="0.25">
      <c r="A22" s="104" t="s">
        <v>7</v>
      </c>
      <c r="B22" s="113">
        <f>B9*K22</f>
        <v>23038.419319429198</v>
      </c>
      <c r="C22" s="64">
        <f t="shared" si="0"/>
        <v>0</v>
      </c>
      <c r="D22" s="64">
        <f>D9*M22</f>
        <v>62441.530054644805</v>
      </c>
      <c r="E22" s="64">
        <f t="shared" si="0"/>
        <v>0</v>
      </c>
      <c r="F22" s="64">
        <f t="shared" si="0"/>
        <v>0</v>
      </c>
      <c r="G22" s="64">
        <f t="shared" si="0"/>
        <v>0</v>
      </c>
      <c r="H22" s="100">
        <f t="shared" si="0"/>
        <v>0</v>
      </c>
      <c r="J22" s="107" t="s">
        <v>7</v>
      </c>
      <c r="K22" s="113">
        <f>K9/K13</f>
        <v>639.95609220636663</v>
      </c>
      <c r="L22" s="64"/>
      <c r="M22" s="64">
        <f>M9/M13</f>
        <v>637.15846994535514</v>
      </c>
      <c r="N22" s="64"/>
      <c r="O22" s="64"/>
      <c r="P22" s="64"/>
      <c r="Q22" s="100"/>
    </row>
    <row r="23" spans="1:17" x14ac:dyDescent="0.25">
      <c r="A23" s="104" t="s">
        <v>8</v>
      </c>
      <c r="B23" s="113">
        <f t="shared" si="1"/>
        <v>0</v>
      </c>
      <c r="C23" s="64">
        <f>C10*L23</f>
        <v>18064.516129032261</v>
      </c>
      <c r="D23" s="64">
        <f t="shared" si="0"/>
        <v>0</v>
      </c>
      <c r="E23" s="64">
        <f t="shared" si="0"/>
        <v>0</v>
      </c>
      <c r="F23" s="64">
        <f>F10*O23</f>
        <v>58149.779735682823</v>
      </c>
      <c r="G23" s="64">
        <f t="shared" si="0"/>
        <v>0</v>
      </c>
      <c r="H23" s="100">
        <f t="shared" si="0"/>
        <v>4200</v>
      </c>
      <c r="J23" s="107" t="s">
        <v>8</v>
      </c>
      <c r="K23" s="113"/>
      <c r="L23" s="64">
        <f>L10/L13</f>
        <v>645.16129032258073</v>
      </c>
      <c r="M23" s="64"/>
      <c r="N23" s="64"/>
      <c r="O23" s="64">
        <f>O10/O13</f>
        <v>660.79295154185024</v>
      </c>
      <c r="P23" s="64"/>
      <c r="Q23" s="100">
        <v>600</v>
      </c>
    </row>
    <row r="24" spans="1:17" x14ac:dyDescent="0.25">
      <c r="A24" s="104" t="s">
        <v>9</v>
      </c>
      <c r="B24" s="113">
        <f t="shared" si="1"/>
        <v>0</v>
      </c>
      <c r="C24" s="64">
        <f t="shared" si="0"/>
        <v>0</v>
      </c>
      <c r="D24" s="64">
        <f>D11*M24</f>
        <v>27961.748633879779</v>
      </c>
      <c r="E24" s="64">
        <f t="shared" si="0"/>
        <v>0</v>
      </c>
      <c r="F24" s="64">
        <f>F11*O24</f>
        <v>58320.484581497796</v>
      </c>
      <c r="G24" s="64">
        <f t="shared" si="0"/>
        <v>0</v>
      </c>
      <c r="H24" s="100">
        <f t="shared" si="0"/>
        <v>0</v>
      </c>
      <c r="J24" s="107" t="s">
        <v>9</v>
      </c>
      <c r="K24" s="113"/>
      <c r="L24" s="64"/>
      <c r="M24" s="64">
        <f>M11/M13</f>
        <v>650.2732240437158</v>
      </c>
      <c r="N24" s="64"/>
      <c r="O24" s="64">
        <f>O11/O13</f>
        <v>655.2863436123348</v>
      </c>
      <c r="P24" s="64"/>
      <c r="Q24" s="100"/>
    </row>
    <row r="25" spans="1:17" x14ac:dyDescent="0.25">
      <c r="A25" s="105" t="s">
        <v>10</v>
      </c>
      <c r="B25" s="114">
        <f>B12*K25</f>
        <v>21698.133918770578</v>
      </c>
      <c r="C25" s="101">
        <f>C12*L25</f>
        <v>10305.376344086022</v>
      </c>
      <c r="D25" s="101">
        <f t="shared" si="0"/>
        <v>0</v>
      </c>
      <c r="E25" s="101">
        <f t="shared" si="0"/>
        <v>0</v>
      </c>
      <c r="F25" s="101">
        <f t="shared" si="0"/>
        <v>0</v>
      </c>
      <c r="G25" s="101">
        <f t="shared" si="0"/>
        <v>0</v>
      </c>
      <c r="H25" s="102">
        <f t="shared" si="0"/>
        <v>0</v>
      </c>
      <c r="J25" s="108" t="s">
        <v>10</v>
      </c>
      <c r="K25" s="114">
        <f>K12/K13</f>
        <v>657.51920965971453</v>
      </c>
      <c r="L25" s="101">
        <f>L12/L13</f>
        <v>644.08602150537638</v>
      </c>
      <c r="M25" s="101"/>
      <c r="N25" s="101"/>
      <c r="O25" s="101"/>
      <c r="P25" s="101"/>
      <c r="Q25" s="102"/>
    </row>
    <row r="26" spans="1:17" x14ac:dyDescent="0.25">
      <c r="B26" s="135">
        <f>SUM(B16:B25)</f>
        <v>91919.86827661909</v>
      </c>
      <c r="C26" s="136">
        <f t="shared" ref="C26:H26" si="2">SUM(C16:C25)</f>
        <v>82843.010752688177</v>
      </c>
      <c r="D26" s="136">
        <f t="shared" si="2"/>
        <v>218937.7049180328</v>
      </c>
      <c r="E26" s="136">
        <f t="shared" si="2"/>
        <v>358802.16216216213</v>
      </c>
      <c r="F26" s="136">
        <f t="shared" si="2"/>
        <v>204146.47577092511</v>
      </c>
      <c r="G26" s="136">
        <f t="shared" si="2"/>
        <v>244561.04944500502</v>
      </c>
      <c r="H26" s="137">
        <f t="shared" si="2"/>
        <v>171624</v>
      </c>
    </row>
    <row r="27" spans="1:17" x14ac:dyDescent="0.25">
      <c r="A27" t="s">
        <v>168</v>
      </c>
      <c r="B27" s="20">
        <f>B26/$A$14</f>
        <v>3.1916620929381629</v>
      </c>
      <c r="C27" s="20">
        <f t="shared" ref="C27:H27" si="3">C26/$A$14</f>
        <v>2.8764934289127839</v>
      </c>
      <c r="D27" s="20">
        <f t="shared" si="3"/>
        <v>7.60200364298725</v>
      </c>
      <c r="E27" s="20">
        <f t="shared" si="3"/>
        <v>12.458408408408408</v>
      </c>
      <c r="F27" s="20">
        <f t="shared" si="3"/>
        <v>7.0884192976015665</v>
      </c>
      <c r="G27" s="20">
        <f t="shared" si="3"/>
        <v>8.4917031057293411</v>
      </c>
      <c r="H27" s="20">
        <f t="shared" si="3"/>
        <v>5.9591666666666665</v>
      </c>
    </row>
    <row r="28" spans="1:17" x14ac:dyDescent="0.25">
      <c r="A28" t="s">
        <v>176</v>
      </c>
    </row>
    <row r="29" spans="1:17" hidden="1" x14ac:dyDescent="0.25">
      <c r="A29" s="109" t="s">
        <v>0</v>
      </c>
      <c r="B29" s="109" t="s">
        <v>1</v>
      </c>
      <c r="C29" s="109" t="s">
        <v>2</v>
      </c>
      <c r="D29" s="109" t="s">
        <v>3</v>
      </c>
      <c r="E29" s="109" t="s">
        <v>4</v>
      </c>
      <c r="F29" s="109" t="s">
        <v>5</v>
      </c>
      <c r="G29" s="109" t="s">
        <v>6</v>
      </c>
      <c r="H29" s="109" t="s">
        <v>7</v>
      </c>
      <c r="I29" s="109" t="s">
        <v>8</v>
      </c>
      <c r="J29" s="109" t="s">
        <v>9</v>
      </c>
      <c r="K29" s="109" t="s">
        <v>10</v>
      </c>
    </row>
    <row r="30" spans="1:17" hidden="1" x14ac:dyDescent="0.25">
      <c r="A30" t="s">
        <v>89</v>
      </c>
      <c r="B30">
        <v>596</v>
      </c>
      <c r="C30">
        <v>600</v>
      </c>
      <c r="D30">
        <v>598</v>
      </c>
      <c r="E30">
        <v>600</v>
      </c>
      <c r="F30">
        <v>597</v>
      </c>
      <c r="G30">
        <v>597</v>
      </c>
      <c r="H30">
        <v>583</v>
      </c>
      <c r="I30">
        <v>600</v>
      </c>
      <c r="J30">
        <v>595</v>
      </c>
      <c r="K30">
        <v>599</v>
      </c>
    </row>
    <row r="31" spans="1:17" hidden="1" x14ac:dyDescent="0.25">
      <c r="A31" s="82" t="s">
        <v>40</v>
      </c>
      <c r="B31" s="82" t="s">
        <v>1</v>
      </c>
      <c r="C31" s="83" t="s">
        <v>2</v>
      </c>
      <c r="D31" s="82" t="s">
        <v>3</v>
      </c>
      <c r="E31" s="82" t="s">
        <v>4</v>
      </c>
      <c r="F31" s="82" t="s">
        <v>5</v>
      </c>
      <c r="G31" s="82" t="s">
        <v>6</v>
      </c>
      <c r="H31" s="82" t="s">
        <v>7</v>
      </c>
      <c r="I31" s="82" t="s">
        <v>8</v>
      </c>
      <c r="J31" s="82" t="s">
        <v>9</v>
      </c>
      <c r="K31" s="82" t="s">
        <v>10</v>
      </c>
    </row>
    <row r="32" spans="1:17" hidden="1" x14ac:dyDescent="0.25">
      <c r="A32" s="82" t="s">
        <v>41</v>
      </c>
      <c r="B32" s="82" t="s">
        <v>42</v>
      </c>
      <c r="C32" s="82" t="s">
        <v>42</v>
      </c>
      <c r="D32" s="82" t="s">
        <v>43</v>
      </c>
      <c r="E32" s="82" t="s">
        <v>43</v>
      </c>
      <c r="F32" s="82" t="s">
        <v>44</v>
      </c>
      <c r="G32" s="82" t="s">
        <v>44</v>
      </c>
      <c r="H32" s="82" t="s">
        <v>44</v>
      </c>
      <c r="I32" s="82" t="s">
        <v>43</v>
      </c>
      <c r="J32" s="82" t="s">
        <v>44</v>
      </c>
      <c r="K32" s="82" t="s">
        <v>45</v>
      </c>
    </row>
    <row r="33" spans="1:11" hidden="1" x14ac:dyDescent="0.25">
      <c r="A33" s="84" t="s">
        <v>163</v>
      </c>
      <c r="B33" s="84">
        <f>'Times per Operation_workinng'!E10</f>
        <v>255</v>
      </c>
      <c r="C33" s="84">
        <f>'Times per Operation_workinng'!E23</f>
        <v>273</v>
      </c>
      <c r="D33" s="84">
        <f>'Times per Operation_workinng'!F35</f>
        <v>88</v>
      </c>
      <c r="E33" s="84">
        <f>'Times per Operation_workinng'!F47</f>
        <v>35</v>
      </c>
      <c r="F33" s="84">
        <f>'Times per Operation_workinng'!D59</f>
        <v>66</v>
      </c>
      <c r="G33" s="84">
        <f>'Times per Operation_workinng'!D71</f>
        <v>98</v>
      </c>
      <c r="H33" s="84">
        <f>'Times per Operation_workinng'!D83</f>
        <v>60</v>
      </c>
      <c r="I33" s="84">
        <f>'Times per Operation_workinng'!F95</f>
        <v>42</v>
      </c>
      <c r="J33" s="84">
        <f>'Times per Operation_workinng'!D107</f>
        <v>38</v>
      </c>
      <c r="K33" s="84">
        <f>'Times per Operation_workinng'!B119</f>
        <v>27</v>
      </c>
    </row>
    <row r="34" spans="1:11" hidden="1" x14ac:dyDescent="0.25">
      <c r="A34" s="82" t="s">
        <v>46</v>
      </c>
      <c r="B34" s="82" t="s">
        <v>47</v>
      </c>
      <c r="C34" s="82" t="s">
        <v>47</v>
      </c>
      <c r="D34" s="82" t="s">
        <v>48</v>
      </c>
      <c r="E34" s="82" t="s">
        <v>48</v>
      </c>
      <c r="F34" s="82" t="s">
        <v>45</v>
      </c>
      <c r="G34" s="82" t="s">
        <v>45</v>
      </c>
      <c r="H34" s="82" t="s">
        <v>45</v>
      </c>
      <c r="I34" s="82" t="s">
        <v>47</v>
      </c>
      <c r="J34" s="82" t="s">
        <v>43</v>
      </c>
      <c r="K34" s="82" t="s">
        <v>49</v>
      </c>
    </row>
    <row r="35" spans="1:11" hidden="1" x14ac:dyDescent="0.25">
      <c r="A35" s="84" t="s">
        <v>163</v>
      </c>
      <c r="B35" s="84">
        <f>'Times per Operation_workinng'!H10</f>
        <v>118</v>
      </c>
      <c r="C35" s="84">
        <f>'Times per Operation_workinng'!H23</f>
        <v>96</v>
      </c>
      <c r="D35" s="84">
        <f>'Times per Operation_workinng'!G35</f>
        <v>320</v>
      </c>
      <c r="E35" s="84">
        <f>'Times per Operation_workinng'!G47</f>
        <v>85</v>
      </c>
      <c r="F35" s="84">
        <f>'Times per Operation_workinng'!B59</f>
        <v>17</v>
      </c>
      <c r="G35" s="84">
        <f>'Times per Operation_workinng'!B71</f>
        <v>10</v>
      </c>
      <c r="H35" s="84">
        <f>'Times per Operation_workinng'!B83</f>
        <v>11</v>
      </c>
      <c r="I35" s="84">
        <f>'Times per Operation_workinng'!H95</f>
        <v>4</v>
      </c>
      <c r="J35" s="84">
        <f>'Times per Operation_workinng'!F107</f>
        <v>44</v>
      </c>
      <c r="K35" s="84">
        <f>'Times per Operation_workinng'!C119</f>
        <v>13</v>
      </c>
    </row>
    <row r="36" spans="1:11" hidden="1" x14ac:dyDescent="0.25">
      <c r="A36" s="82" t="s">
        <v>50</v>
      </c>
      <c r="B36" s="82" t="s">
        <v>49</v>
      </c>
      <c r="C36" s="82"/>
      <c r="D36" s="82" t="s">
        <v>47</v>
      </c>
      <c r="E36" s="82"/>
      <c r="F36" s="82" t="s">
        <v>47</v>
      </c>
      <c r="G36" s="82"/>
      <c r="H36" s="82"/>
      <c r="I36" s="82" t="s">
        <v>49</v>
      </c>
      <c r="J36" s="82"/>
      <c r="K36" s="82"/>
    </row>
    <row r="37" spans="1:11" hidden="1" x14ac:dyDescent="0.25">
      <c r="A37" s="84" t="s">
        <v>163</v>
      </c>
      <c r="B37" s="84">
        <f>'Times per Operation_workinng'!C10</f>
        <v>85</v>
      </c>
      <c r="C37" s="84"/>
      <c r="D37" s="84">
        <f>'Times per Operation_workinng'!H35</f>
        <v>49</v>
      </c>
      <c r="E37" s="84"/>
      <c r="F37" s="84">
        <f>'Times per Operation_workinng'!H59</f>
        <v>4</v>
      </c>
      <c r="G37" s="84"/>
      <c r="H37" s="84"/>
      <c r="I37" s="84">
        <f>'Times per Operation_workinng'!C95</f>
        <v>22</v>
      </c>
      <c r="J37" s="84"/>
      <c r="K37" s="84"/>
    </row>
    <row r="38" spans="1:11" x14ac:dyDescent="0.25">
      <c r="A38" s="38" t="s">
        <v>165</v>
      </c>
      <c r="B38" s="131" t="s">
        <v>177</v>
      </c>
      <c r="C38" s="9" t="s">
        <v>166</v>
      </c>
      <c r="D38" s="9" t="s">
        <v>170</v>
      </c>
      <c r="E38" s="132">
        <v>0.9</v>
      </c>
    </row>
    <row r="39" spans="1:11" x14ac:dyDescent="0.25">
      <c r="A39" s="116"/>
      <c r="B39" s="13"/>
      <c r="C39" s="13" t="s">
        <v>167</v>
      </c>
      <c r="D39" s="13" t="s">
        <v>171</v>
      </c>
      <c r="E39" s="133">
        <v>0.9</v>
      </c>
    </row>
    <row r="40" spans="1:11" x14ac:dyDescent="0.25">
      <c r="A40" s="106"/>
      <c r="B40" s="139" t="s">
        <v>45</v>
      </c>
      <c r="C40" s="139" t="s">
        <v>49</v>
      </c>
      <c r="D40" s="139" t="s">
        <v>44</v>
      </c>
      <c r="E40" s="139" t="s">
        <v>42</v>
      </c>
      <c r="F40" s="139" t="s">
        <v>43</v>
      </c>
      <c r="G40" s="139" t="s">
        <v>48</v>
      </c>
      <c r="H40" s="140" t="s">
        <v>47</v>
      </c>
    </row>
    <row r="41" spans="1:11" x14ac:dyDescent="0.25">
      <c r="A41" s="107" t="s">
        <v>165</v>
      </c>
      <c r="B41" s="20">
        <f t="shared" ref="B41:H41" si="4">((B26)/($E$38*$E$39*$A$14))</f>
        <v>3.9403235715285962</v>
      </c>
      <c r="C41" s="20">
        <f t="shared" si="4"/>
        <v>3.5512264554478814</v>
      </c>
      <c r="D41" s="20">
        <f t="shared" si="4"/>
        <v>9.3851896827003092</v>
      </c>
      <c r="E41" s="20">
        <f t="shared" si="4"/>
        <v>15.38075112149186</v>
      </c>
      <c r="F41" s="20">
        <f t="shared" si="4"/>
        <v>8.7511349353105761</v>
      </c>
      <c r="G41" s="20">
        <f t="shared" si="4"/>
        <v>10.483584081147335</v>
      </c>
      <c r="H41" s="29">
        <f t="shared" si="4"/>
        <v>7.3569958847736627</v>
      </c>
    </row>
    <row r="42" spans="1:11" x14ac:dyDescent="0.25">
      <c r="A42" s="108" t="s">
        <v>172</v>
      </c>
      <c r="B42" s="101">
        <f>ROUNDUP(B41,0)</f>
        <v>4</v>
      </c>
      <c r="C42" s="101">
        <f t="shared" ref="C42:H42" si="5">ROUNDUP(C41,0)</f>
        <v>4</v>
      </c>
      <c r="D42" s="101">
        <f t="shared" si="5"/>
        <v>10</v>
      </c>
      <c r="E42" s="101">
        <f t="shared" si="5"/>
        <v>16</v>
      </c>
      <c r="F42" s="101">
        <f t="shared" si="5"/>
        <v>9</v>
      </c>
      <c r="G42" s="101">
        <f t="shared" si="5"/>
        <v>11</v>
      </c>
      <c r="H42" s="102">
        <f t="shared" si="5"/>
        <v>8</v>
      </c>
    </row>
    <row r="44" spans="1:11" x14ac:dyDescent="0.25">
      <c r="A44" s="83" t="s">
        <v>158</v>
      </c>
      <c r="B44" s="84"/>
      <c r="C44" s="84"/>
      <c r="D44" s="84"/>
      <c r="E44" s="84"/>
      <c r="F44" s="84"/>
      <c r="G44" s="84"/>
      <c r="H44" s="84"/>
    </row>
    <row r="45" spans="1:11" x14ac:dyDescent="0.25">
      <c r="A45" s="96" t="s">
        <v>121</v>
      </c>
      <c r="B45" s="89" t="s">
        <v>125</v>
      </c>
      <c r="C45" s="89" t="s">
        <v>127</v>
      </c>
      <c r="D45" s="89" t="s">
        <v>124</v>
      </c>
      <c r="E45" s="89" t="s">
        <v>128</v>
      </c>
      <c r="F45" s="89" t="s">
        <v>129</v>
      </c>
      <c r="G45" s="89" t="s">
        <v>126</v>
      </c>
      <c r="H45" s="89" t="s">
        <v>123</v>
      </c>
    </row>
    <row r="46" spans="1:11" x14ac:dyDescent="0.25">
      <c r="A46" s="88" t="s">
        <v>130</v>
      </c>
      <c r="B46" s="123">
        <v>1</v>
      </c>
      <c r="C46" s="123">
        <v>1</v>
      </c>
      <c r="D46" s="123">
        <v>1</v>
      </c>
      <c r="E46" s="123">
        <v>0</v>
      </c>
      <c r="F46" s="123">
        <v>0</v>
      </c>
      <c r="G46" s="124">
        <v>0</v>
      </c>
      <c r="H46" s="125">
        <v>0</v>
      </c>
    </row>
    <row r="47" spans="1:11" x14ac:dyDescent="0.25">
      <c r="A47" s="88" t="s">
        <v>137</v>
      </c>
      <c r="B47" s="123">
        <v>1</v>
      </c>
      <c r="C47" s="123">
        <v>1</v>
      </c>
      <c r="D47" s="123">
        <v>0</v>
      </c>
      <c r="E47" s="123">
        <v>1</v>
      </c>
      <c r="F47" s="123">
        <v>0</v>
      </c>
      <c r="G47" s="124">
        <v>0</v>
      </c>
      <c r="H47" s="125">
        <v>0</v>
      </c>
    </row>
    <row r="48" spans="1:11" x14ac:dyDescent="0.25">
      <c r="A48" s="89" t="s">
        <v>131</v>
      </c>
      <c r="B48" s="123">
        <v>1</v>
      </c>
      <c r="C48" s="123">
        <v>0</v>
      </c>
      <c r="D48" s="123">
        <v>1</v>
      </c>
      <c r="E48" s="123">
        <v>0</v>
      </c>
      <c r="F48" s="123">
        <v>0</v>
      </c>
      <c r="G48" s="124">
        <v>0</v>
      </c>
      <c r="H48" s="125">
        <v>0</v>
      </c>
    </row>
    <row r="49" spans="1:12" x14ac:dyDescent="0.25">
      <c r="A49" s="88" t="s">
        <v>132</v>
      </c>
      <c r="B49" s="123">
        <v>1</v>
      </c>
      <c r="C49" s="123">
        <v>0</v>
      </c>
      <c r="D49" s="123">
        <v>0</v>
      </c>
      <c r="E49" s="123">
        <v>1</v>
      </c>
      <c r="F49" s="123">
        <v>1</v>
      </c>
      <c r="G49" s="124">
        <v>0</v>
      </c>
      <c r="H49" s="125">
        <v>0</v>
      </c>
    </row>
    <row r="50" spans="1:12" x14ac:dyDescent="0.25">
      <c r="A50" s="88" t="s">
        <v>134</v>
      </c>
      <c r="B50" s="129">
        <v>1</v>
      </c>
      <c r="C50" s="129">
        <v>0</v>
      </c>
      <c r="D50" s="129">
        <v>0</v>
      </c>
      <c r="E50" s="129">
        <v>0</v>
      </c>
      <c r="F50" s="129">
        <v>0</v>
      </c>
      <c r="G50" s="127">
        <v>1</v>
      </c>
      <c r="H50" s="128">
        <v>1</v>
      </c>
    </row>
    <row r="51" spans="1:12" x14ac:dyDescent="0.25">
      <c r="A51" s="88" t="s">
        <v>139</v>
      </c>
      <c r="B51" s="129">
        <v>0</v>
      </c>
      <c r="C51" s="129">
        <v>1</v>
      </c>
      <c r="D51" s="129">
        <v>0</v>
      </c>
      <c r="E51" s="129">
        <v>0</v>
      </c>
      <c r="F51" s="129">
        <v>0</v>
      </c>
      <c r="G51" s="127">
        <v>1</v>
      </c>
      <c r="H51" s="128">
        <v>0</v>
      </c>
    </row>
    <row r="52" spans="1:12" x14ac:dyDescent="0.25">
      <c r="A52" s="88" t="s">
        <v>133</v>
      </c>
      <c r="B52" s="129">
        <v>0</v>
      </c>
      <c r="C52" s="129">
        <v>0</v>
      </c>
      <c r="D52" s="129">
        <v>0</v>
      </c>
      <c r="E52" s="129">
        <v>1</v>
      </c>
      <c r="F52" s="129">
        <v>1</v>
      </c>
      <c r="G52" s="127">
        <v>0</v>
      </c>
      <c r="H52" s="128">
        <v>0</v>
      </c>
    </row>
    <row r="53" spans="1:12" x14ac:dyDescent="0.25">
      <c r="A53" s="88" t="s">
        <v>138</v>
      </c>
      <c r="B53" s="129">
        <v>0</v>
      </c>
      <c r="C53" s="129">
        <v>0</v>
      </c>
      <c r="D53" s="129">
        <v>0</v>
      </c>
      <c r="E53" s="129">
        <v>1</v>
      </c>
      <c r="F53" s="129">
        <v>0</v>
      </c>
      <c r="G53" s="127">
        <v>0</v>
      </c>
      <c r="H53" s="128">
        <v>1</v>
      </c>
    </row>
    <row r="54" spans="1:12" x14ac:dyDescent="0.25">
      <c r="A54" s="88" t="s">
        <v>135</v>
      </c>
      <c r="B54" s="129">
        <v>0</v>
      </c>
      <c r="C54" s="129">
        <v>0</v>
      </c>
      <c r="D54" s="129">
        <v>0</v>
      </c>
      <c r="E54" s="129">
        <v>0</v>
      </c>
      <c r="F54" s="129">
        <v>0</v>
      </c>
      <c r="G54" s="127">
        <v>1</v>
      </c>
      <c r="H54" s="128">
        <v>1</v>
      </c>
    </row>
    <row r="55" spans="1:12" x14ac:dyDescent="0.25">
      <c r="A55" s="88" t="s">
        <v>136</v>
      </c>
      <c r="B55" s="129">
        <v>0</v>
      </c>
      <c r="C55" s="129">
        <v>0</v>
      </c>
      <c r="D55" s="129">
        <v>0</v>
      </c>
      <c r="E55" s="129">
        <v>0</v>
      </c>
      <c r="F55" s="129">
        <v>0</v>
      </c>
      <c r="G55" s="127">
        <v>1</v>
      </c>
      <c r="H55" s="128">
        <v>1</v>
      </c>
    </row>
    <row r="57" spans="1:12" x14ac:dyDescent="0.25">
      <c r="A57" s="143" t="s">
        <v>182</v>
      </c>
    </row>
    <row r="58" spans="1:12" x14ac:dyDescent="0.25">
      <c r="A58" s="144" t="s">
        <v>121</v>
      </c>
      <c r="B58" s="145" t="s">
        <v>125</v>
      </c>
      <c r="C58" s="146" t="s">
        <v>127</v>
      </c>
      <c r="D58" s="146" t="s">
        <v>124</v>
      </c>
      <c r="E58" s="146" t="s">
        <v>128</v>
      </c>
      <c r="F58" s="146" t="s">
        <v>129</v>
      </c>
      <c r="G58" s="146" t="s">
        <v>126</v>
      </c>
      <c r="H58" s="146" t="s">
        <v>123</v>
      </c>
      <c r="I58" s="146" t="s">
        <v>129</v>
      </c>
      <c r="J58" s="146" t="s">
        <v>128</v>
      </c>
      <c r="K58" s="146" t="s">
        <v>127</v>
      </c>
      <c r="L58" s="146" t="s">
        <v>125</v>
      </c>
    </row>
    <row r="59" spans="1:12" x14ac:dyDescent="0.25">
      <c r="A59" s="147" t="s">
        <v>130</v>
      </c>
      <c r="B59" s="123">
        <v>1</v>
      </c>
      <c r="C59" s="123">
        <v>1</v>
      </c>
      <c r="D59" s="123">
        <v>1</v>
      </c>
      <c r="E59" s="123">
        <v>0</v>
      </c>
      <c r="F59" s="123">
        <v>0</v>
      </c>
      <c r="G59" s="124">
        <v>0</v>
      </c>
      <c r="H59" s="125">
        <v>0</v>
      </c>
      <c r="I59" s="129">
        <v>0</v>
      </c>
      <c r="J59" s="129">
        <v>0</v>
      </c>
      <c r="K59" s="129">
        <v>0</v>
      </c>
      <c r="L59" s="129">
        <v>0</v>
      </c>
    </row>
    <row r="60" spans="1:12" x14ac:dyDescent="0.25">
      <c r="A60" s="148" t="s">
        <v>137</v>
      </c>
      <c r="B60" s="123">
        <v>1</v>
      </c>
      <c r="C60" s="123">
        <v>1</v>
      </c>
      <c r="D60" s="123">
        <v>0</v>
      </c>
      <c r="E60" s="123">
        <v>1</v>
      </c>
      <c r="F60" s="123">
        <v>0</v>
      </c>
      <c r="G60" s="124">
        <v>0</v>
      </c>
      <c r="H60" s="125">
        <v>0</v>
      </c>
      <c r="I60" s="129">
        <v>0</v>
      </c>
      <c r="J60" s="129">
        <v>0</v>
      </c>
      <c r="K60" s="129">
        <v>0</v>
      </c>
      <c r="L60" s="129">
        <v>0</v>
      </c>
    </row>
    <row r="61" spans="1:12" x14ac:dyDescent="0.25">
      <c r="A61" s="146" t="s">
        <v>131</v>
      </c>
      <c r="B61" s="123">
        <v>1</v>
      </c>
      <c r="C61" s="123">
        <v>0</v>
      </c>
      <c r="D61" s="123">
        <v>1</v>
      </c>
      <c r="E61" s="123">
        <v>0</v>
      </c>
      <c r="F61" s="123">
        <v>0</v>
      </c>
      <c r="G61" s="124">
        <v>0</v>
      </c>
      <c r="H61" s="125">
        <v>0</v>
      </c>
      <c r="I61" s="129">
        <v>0</v>
      </c>
      <c r="J61" s="129">
        <v>0</v>
      </c>
      <c r="K61" s="129">
        <v>0</v>
      </c>
      <c r="L61" s="129">
        <v>0</v>
      </c>
    </row>
    <row r="62" spans="1:12" x14ac:dyDescent="0.25">
      <c r="A62" s="148" t="s">
        <v>132</v>
      </c>
      <c r="B62" s="123">
        <v>1</v>
      </c>
      <c r="C62" s="123">
        <v>0</v>
      </c>
      <c r="D62" s="123">
        <v>0</v>
      </c>
      <c r="E62" s="123">
        <v>1</v>
      </c>
      <c r="F62" s="123">
        <v>1</v>
      </c>
      <c r="G62" s="124">
        <v>0</v>
      </c>
      <c r="H62" s="125">
        <v>0</v>
      </c>
      <c r="I62" s="129">
        <v>0</v>
      </c>
      <c r="J62" s="129">
        <v>0</v>
      </c>
      <c r="K62" s="129">
        <v>0</v>
      </c>
      <c r="L62" s="129">
        <v>0</v>
      </c>
    </row>
    <row r="63" spans="1:12" x14ac:dyDescent="0.25">
      <c r="A63" s="148" t="s">
        <v>134</v>
      </c>
      <c r="B63" s="129">
        <v>0</v>
      </c>
      <c r="C63" s="129">
        <v>0</v>
      </c>
      <c r="D63" s="129">
        <v>0</v>
      </c>
      <c r="E63" s="129">
        <v>0</v>
      </c>
      <c r="F63" s="129">
        <v>0</v>
      </c>
      <c r="G63" s="127">
        <v>1</v>
      </c>
      <c r="H63" s="128">
        <v>1</v>
      </c>
      <c r="I63" s="130">
        <v>0</v>
      </c>
      <c r="J63" s="130">
        <v>0</v>
      </c>
      <c r="K63" s="130">
        <v>0</v>
      </c>
      <c r="L63" s="130">
        <v>1</v>
      </c>
    </row>
    <row r="64" spans="1:12" x14ac:dyDescent="0.25">
      <c r="A64" s="148" t="s">
        <v>139</v>
      </c>
      <c r="B64" s="129">
        <v>0</v>
      </c>
      <c r="C64" s="129">
        <v>0</v>
      </c>
      <c r="D64" s="129">
        <v>0</v>
      </c>
      <c r="E64" s="129">
        <v>0</v>
      </c>
      <c r="F64" s="129">
        <v>0</v>
      </c>
      <c r="G64" s="127">
        <v>1</v>
      </c>
      <c r="H64" s="128">
        <v>0</v>
      </c>
      <c r="I64" s="130">
        <v>0</v>
      </c>
      <c r="J64" s="130">
        <v>0</v>
      </c>
      <c r="K64" s="130">
        <v>1</v>
      </c>
      <c r="L64" s="130">
        <v>0</v>
      </c>
    </row>
    <row r="65" spans="1:12" x14ac:dyDescent="0.25">
      <c r="A65" s="148" t="s">
        <v>133</v>
      </c>
      <c r="B65" s="129">
        <v>0</v>
      </c>
      <c r="C65" s="129">
        <v>0</v>
      </c>
      <c r="D65" s="129">
        <v>0</v>
      </c>
      <c r="E65" s="129">
        <v>0</v>
      </c>
      <c r="F65" s="129">
        <v>0</v>
      </c>
      <c r="G65" s="127">
        <v>0</v>
      </c>
      <c r="H65" s="128">
        <v>0</v>
      </c>
      <c r="I65" s="130">
        <v>1</v>
      </c>
      <c r="J65" s="130">
        <v>1</v>
      </c>
      <c r="K65" s="130">
        <v>0</v>
      </c>
      <c r="L65" s="130">
        <v>0</v>
      </c>
    </row>
    <row r="66" spans="1:12" x14ac:dyDescent="0.25">
      <c r="A66" s="148" t="s">
        <v>138</v>
      </c>
      <c r="B66" s="129">
        <v>0</v>
      </c>
      <c r="C66" s="129">
        <v>0</v>
      </c>
      <c r="D66" s="129">
        <v>0</v>
      </c>
      <c r="E66" s="129">
        <v>0</v>
      </c>
      <c r="F66" s="129">
        <v>0</v>
      </c>
      <c r="G66" s="127">
        <v>0</v>
      </c>
      <c r="H66" s="128">
        <v>1</v>
      </c>
      <c r="I66" s="130">
        <v>0</v>
      </c>
      <c r="J66" s="130">
        <v>1</v>
      </c>
      <c r="K66" s="130">
        <v>0</v>
      </c>
      <c r="L66" s="130">
        <v>0</v>
      </c>
    </row>
    <row r="67" spans="1:12" x14ac:dyDescent="0.25">
      <c r="A67" s="148" t="s">
        <v>135</v>
      </c>
      <c r="B67" s="129">
        <v>0</v>
      </c>
      <c r="C67" s="129">
        <v>0</v>
      </c>
      <c r="D67" s="129">
        <v>0</v>
      </c>
      <c r="E67" s="129">
        <v>0</v>
      </c>
      <c r="F67" s="129">
        <v>0</v>
      </c>
      <c r="G67" s="127">
        <v>1</v>
      </c>
      <c r="H67" s="128">
        <v>1</v>
      </c>
      <c r="I67" s="130">
        <v>0</v>
      </c>
      <c r="J67" s="130">
        <v>0</v>
      </c>
      <c r="K67" s="130">
        <v>0</v>
      </c>
      <c r="L67" s="130">
        <v>0</v>
      </c>
    </row>
    <row r="68" spans="1:12" x14ac:dyDescent="0.25">
      <c r="A68" s="148" t="s">
        <v>136</v>
      </c>
      <c r="B68" s="129">
        <v>0</v>
      </c>
      <c r="C68" s="129">
        <v>0</v>
      </c>
      <c r="D68" s="129">
        <v>0</v>
      </c>
      <c r="E68" s="129">
        <v>0</v>
      </c>
      <c r="F68" s="129">
        <v>0</v>
      </c>
      <c r="G68" s="127">
        <v>1</v>
      </c>
      <c r="H68" s="128">
        <v>1</v>
      </c>
      <c r="I68" s="130">
        <v>0</v>
      </c>
      <c r="J68" s="130">
        <v>0</v>
      </c>
      <c r="K68" s="130">
        <v>0</v>
      </c>
      <c r="L68" s="130">
        <v>0</v>
      </c>
    </row>
  </sheetData>
  <conditionalFormatting sqref="B50:F55">
    <cfRule type="cellIs" dxfId="11" priority="6" operator="greaterThan">
      <formula>0</formula>
    </cfRule>
  </conditionalFormatting>
  <conditionalFormatting sqref="B63:F68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C8AD-3A77-4CC4-8590-D22413756858}">
  <dimension ref="A1:BL135"/>
  <sheetViews>
    <sheetView tabSelected="1" workbookViewId="0">
      <pane xSplit="1" ySplit="9" topLeftCell="B127" activePane="bottomRight" state="frozen"/>
      <selection pane="topRight" activeCell="B1" sqref="B1"/>
      <selection pane="bottomLeft" activeCell="A10" sqref="A10"/>
      <selection pane="bottomRight" activeCell="H138" sqref="H138"/>
    </sheetView>
  </sheetViews>
  <sheetFormatPr defaultRowHeight="15" x14ac:dyDescent="0.25"/>
  <cols>
    <col min="1" max="1" width="21.7109375" bestFit="1" customWidth="1"/>
    <col min="2" max="11" width="8.7109375" customWidth="1"/>
  </cols>
  <sheetData>
    <row r="1" spans="1:64" x14ac:dyDescent="0.25">
      <c r="A1" s="82" t="s">
        <v>40</v>
      </c>
      <c r="B1" s="82" t="s">
        <v>1</v>
      </c>
      <c r="C1" s="83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</row>
    <row r="2" spans="1:64" x14ac:dyDescent="0.25">
      <c r="A2" s="82" t="s">
        <v>41</v>
      </c>
      <c r="B2" s="82" t="s">
        <v>42</v>
      </c>
      <c r="C2" s="82" t="s">
        <v>42</v>
      </c>
      <c r="D2" s="82" t="s">
        <v>43</v>
      </c>
      <c r="E2" s="82" t="s">
        <v>43</v>
      </c>
      <c r="F2" s="82" t="s">
        <v>44</v>
      </c>
      <c r="G2" s="82" t="s">
        <v>44</v>
      </c>
      <c r="H2" s="82" t="s">
        <v>44</v>
      </c>
      <c r="I2" s="82" t="s">
        <v>43</v>
      </c>
      <c r="J2" s="82" t="s">
        <v>44</v>
      </c>
      <c r="K2" s="82" t="s">
        <v>45</v>
      </c>
    </row>
    <row r="3" spans="1:64" x14ac:dyDescent="0.25">
      <c r="A3" s="82" t="s">
        <v>46</v>
      </c>
      <c r="B3" s="82" t="s">
        <v>47</v>
      </c>
      <c r="C3" s="82" t="s">
        <v>47</v>
      </c>
      <c r="D3" s="82" t="s">
        <v>48</v>
      </c>
      <c r="E3" s="82" t="s">
        <v>48</v>
      </c>
      <c r="F3" s="82" t="s">
        <v>45</v>
      </c>
      <c r="G3" s="82" t="s">
        <v>45</v>
      </c>
      <c r="H3" s="82" t="s">
        <v>45</v>
      </c>
      <c r="I3" s="82" t="s">
        <v>47</v>
      </c>
      <c r="J3" s="82" t="s">
        <v>43</v>
      </c>
      <c r="K3" s="82" t="s">
        <v>49</v>
      </c>
    </row>
    <row r="4" spans="1:64" x14ac:dyDescent="0.25">
      <c r="A4" s="82" t="s">
        <v>50</v>
      </c>
      <c r="B4" s="82" t="s">
        <v>49</v>
      </c>
      <c r="C4" s="82"/>
      <c r="D4" s="82" t="s">
        <v>47</v>
      </c>
      <c r="E4" s="82"/>
      <c r="F4" s="82" t="s">
        <v>47</v>
      </c>
      <c r="G4" s="82"/>
      <c r="H4" s="82"/>
      <c r="I4" s="82" t="s">
        <v>49</v>
      </c>
      <c r="J4" s="82"/>
      <c r="K4" s="82"/>
    </row>
    <row r="5" spans="1:64" x14ac:dyDescent="0.25">
      <c r="B5" s="139" t="s">
        <v>45</v>
      </c>
      <c r="C5" s="139" t="s">
        <v>49</v>
      </c>
      <c r="D5" s="139" t="s">
        <v>44</v>
      </c>
      <c r="E5" s="139" t="s">
        <v>42</v>
      </c>
      <c r="F5" s="139" t="s">
        <v>43</v>
      </c>
      <c r="G5" s="139" t="s">
        <v>48</v>
      </c>
      <c r="H5" s="140" t="s">
        <v>47</v>
      </c>
    </row>
    <row r="6" spans="1:64" x14ac:dyDescent="0.25">
      <c r="B6">
        <v>4</v>
      </c>
      <c r="C6">
        <v>4</v>
      </c>
      <c r="D6">
        <v>10</v>
      </c>
      <c r="E6">
        <v>16</v>
      </c>
      <c r="F6">
        <v>9</v>
      </c>
      <c r="G6">
        <v>11</v>
      </c>
      <c r="H6">
        <v>8</v>
      </c>
    </row>
    <row r="9" spans="1:64" hidden="1" x14ac:dyDescent="0.25">
      <c r="A9" s="115"/>
      <c r="B9" s="139" t="s">
        <v>42</v>
      </c>
      <c r="C9" s="139" t="s">
        <v>42</v>
      </c>
      <c r="D9" s="139" t="s">
        <v>42</v>
      </c>
      <c r="E9" s="139" t="s">
        <v>42</v>
      </c>
      <c r="F9" s="139" t="s">
        <v>42</v>
      </c>
      <c r="G9" s="139" t="s">
        <v>42</v>
      </c>
      <c r="H9" s="139" t="s">
        <v>42</v>
      </c>
      <c r="I9" s="139" t="s">
        <v>42</v>
      </c>
      <c r="J9" s="139" t="s">
        <v>42</v>
      </c>
      <c r="K9" s="139" t="s">
        <v>42</v>
      </c>
      <c r="L9" s="139" t="s">
        <v>42</v>
      </c>
      <c r="M9" s="139" t="s">
        <v>42</v>
      </c>
      <c r="N9" s="139" t="s">
        <v>42</v>
      </c>
      <c r="O9" s="139" t="s">
        <v>42</v>
      </c>
      <c r="P9" s="139" t="s">
        <v>42</v>
      </c>
      <c r="Q9" s="139" t="s">
        <v>42</v>
      </c>
      <c r="R9" s="140" t="s">
        <v>48</v>
      </c>
      <c r="S9" s="140" t="s">
        <v>48</v>
      </c>
      <c r="T9" s="140" t="s">
        <v>48</v>
      </c>
      <c r="U9" s="140" t="s">
        <v>48</v>
      </c>
      <c r="V9" s="140" t="s">
        <v>48</v>
      </c>
      <c r="W9" s="140" t="s">
        <v>48</v>
      </c>
      <c r="X9" s="140" t="s">
        <v>48</v>
      </c>
      <c r="Y9" s="140" t="s">
        <v>48</v>
      </c>
      <c r="Z9" s="139" t="s">
        <v>48</v>
      </c>
      <c r="AA9" s="139" t="s">
        <v>48</v>
      </c>
      <c r="AB9" s="139" t="s">
        <v>48</v>
      </c>
      <c r="AC9" s="139" t="s">
        <v>49</v>
      </c>
      <c r="AD9" s="139" t="s">
        <v>49</v>
      </c>
      <c r="AE9" s="139" t="s">
        <v>49</v>
      </c>
      <c r="AF9" s="139" t="s">
        <v>49</v>
      </c>
      <c r="AG9" s="139" t="s">
        <v>43</v>
      </c>
      <c r="AH9" s="139" t="s">
        <v>43</v>
      </c>
      <c r="AI9" s="139" t="s">
        <v>43</v>
      </c>
      <c r="AJ9" s="139" t="s">
        <v>43</v>
      </c>
      <c r="AK9" s="139" t="s">
        <v>43</v>
      </c>
      <c r="AL9" s="139" t="s">
        <v>43</v>
      </c>
      <c r="AM9" s="139" t="s">
        <v>43</v>
      </c>
      <c r="AN9" s="139" t="s">
        <v>43</v>
      </c>
      <c r="AO9" s="139" t="s">
        <v>43</v>
      </c>
      <c r="AP9" s="139" t="s">
        <v>44</v>
      </c>
      <c r="AQ9" s="139" t="s">
        <v>44</v>
      </c>
      <c r="AR9" s="139" t="s">
        <v>44</v>
      </c>
      <c r="AS9" s="139" t="s">
        <v>44</v>
      </c>
      <c r="AT9" s="139" t="s">
        <v>44</v>
      </c>
      <c r="AU9" s="139" t="s">
        <v>44</v>
      </c>
      <c r="AV9" s="139" t="s">
        <v>44</v>
      </c>
      <c r="AW9" s="139" t="s">
        <v>44</v>
      </c>
      <c r="AX9" s="139" t="s">
        <v>44</v>
      </c>
      <c r="AY9" s="139" t="s">
        <v>44</v>
      </c>
      <c r="AZ9" s="139" t="s">
        <v>45</v>
      </c>
      <c r="BA9" s="139" t="s">
        <v>45</v>
      </c>
      <c r="BB9" s="139" t="s">
        <v>45</v>
      </c>
      <c r="BC9" s="139" t="s">
        <v>45</v>
      </c>
      <c r="BD9" s="139" t="s">
        <v>47</v>
      </c>
      <c r="BE9" s="139" t="s">
        <v>47</v>
      </c>
      <c r="BF9" s="139" t="s">
        <v>47</v>
      </c>
      <c r="BG9" s="139" t="s">
        <v>47</v>
      </c>
      <c r="BH9" s="139" t="s">
        <v>47</v>
      </c>
      <c r="BI9" s="139" t="s">
        <v>47</v>
      </c>
      <c r="BJ9" s="139" t="s">
        <v>47</v>
      </c>
      <c r="BK9" s="140" t="s">
        <v>47</v>
      </c>
    </row>
    <row r="10" spans="1:64" hidden="1" x14ac:dyDescent="0.25">
      <c r="A10" s="82" t="s">
        <v>3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 s="12">
        <v>1</v>
      </c>
      <c r="BL10">
        <f t="shared" ref="BL10:BL19" si="0">SUM(B10:BK10)</f>
        <v>28</v>
      </c>
    </row>
    <row r="11" spans="1:64" hidden="1" x14ac:dyDescent="0.25">
      <c r="A11" s="82" t="s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AC11">
        <v>1</v>
      </c>
      <c r="AD11">
        <v>1</v>
      </c>
      <c r="AE11">
        <v>1</v>
      </c>
      <c r="AF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 s="12">
        <v>1</v>
      </c>
      <c r="BL11">
        <f t="shared" si="0"/>
        <v>28</v>
      </c>
    </row>
    <row r="12" spans="1:64" hidden="1" x14ac:dyDescent="0.25">
      <c r="A12" s="83" t="s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 s="12">
        <v>1</v>
      </c>
      <c r="BL12">
        <f t="shared" si="0"/>
        <v>24</v>
      </c>
    </row>
    <row r="13" spans="1:64" hidden="1" x14ac:dyDescent="0.25">
      <c r="A13" s="82" t="s">
        <v>5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 s="12">
        <v>1</v>
      </c>
      <c r="BL13">
        <f t="shared" si="0"/>
        <v>22</v>
      </c>
    </row>
    <row r="14" spans="1:64" hidden="1" x14ac:dyDescent="0.25">
      <c r="A14" s="82" t="s">
        <v>8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 s="12">
        <v>1</v>
      </c>
      <c r="BL14">
        <f t="shared" si="0"/>
        <v>21</v>
      </c>
    </row>
    <row r="15" spans="1:64" hidden="1" x14ac:dyDescent="0.25">
      <c r="A15" s="82" t="s">
        <v>4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BK15" s="12"/>
      <c r="BL15">
        <f t="shared" si="0"/>
        <v>20</v>
      </c>
    </row>
    <row r="16" spans="1:64" hidden="1" x14ac:dyDescent="0.25">
      <c r="A16" s="82" t="s">
        <v>9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BK16" s="12"/>
      <c r="BL16">
        <f t="shared" si="0"/>
        <v>19</v>
      </c>
    </row>
    <row r="17" spans="1:64" hidden="1" x14ac:dyDescent="0.25">
      <c r="A17" s="82" t="s">
        <v>7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K17" s="12"/>
      <c r="BL17">
        <f t="shared" si="0"/>
        <v>14</v>
      </c>
    </row>
    <row r="18" spans="1:64" hidden="1" x14ac:dyDescent="0.25">
      <c r="A18" s="82" t="s">
        <v>6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K18" s="12"/>
      <c r="BL18">
        <f t="shared" si="0"/>
        <v>14</v>
      </c>
    </row>
    <row r="19" spans="1:64" hidden="1" x14ac:dyDescent="0.25">
      <c r="A19" s="82" t="s">
        <v>10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>
        <v>1</v>
      </c>
      <c r="AD19" s="13">
        <v>1</v>
      </c>
      <c r="AE19" s="13">
        <v>1</v>
      </c>
      <c r="AF19" s="13">
        <v>1</v>
      </c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>
        <v>1</v>
      </c>
      <c r="BA19" s="13">
        <v>1</v>
      </c>
      <c r="BB19" s="13">
        <v>1</v>
      </c>
      <c r="BC19" s="13">
        <v>1</v>
      </c>
      <c r="BD19" s="13"/>
      <c r="BE19" s="13"/>
      <c r="BF19" s="13"/>
      <c r="BG19" s="13"/>
      <c r="BH19" s="13"/>
      <c r="BI19" s="13"/>
      <c r="BJ19" s="13"/>
      <c r="BK19" s="14"/>
      <c r="BL19">
        <f t="shared" si="0"/>
        <v>8</v>
      </c>
    </row>
    <row r="20" spans="1:64" hidden="1" x14ac:dyDescent="0.25">
      <c r="B20">
        <f t="shared" ref="B20:AG20" si="1">SUM(B10:B19)</f>
        <v>2</v>
      </c>
      <c r="C20">
        <f t="shared" si="1"/>
        <v>2</v>
      </c>
      <c r="D20">
        <f t="shared" si="1"/>
        <v>2</v>
      </c>
      <c r="E20">
        <f t="shared" si="1"/>
        <v>2</v>
      </c>
      <c r="F20">
        <f t="shared" si="1"/>
        <v>2</v>
      </c>
      <c r="G20">
        <f t="shared" si="1"/>
        <v>2</v>
      </c>
      <c r="H20">
        <f t="shared" si="1"/>
        <v>2</v>
      </c>
      <c r="I20">
        <f t="shared" si="1"/>
        <v>2</v>
      </c>
      <c r="J20">
        <f t="shared" si="1"/>
        <v>2</v>
      </c>
      <c r="K20">
        <f t="shared" si="1"/>
        <v>2</v>
      </c>
      <c r="L20">
        <f t="shared" si="1"/>
        <v>2</v>
      </c>
      <c r="M20">
        <f t="shared" si="1"/>
        <v>2</v>
      </c>
      <c r="N20">
        <f t="shared" si="1"/>
        <v>2</v>
      </c>
      <c r="O20">
        <f t="shared" si="1"/>
        <v>2</v>
      </c>
      <c r="P20">
        <f t="shared" si="1"/>
        <v>2</v>
      </c>
      <c r="Q20">
        <f t="shared" si="1"/>
        <v>2</v>
      </c>
      <c r="R20">
        <f t="shared" si="1"/>
        <v>2</v>
      </c>
      <c r="S20">
        <f t="shared" si="1"/>
        <v>2</v>
      </c>
      <c r="T20">
        <f t="shared" si="1"/>
        <v>2</v>
      </c>
      <c r="U20">
        <f t="shared" si="1"/>
        <v>2</v>
      </c>
      <c r="V20">
        <f t="shared" si="1"/>
        <v>2</v>
      </c>
      <c r="W20">
        <f t="shared" si="1"/>
        <v>2</v>
      </c>
      <c r="X20">
        <f t="shared" si="1"/>
        <v>2</v>
      </c>
      <c r="Y20">
        <f t="shared" si="1"/>
        <v>2</v>
      </c>
      <c r="Z20">
        <f t="shared" si="1"/>
        <v>2</v>
      </c>
      <c r="AA20">
        <f t="shared" si="1"/>
        <v>2</v>
      </c>
      <c r="AB20">
        <f t="shared" si="1"/>
        <v>2</v>
      </c>
      <c r="AC20">
        <f t="shared" si="1"/>
        <v>3</v>
      </c>
      <c r="AD20">
        <f t="shared" si="1"/>
        <v>3</v>
      </c>
      <c r="AE20">
        <f t="shared" si="1"/>
        <v>3</v>
      </c>
      <c r="AF20">
        <f t="shared" si="1"/>
        <v>3</v>
      </c>
      <c r="AG20">
        <f t="shared" si="1"/>
        <v>4</v>
      </c>
      <c r="AH20">
        <f t="shared" ref="AH20:BM20" si="2">SUM(AH10:AH19)</f>
        <v>4</v>
      </c>
      <c r="AI20">
        <f t="shared" si="2"/>
        <v>4</v>
      </c>
      <c r="AJ20">
        <f t="shared" si="2"/>
        <v>4</v>
      </c>
      <c r="AK20">
        <f t="shared" si="2"/>
        <v>4</v>
      </c>
      <c r="AL20">
        <f t="shared" si="2"/>
        <v>4</v>
      </c>
      <c r="AM20">
        <f t="shared" si="2"/>
        <v>4</v>
      </c>
      <c r="AN20">
        <f t="shared" si="2"/>
        <v>4</v>
      </c>
      <c r="AO20">
        <f t="shared" si="2"/>
        <v>4</v>
      </c>
      <c r="AP20">
        <f t="shared" si="2"/>
        <v>4</v>
      </c>
      <c r="AQ20">
        <f t="shared" si="2"/>
        <v>4</v>
      </c>
      <c r="AR20">
        <f t="shared" si="2"/>
        <v>4</v>
      </c>
      <c r="AS20">
        <f t="shared" si="2"/>
        <v>4</v>
      </c>
      <c r="AT20">
        <f t="shared" si="2"/>
        <v>4</v>
      </c>
      <c r="AU20">
        <f t="shared" si="2"/>
        <v>4</v>
      </c>
      <c r="AV20">
        <f t="shared" si="2"/>
        <v>4</v>
      </c>
      <c r="AW20">
        <f t="shared" si="2"/>
        <v>4</v>
      </c>
      <c r="AX20">
        <f t="shared" si="2"/>
        <v>4</v>
      </c>
      <c r="AY20">
        <f t="shared" si="2"/>
        <v>4</v>
      </c>
      <c r="AZ20">
        <f t="shared" si="2"/>
        <v>4</v>
      </c>
      <c r="BA20">
        <f t="shared" si="2"/>
        <v>4</v>
      </c>
      <c r="BB20">
        <f t="shared" si="2"/>
        <v>4</v>
      </c>
      <c r="BC20">
        <f t="shared" si="2"/>
        <v>4</v>
      </c>
      <c r="BD20">
        <f t="shared" si="2"/>
        <v>5</v>
      </c>
      <c r="BE20">
        <f t="shared" si="2"/>
        <v>5</v>
      </c>
      <c r="BF20">
        <f t="shared" si="2"/>
        <v>5</v>
      </c>
      <c r="BG20">
        <f t="shared" si="2"/>
        <v>5</v>
      </c>
      <c r="BH20">
        <f t="shared" si="2"/>
        <v>5</v>
      </c>
      <c r="BI20">
        <f t="shared" si="2"/>
        <v>5</v>
      </c>
      <c r="BJ20">
        <f t="shared" si="2"/>
        <v>5</v>
      </c>
      <c r="BK20">
        <f t="shared" si="2"/>
        <v>5</v>
      </c>
    </row>
    <row r="32" spans="1:64" x14ac:dyDescent="0.25">
      <c r="A32" s="88"/>
      <c r="B32" s="88" t="s">
        <v>130</v>
      </c>
      <c r="C32" s="89" t="s">
        <v>131</v>
      </c>
      <c r="D32" s="88" t="s">
        <v>132</v>
      </c>
      <c r="E32" s="88" t="s">
        <v>133</v>
      </c>
      <c r="F32" s="88" t="s">
        <v>134</v>
      </c>
      <c r="G32" s="88" t="s">
        <v>135</v>
      </c>
      <c r="H32" s="88" t="s">
        <v>136</v>
      </c>
      <c r="I32" s="88" t="s">
        <v>137</v>
      </c>
      <c r="J32" s="88" t="s">
        <v>138</v>
      </c>
      <c r="K32" s="88" t="s">
        <v>139</v>
      </c>
      <c r="L32" s="84"/>
    </row>
    <row r="33" spans="1:18" x14ac:dyDescent="0.25">
      <c r="A33" s="89" t="s">
        <v>123</v>
      </c>
      <c r="B33" s="88">
        <v>0</v>
      </c>
      <c r="C33" s="88">
        <v>0</v>
      </c>
      <c r="D33" s="88">
        <v>0</v>
      </c>
      <c r="E33" s="88">
        <v>0</v>
      </c>
      <c r="F33" s="88">
        <v>1</v>
      </c>
      <c r="G33" s="88">
        <v>1</v>
      </c>
      <c r="H33" s="88">
        <v>1</v>
      </c>
      <c r="I33" s="88">
        <v>0</v>
      </c>
      <c r="J33" s="88">
        <v>1</v>
      </c>
      <c r="K33" s="88">
        <v>0</v>
      </c>
      <c r="L33" s="84">
        <f t="shared" ref="L33:L39" si="3">SUM(B33:K33)</f>
        <v>4</v>
      </c>
    </row>
    <row r="34" spans="1:18" x14ac:dyDescent="0.25">
      <c r="A34" s="89" t="s">
        <v>124</v>
      </c>
      <c r="B34" s="88">
        <v>1</v>
      </c>
      <c r="C34" s="88">
        <v>1</v>
      </c>
      <c r="D34" s="88">
        <v>0</v>
      </c>
      <c r="E34" s="88">
        <v>0</v>
      </c>
      <c r="F34" s="88">
        <v>0</v>
      </c>
      <c r="G34" s="88">
        <v>0</v>
      </c>
      <c r="H34" s="88">
        <v>0</v>
      </c>
      <c r="I34" s="88">
        <v>0</v>
      </c>
      <c r="J34" s="88">
        <v>0</v>
      </c>
      <c r="K34" s="88">
        <v>0</v>
      </c>
      <c r="L34" s="84">
        <f t="shared" si="3"/>
        <v>2</v>
      </c>
    </row>
    <row r="35" spans="1:18" x14ac:dyDescent="0.25">
      <c r="A35" s="89" t="s">
        <v>125</v>
      </c>
      <c r="B35" s="88">
        <v>1</v>
      </c>
      <c r="C35" s="88">
        <v>1</v>
      </c>
      <c r="D35" s="88">
        <v>1</v>
      </c>
      <c r="E35" s="88">
        <v>0</v>
      </c>
      <c r="F35" s="88">
        <v>1</v>
      </c>
      <c r="G35" s="88">
        <v>0</v>
      </c>
      <c r="H35" s="88">
        <v>0</v>
      </c>
      <c r="I35" s="88">
        <v>1</v>
      </c>
      <c r="J35" s="88">
        <v>0</v>
      </c>
      <c r="K35" s="88">
        <v>0</v>
      </c>
      <c r="L35" s="84">
        <f t="shared" si="3"/>
        <v>5</v>
      </c>
    </row>
    <row r="36" spans="1:18" x14ac:dyDescent="0.25">
      <c r="A36" s="89" t="s">
        <v>126</v>
      </c>
      <c r="B36" s="88">
        <v>0</v>
      </c>
      <c r="C36" s="88">
        <v>0</v>
      </c>
      <c r="D36" s="88">
        <v>0</v>
      </c>
      <c r="E36" s="88">
        <v>0</v>
      </c>
      <c r="F36" s="88">
        <v>1</v>
      </c>
      <c r="G36" s="88">
        <v>1</v>
      </c>
      <c r="H36" s="88">
        <v>1</v>
      </c>
      <c r="I36" s="88">
        <v>0</v>
      </c>
      <c r="J36" s="88">
        <v>0</v>
      </c>
      <c r="K36" s="88">
        <v>1</v>
      </c>
      <c r="L36" s="84">
        <f t="shared" si="3"/>
        <v>4</v>
      </c>
    </row>
    <row r="37" spans="1:18" x14ac:dyDescent="0.25">
      <c r="A37" s="89" t="s">
        <v>127</v>
      </c>
      <c r="B37" s="88">
        <v>1</v>
      </c>
      <c r="C37" s="88">
        <v>0</v>
      </c>
      <c r="D37" s="88">
        <v>0</v>
      </c>
      <c r="E37" s="88">
        <v>0</v>
      </c>
      <c r="F37" s="88">
        <v>0</v>
      </c>
      <c r="G37" s="88">
        <v>0</v>
      </c>
      <c r="H37" s="88">
        <v>0</v>
      </c>
      <c r="I37" s="88">
        <v>1</v>
      </c>
      <c r="J37" s="88">
        <v>0</v>
      </c>
      <c r="K37" s="88">
        <v>1</v>
      </c>
      <c r="L37" s="84">
        <f t="shared" si="3"/>
        <v>3</v>
      </c>
    </row>
    <row r="38" spans="1:18" x14ac:dyDescent="0.25">
      <c r="A38" s="89" t="s">
        <v>128</v>
      </c>
      <c r="B38" s="88">
        <v>0</v>
      </c>
      <c r="C38" s="88">
        <v>0</v>
      </c>
      <c r="D38" s="88">
        <v>1</v>
      </c>
      <c r="E38" s="88">
        <v>1</v>
      </c>
      <c r="F38" s="88">
        <v>0</v>
      </c>
      <c r="G38" s="88">
        <v>0</v>
      </c>
      <c r="H38" s="88">
        <v>0</v>
      </c>
      <c r="I38" s="88">
        <v>1</v>
      </c>
      <c r="J38" s="88">
        <v>1</v>
      </c>
      <c r="K38" s="88">
        <v>0</v>
      </c>
      <c r="L38" s="84">
        <f t="shared" si="3"/>
        <v>4</v>
      </c>
    </row>
    <row r="39" spans="1:18" x14ac:dyDescent="0.25">
      <c r="A39" s="89" t="s">
        <v>129</v>
      </c>
      <c r="B39" s="88">
        <v>0</v>
      </c>
      <c r="C39" s="88">
        <v>0</v>
      </c>
      <c r="D39" s="88">
        <v>1</v>
      </c>
      <c r="E39" s="88">
        <v>1</v>
      </c>
      <c r="F39" s="88">
        <v>0</v>
      </c>
      <c r="G39" s="88">
        <v>0</v>
      </c>
      <c r="H39" s="88">
        <v>0</v>
      </c>
      <c r="I39" s="88">
        <v>0</v>
      </c>
      <c r="J39" s="88">
        <v>0</v>
      </c>
      <c r="K39" s="88">
        <v>0</v>
      </c>
      <c r="L39" s="84">
        <f t="shared" si="3"/>
        <v>2</v>
      </c>
    </row>
    <row r="40" spans="1:18" x14ac:dyDescent="0.25">
      <c r="A40" s="86"/>
      <c r="B40" s="84">
        <f t="shared" ref="B40:K40" si="4">SUM(B33:B39)</f>
        <v>3</v>
      </c>
      <c r="C40" s="84">
        <f t="shared" si="4"/>
        <v>2</v>
      </c>
      <c r="D40" s="84">
        <f t="shared" si="4"/>
        <v>3</v>
      </c>
      <c r="E40" s="84">
        <f t="shared" si="4"/>
        <v>2</v>
      </c>
      <c r="F40" s="84">
        <f t="shared" si="4"/>
        <v>3</v>
      </c>
      <c r="G40" s="84">
        <f t="shared" si="4"/>
        <v>2</v>
      </c>
      <c r="H40" s="84">
        <f t="shared" si="4"/>
        <v>2</v>
      </c>
      <c r="I40" s="84">
        <f t="shared" si="4"/>
        <v>3</v>
      </c>
      <c r="J40" s="84">
        <f t="shared" si="4"/>
        <v>2</v>
      </c>
      <c r="K40" s="84">
        <f t="shared" si="4"/>
        <v>2</v>
      </c>
      <c r="L40" s="84"/>
    </row>
    <row r="42" spans="1:18" ht="15.75" thickBot="1" x14ac:dyDescent="0.3"/>
    <row r="43" spans="1:18" ht="15.75" thickBot="1" x14ac:dyDescent="0.3">
      <c r="A43" s="167" t="s">
        <v>182</v>
      </c>
    </row>
    <row r="44" spans="1:18" x14ac:dyDescent="0.25">
      <c r="A44" s="149" t="s">
        <v>157</v>
      </c>
      <c r="B44" s="150" t="s">
        <v>151</v>
      </c>
      <c r="C44" s="150" t="s">
        <v>150</v>
      </c>
      <c r="D44" s="150" t="s">
        <v>152</v>
      </c>
      <c r="E44" s="150" t="s">
        <v>155</v>
      </c>
      <c r="F44" s="150" t="s">
        <v>154</v>
      </c>
      <c r="G44" s="150" t="s">
        <v>153</v>
      </c>
      <c r="H44" s="150" t="s">
        <v>156</v>
      </c>
      <c r="I44" s="151"/>
      <c r="J44" s="152"/>
      <c r="K44" s="153"/>
      <c r="L44" s="150" t="s">
        <v>151</v>
      </c>
      <c r="M44" s="150" t="s">
        <v>150</v>
      </c>
      <c r="N44" s="150" t="s">
        <v>152</v>
      </c>
      <c r="O44" s="150" t="s">
        <v>155</v>
      </c>
      <c r="P44" s="150" t="s">
        <v>154</v>
      </c>
      <c r="Q44" s="150" t="s">
        <v>153</v>
      </c>
      <c r="R44" s="154" t="s">
        <v>156</v>
      </c>
    </row>
    <row r="45" spans="1:18" x14ac:dyDescent="0.25">
      <c r="A45" s="155" t="s">
        <v>143</v>
      </c>
      <c r="B45" s="88">
        <v>0</v>
      </c>
      <c r="C45" s="88">
        <v>0</v>
      </c>
      <c r="D45" s="88">
        <v>1</v>
      </c>
      <c r="E45" s="88">
        <v>1</v>
      </c>
      <c r="F45" s="88">
        <v>0</v>
      </c>
      <c r="G45" s="88">
        <v>0</v>
      </c>
      <c r="H45" s="88">
        <v>1</v>
      </c>
      <c r="I45" s="84">
        <f t="shared" ref="I45:I54" si="5">SUM(B45:H45)</f>
        <v>3</v>
      </c>
      <c r="J45" s="84"/>
      <c r="K45" s="89" t="s">
        <v>143</v>
      </c>
      <c r="L45" s="88">
        <v>0</v>
      </c>
      <c r="M45" s="88">
        <v>0</v>
      </c>
      <c r="N45" s="88">
        <v>1</v>
      </c>
      <c r="O45" s="88">
        <v>1</v>
      </c>
      <c r="P45" s="88">
        <v>0</v>
      </c>
      <c r="Q45" s="88">
        <v>0</v>
      </c>
      <c r="R45" s="156">
        <v>1</v>
      </c>
    </row>
    <row r="46" spans="1:18" x14ac:dyDescent="0.25">
      <c r="A46" s="157" t="s">
        <v>142</v>
      </c>
      <c r="B46" s="88">
        <v>0</v>
      </c>
      <c r="C46" s="88">
        <v>0</v>
      </c>
      <c r="D46" s="88">
        <v>0</v>
      </c>
      <c r="E46" s="88">
        <v>0</v>
      </c>
      <c r="F46" s="88">
        <v>1</v>
      </c>
      <c r="G46" s="88">
        <v>1</v>
      </c>
      <c r="H46" s="88">
        <v>1</v>
      </c>
      <c r="I46" s="84">
        <f t="shared" si="5"/>
        <v>3</v>
      </c>
      <c r="J46" s="84"/>
      <c r="K46" s="88" t="s">
        <v>142</v>
      </c>
      <c r="L46" s="88">
        <v>0</v>
      </c>
      <c r="M46" s="88">
        <v>0</v>
      </c>
      <c r="N46" s="88">
        <v>0</v>
      </c>
      <c r="O46" s="88">
        <v>0</v>
      </c>
      <c r="P46" s="88">
        <v>1</v>
      </c>
      <c r="Q46" s="88">
        <v>1</v>
      </c>
      <c r="R46" s="156">
        <v>1</v>
      </c>
    </row>
    <row r="47" spans="1:18" x14ac:dyDescent="0.25">
      <c r="A47" s="157" t="s">
        <v>141</v>
      </c>
      <c r="B47" s="88">
        <v>1</v>
      </c>
      <c r="C47" s="88">
        <v>0</v>
      </c>
      <c r="D47" s="88">
        <v>0</v>
      </c>
      <c r="E47" s="88">
        <v>1</v>
      </c>
      <c r="F47" s="88">
        <v>0</v>
      </c>
      <c r="G47" s="88">
        <v>0</v>
      </c>
      <c r="H47" s="88">
        <v>1</v>
      </c>
      <c r="I47" s="84">
        <f t="shared" si="5"/>
        <v>3</v>
      </c>
      <c r="J47" s="84"/>
      <c r="K47" s="88" t="s">
        <v>141</v>
      </c>
      <c r="L47" s="88">
        <v>1</v>
      </c>
      <c r="M47" s="88">
        <v>0</v>
      </c>
      <c r="N47" s="88">
        <v>0</v>
      </c>
      <c r="O47" s="88">
        <v>1</v>
      </c>
      <c r="P47" s="88">
        <v>0</v>
      </c>
      <c r="Q47" s="88">
        <v>0</v>
      </c>
      <c r="R47" s="156">
        <v>1</v>
      </c>
    </row>
    <row r="48" spans="1:18" x14ac:dyDescent="0.25">
      <c r="A48" s="157" t="s">
        <v>140</v>
      </c>
      <c r="B48" s="88">
        <v>0</v>
      </c>
      <c r="C48" s="88">
        <v>1</v>
      </c>
      <c r="D48" s="88">
        <v>1</v>
      </c>
      <c r="E48" s="88">
        <v>0</v>
      </c>
      <c r="F48" s="88">
        <v>0</v>
      </c>
      <c r="G48" s="88">
        <v>0</v>
      </c>
      <c r="H48" s="88">
        <v>1</v>
      </c>
      <c r="I48" s="84">
        <f t="shared" si="5"/>
        <v>3</v>
      </c>
      <c r="J48" s="84"/>
      <c r="K48" s="88" t="s">
        <v>140</v>
      </c>
      <c r="L48" s="88">
        <v>0</v>
      </c>
      <c r="M48" s="88">
        <v>1</v>
      </c>
      <c r="N48" s="88">
        <v>1</v>
      </c>
      <c r="O48" s="88">
        <v>0</v>
      </c>
      <c r="P48" s="88">
        <v>0</v>
      </c>
      <c r="Q48" s="88">
        <v>0</v>
      </c>
      <c r="R48" s="156">
        <v>1</v>
      </c>
    </row>
    <row r="49" spans="1:18" x14ac:dyDescent="0.25">
      <c r="A49" s="155" t="s">
        <v>149</v>
      </c>
      <c r="B49" s="88">
        <v>0</v>
      </c>
      <c r="C49" s="88">
        <v>0</v>
      </c>
      <c r="D49" s="88">
        <v>1</v>
      </c>
      <c r="E49" s="88">
        <v>0</v>
      </c>
      <c r="F49" s="88">
        <v>1</v>
      </c>
      <c r="G49" s="88">
        <v>0</v>
      </c>
      <c r="H49" s="88">
        <v>0</v>
      </c>
      <c r="I49" s="84">
        <f t="shared" si="5"/>
        <v>2</v>
      </c>
      <c r="J49" s="86"/>
      <c r="K49" s="89" t="s">
        <v>149</v>
      </c>
      <c r="L49" s="88">
        <v>0</v>
      </c>
      <c r="M49" s="88">
        <v>0</v>
      </c>
      <c r="N49" s="88">
        <v>1</v>
      </c>
      <c r="O49" s="88">
        <v>0</v>
      </c>
      <c r="P49" s="88">
        <v>1</v>
      </c>
      <c r="Q49" s="88">
        <v>0</v>
      </c>
      <c r="R49" s="156">
        <v>0</v>
      </c>
    </row>
    <row r="50" spans="1:18" x14ac:dyDescent="0.25">
      <c r="A50" s="157" t="s">
        <v>148</v>
      </c>
      <c r="B50" s="88">
        <v>0</v>
      </c>
      <c r="C50" s="88">
        <v>0</v>
      </c>
      <c r="D50" s="88">
        <v>0</v>
      </c>
      <c r="E50" s="88">
        <v>1</v>
      </c>
      <c r="F50" s="88">
        <v>0</v>
      </c>
      <c r="G50" s="88">
        <v>1</v>
      </c>
      <c r="H50" s="88">
        <v>0</v>
      </c>
      <c r="I50" s="84">
        <f t="shared" si="5"/>
        <v>2</v>
      </c>
      <c r="J50" s="84"/>
      <c r="K50" s="88" t="s">
        <v>148</v>
      </c>
      <c r="L50" s="88">
        <v>0</v>
      </c>
      <c r="M50" s="88">
        <v>0</v>
      </c>
      <c r="N50" s="88">
        <v>0</v>
      </c>
      <c r="O50" s="88">
        <v>1</v>
      </c>
      <c r="P50" s="88">
        <v>0</v>
      </c>
      <c r="Q50" s="88">
        <v>1</v>
      </c>
      <c r="R50" s="156">
        <v>0</v>
      </c>
    </row>
    <row r="51" spans="1:18" x14ac:dyDescent="0.25">
      <c r="A51" s="157" t="s">
        <v>147</v>
      </c>
      <c r="B51" s="88">
        <v>0</v>
      </c>
      <c r="C51" s="88">
        <v>0</v>
      </c>
      <c r="D51" s="88">
        <v>0</v>
      </c>
      <c r="E51" s="88">
        <v>0</v>
      </c>
      <c r="F51" s="88">
        <v>1</v>
      </c>
      <c r="G51" s="88">
        <v>1</v>
      </c>
      <c r="H51" s="88">
        <v>0</v>
      </c>
      <c r="I51" s="84">
        <f t="shared" si="5"/>
        <v>2</v>
      </c>
      <c r="J51" s="84"/>
      <c r="K51" s="88" t="s">
        <v>147</v>
      </c>
      <c r="L51" s="88">
        <v>0</v>
      </c>
      <c r="M51" s="88">
        <v>0</v>
      </c>
      <c r="N51" s="88">
        <v>0</v>
      </c>
      <c r="O51" s="88">
        <v>0</v>
      </c>
      <c r="P51" s="88">
        <v>1</v>
      </c>
      <c r="Q51" s="88">
        <v>1</v>
      </c>
      <c r="R51" s="156">
        <v>0</v>
      </c>
    </row>
    <row r="52" spans="1:18" x14ac:dyDescent="0.25">
      <c r="A52" s="155" t="s">
        <v>146</v>
      </c>
      <c r="B52" s="88">
        <v>0</v>
      </c>
      <c r="C52" s="88">
        <v>0</v>
      </c>
      <c r="D52" s="88">
        <v>0</v>
      </c>
      <c r="E52" s="88">
        <v>0</v>
      </c>
      <c r="F52" s="88">
        <v>1</v>
      </c>
      <c r="G52" s="88">
        <v>1</v>
      </c>
      <c r="H52" s="88">
        <v>0</v>
      </c>
      <c r="I52" s="84">
        <f t="shared" si="5"/>
        <v>2</v>
      </c>
      <c r="J52" s="84"/>
      <c r="K52" s="89" t="s">
        <v>146</v>
      </c>
      <c r="L52" s="88">
        <v>0</v>
      </c>
      <c r="M52" s="88">
        <v>0</v>
      </c>
      <c r="N52" s="88">
        <v>0</v>
      </c>
      <c r="O52" s="88">
        <v>0</v>
      </c>
      <c r="P52" s="88">
        <v>1</v>
      </c>
      <c r="Q52" s="88">
        <v>1</v>
      </c>
      <c r="R52" s="156">
        <v>0</v>
      </c>
    </row>
    <row r="53" spans="1:18" x14ac:dyDescent="0.25">
      <c r="A53" s="155" t="s">
        <v>145</v>
      </c>
      <c r="B53" s="88">
        <v>1</v>
      </c>
      <c r="C53" s="88">
        <v>0</v>
      </c>
      <c r="D53" s="88">
        <v>0</v>
      </c>
      <c r="E53" s="88">
        <v>1</v>
      </c>
      <c r="F53" s="88">
        <v>0</v>
      </c>
      <c r="G53" s="88">
        <v>0</v>
      </c>
      <c r="H53" s="88">
        <v>0</v>
      </c>
      <c r="I53" s="84">
        <f t="shared" si="5"/>
        <v>2</v>
      </c>
      <c r="J53" s="84"/>
      <c r="K53" s="89" t="s">
        <v>145</v>
      </c>
      <c r="L53" s="88">
        <v>1</v>
      </c>
      <c r="M53" s="88">
        <v>0</v>
      </c>
      <c r="N53" s="88">
        <v>0</v>
      </c>
      <c r="O53" s="88">
        <v>1</v>
      </c>
      <c r="P53" s="88">
        <v>0</v>
      </c>
      <c r="Q53" s="88">
        <v>0</v>
      </c>
      <c r="R53" s="156">
        <v>0</v>
      </c>
    </row>
    <row r="54" spans="1:18" x14ac:dyDescent="0.25">
      <c r="A54" s="155" t="s">
        <v>144</v>
      </c>
      <c r="B54" s="88">
        <v>0</v>
      </c>
      <c r="C54" s="88">
        <v>1</v>
      </c>
      <c r="D54" s="88">
        <v>0</v>
      </c>
      <c r="E54" s="88">
        <v>0</v>
      </c>
      <c r="F54" s="88">
        <v>0</v>
      </c>
      <c r="G54" s="88">
        <v>0</v>
      </c>
      <c r="H54" s="88">
        <v>1</v>
      </c>
      <c r="I54" s="84">
        <f t="shared" si="5"/>
        <v>2</v>
      </c>
      <c r="J54" s="84"/>
      <c r="K54" s="89" t="s">
        <v>144</v>
      </c>
      <c r="L54" s="88">
        <v>0</v>
      </c>
      <c r="M54" s="88">
        <v>1</v>
      </c>
      <c r="N54" s="88">
        <v>0</v>
      </c>
      <c r="O54" s="88">
        <v>0</v>
      </c>
      <c r="P54" s="88">
        <v>0</v>
      </c>
      <c r="Q54" s="88">
        <v>0</v>
      </c>
      <c r="R54" s="156">
        <v>1</v>
      </c>
    </row>
    <row r="55" spans="1:18" x14ac:dyDescent="0.25">
      <c r="A55" s="158"/>
      <c r="B55" s="84">
        <f t="shared" ref="B55:H55" si="6">SUM(B45:B54)</f>
        <v>2</v>
      </c>
      <c r="C55" s="84">
        <f t="shared" si="6"/>
        <v>2</v>
      </c>
      <c r="D55" s="84">
        <f t="shared" si="6"/>
        <v>3</v>
      </c>
      <c r="E55" s="84">
        <f t="shared" si="6"/>
        <v>4</v>
      </c>
      <c r="F55" s="84">
        <f t="shared" si="6"/>
        <v>4</v>
      </c>
      <c r="G55" s="84">
        <f t="shared" si="6"/>
        <v>4</v>
      </c>
      <c r="H55" s="84">
        <f t="shared" si="6"/>
        <v>5</v>
      </c>
      <c r="I55" s="84"/>
      <c r="J55" s="84"/>
      <c r="K55" s="84"/>
      <c r="L55" s="84"/>
      <c r="M55" s="84"/>
      <c r="N55" s="84"/>
      <c r="O55" s="84"/>
      <c r="P55" s="84"/>
      <c r="Q55" s="84"/>
      <c r="R55" s="159"/>
    </row>
    <row r="56" spans="1:18" x14ac:dyDescent="0.25">
      <c r="A56" s="160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159"/>
    </row>
    <row r="57" spans="1:18" x14ac:dyDescent="0.25">
      <c r="A57" s="157" t="s">
        <v>121</v>
      </c>
      <c r="B57" s="89" t="s">
        <v>156</v>
      </c>
      <c r="C57" s="89" t="s">
        <v>155</v>
      </c>
      <c r="D57" s="89" t="s">
        <v>152</v>
      </c>
      <c r="E57" s="89" t="s">
        <v>154</v>
      </c>
      <c r="F57" s="89" t="s">
        <v>153</v>
      </c>
      <c r="G57" s="89" t="s">
        <v>151</v>
      </c>
      <c r="H57" s="89" t="s">
        <v>150</v>
      </c>
      <c r="I57" s="84"/>
      <c r="J57" s="84"/>
      <c r="K57" s="88" t="s">
        <v>122</v>
      </c>
      <c r="L57" s="89" t="s">
        <v>156</v>
      </c>
      <c r="M57" s="89" t="s">
        <v>155</v>
      </c>
      <c r="N57" s="89" t="s">
        <v>152</v>
      </c>
      <c r="O57" s="89" t="s">
        <v>154</v>
      </c>
      <c r="P57" s="89" t="s">
        <v>153</v>
      </c>
      <c r="Q57" s="89" t="s">
        <v>151</v>
      </c>
      <c r="R57" s="161" t="s">
        <v>150</v>
      </c>
    </row>
    <row r="58" spans="1:18" x14ac:dyDescent="0.25">
      <c r="A58" s="155" t="s">
        <v>143</v>
      </c>
      <c r="B58" s="88">
        <v>1</v>
      </c>
      <c r="C58" s="88">
        <v>1</v>
      </c>
      <c r="D58" s="88">
        <v>1</v>
      </c>
      <c r="E58" s="88">
        <v>0</v>
      </c>
      <c r="F58" s="88">
        <v>0</v>
      </c>
      <c r="G58" s="88">
        <v>0</v>
      </c>
      <c r="H58" s="88">
        <v>0</v>
      </c>
      <c r="I58" s="84"/>
      <c r="J58" s="84"/>
      <c r="K58" s="89" t="s">
        <v>143</v>
      </c>
      <c r="L58" s="88">
        <v>1</v>
      </c>
      <c r="M58" s="88">
        <v>1</v>
      </c>
      <c r="N58" s="88">
        <v>1</v>
      </c>
      <c r="O58" s="88">
        <v>0</v>
      </c>
      <c r="P58" s="88">
        <v>0</v>
      </c>
      <c r="Q58" s="88">
        <v>0</v>
      </c>
      <c r="R58" s="156">
        <v>0</v>
      </c>
    </row>
    <row r="59" spans="1:18" x14ac:dyDescent="0.25">
      <c r="A59" s="157" t="s">
        <v>142</v>
      </c>
      <c r="B59" s="88">
        <v>1</v>
      </c>
      <c r="C59" s="88">
        <v>0</v>
      </c>
      <c r="D59" s="88">
        <v>0</v>
      </c>
      <c r="E59" s="88">
        <v>1</v>
      </c>
      <c r="F59" s="88">
        <v>1</v>
      </c>
      <c r="G59" s="88">
        <v>0</v>
      </c>
      <c r="H59" s="88">
        <v>0</v>
      </c>
      <c r="I59" s="84"/>
      <c r="J59" s="84"/>
      <c r="K59" s="88" t="s">
        <v>141</v>
      </c>
      <c r="L59" s="88">
        <v>1</v>
      </c>
      <c r="M59" s="88">
        <v>1</v>
      </c>
      <c r="N59" s="88">
        <v>0</v>
      </c>
      <c r="O59" s="88">
        <v>0</v>
      </c>
      <c r="P59" s="88">
        <v>0</v>
      </c>
      <c r="Q59" s="88">
        <v>1</v>
      </c>
      <c r="R59" s="156">
        <v>0</v>
      </c>
    </row>
    <row r="60" spans="1:18" x14ac:dyDescent="0.25">
      <c r="A60" s="157" t="s">
        <v>141</v>
      </c>
      <c r="B60" s="88">
        <v>1</v>
      </c>
      <c r="C60" s="88">
        <v>1</v>
      </c>
      <c r="D60" s="88">
        <v>0</v>
      </c>
      <c r="E60" s="88">
        <v>0</v>
      </c>
      <c r="F60" s="88">
        <v>0</v>
      </c>
      <c r="G60" s="88">
        <v>1</v>
      </c>
      <c r="H60" s="88">
        <v>0</v>
      </c>
      <c r="I60" s="84"/>
      <c r="J60" s="86"/>
      <c r="K60" s="88" t="s">
        <v>140</v>
      </c>
      <c r="L60" s="88">
        <v>1</v>
      </c>
      <c r="M60" s="88">
        <v>0</v>
      </c>
      <c r="N60" s="88">
        <v>1</v>
      </c>
      <c r="O60" s="88">
        <v>0</v>
      </c>
      <c r="P60" s="88">
        <v>0</v>
      </c>
      <c r="Q60" s="88">
        <v>0</v>
      </c>
      <c r="R60" s="156">
        <v>1</v>
      </c>
    </row>
    <row r="61" spans="1:18" x14ac:dyDescent="0.25">
      <c r="A61" s="157" t="s">
        <v>140</v>
      </c>
      <c r="B61" s="88">
        <v>1</v>
      </c>
      <c r="C61" s="88">
        <v>0</v>
      </c>
      <c r="D61" s="88">
        <v>1</v>
      </c>
      <c r="E61" s="88">
        <v>0</v>
      </c>
      <c r="F61" s="88">
        <v>0</v>
      </c>
      <c r="G61" s="88">
        <v>0</v>
      </c>
      <c r="H61" s="88">
        <v>1</v>
      </c>
      <c r="I61" s="86"/>
      <c r="J61" s="84"/>
      <c r="K61" s="88" t="s">
        <v>142</v>
      </c>
      <c r="L61" s="88">
        <v>1</v>
      </c>
      <c r="M61" s="88">
        <v>0</v>
      </c>
      <c r="N61" s="88">
        <v>0</v>
      </c>
      <c r="O61" s="88">
        <v>1</v>
      </c>
      <c r="P61" s="88">
        <v>1</v>
      </c>
      <c r="Q61" s="88">
        <v>0</v>
      </c>
      <c r="R61" s="156">
        <v>0</v>
      </c>
    </row>
    <row r="62" spans="1:18" x14ac:dyDescent="0.25">
      <c r="A62" s="155" t="s">
        <v>149</v>
      </c>
      <c r="B62" s="88">
        <v>0</v>
      </c>
      <c r="C62" s="88">
        <v>0</v>
      </c>
      <c r="D62" s="88">
        <v>1</v>
      </c>
      <c r="E62" s="88">
        <v>1</v>
      </c>
      <c r="F62" s="88">
        <v>0</v>
      </c>
      <c r="G62" s="88">
        <v>0</v>
      </c>
      <c r="H62" s="88">
        <v>0</v>
      </c>
      <c r="I62" s="84"/>
      <c r="J62" s="84"/>
      <c r="K62" s="89" t="s">
        <v>144</v>
      </c>
      <c r="L62" s="88">
        <v>1</v>
      </c>
      <c r="M62" s="88">
        <v>0</v>
      </c>
      <c r="N62" s="88">
        <v>0</v>
      </c>
      <c r="O62" s="88">
        <v>0</v>
      </c>
      <c r="P62" s="88">
        <v>0</v>
      </c>
      <c r="Q62" s="88">
        <v>0</v>
      </c>
      <c r="R62" s="156">
        <v>1</v>
      </c>
    </row>
    <row r="63" spans="1:18" x14ac:dyDescent="0.25">
      <c r="A63" s="157" t="s">
        <v>148</v>
      </c>
      <c r="B63" s="88">
        <v>0</v>
      </c>
      <c r="C63" s="88">
        <v>1</v>
      </c>
      <c r="D63" s="88">
        <v>0</v>
      </c>
      <c r="E63" s="88">
        <v>0</v>
      </c>
      <c r="F63" s="88">
        <v>1</v>
      </c>
      <c r="G63" s="88">
        <v>0</v>
      </c>
      <c r="H63" s="88">
        <v>0</v>
      </c>
      <c r="I63" s="84"/>
      <c r="J63" s="84"/>
      <c r="K63" s="88" t="s">
        <v>148</v>
      </c>
      <c r="L63" s="88">
        <v>0</v>
      </c>
      <c r="M63" s="88">
        <v>1</v>
      </c>
      <c r="N63" s="88">
        <v>0</v>
      </c>
      <c r="O63" s="88">
        <v>0</v>
      </c>
      <c r="P63" s="88">
        <v>1</v>
      </c>
      <c r="Q63" s="88">
        <v>0</v>
      </c>
      <c r="R63" s="156">
        <v>0</v>
      </c>
    </row>
    <row r="64" spans="1:18" x14ac:dyDescent="0.25">
      <c r="A64" s="157" t="s">
        <v>147</v>
      </c>
      <c r="B64" s="88">
        <v>0</v>
      </c>
      <c r="C64" s="88">
        <v>0</v>
      </c>
      <c r="D64" s="88">
        <v>0</v>
      </c>
      <c r="E64" s="88">
        <v>1</v>
      </c>
      <c r="F64" s="88">
        <v>1</v>
      </c>
      <c r="G64" s="88">
        <v>0</v>
      </c>
      <c r="H64" s="88">
        <v>0</v>
      </c>
      <c r="I64" s="84"/>
      <c r="J64" s="84"/>
      <c r="K64" s="89" t="s">
        <v>145</v>
      </c>
      <c r="L64" s="88">
        <v>0</v>
      </c>
      <c r="M64" s="88">
        <v>1</v>
      </c>
      <c r="N64" s="88">
        <v>0</v>
      </c>
      <c r="O64" s="88">
        <v>0</v>
      </c>
      <c r="P64" s="88">
        <v>0</v>
      </c>
      <c r="Q64" s="88">
        <v>1</v>
      </c>
      <c r="R64" s="156">
        <v>0</v>
      </c>
    </row>
    <row r="65" spans="1:18" x14ac:dyDescent="0.25">
      <c r="A65" s="155" t="s">
        <v>146</v>
      </c>
      <c r="B65" s="88">
        <v>0</v>
      </c>
      <c r="C65" s="88">
        <v>0</v>
      </c>
      <c r="D65" s="88">
        <v>0</v>
      </c>
      <c r="E65" s="88">
        <v>1</v>
      </c>
      <c r="F65" s="88">
        <v>1</v>
      </c>
      <c r="G65" s="88">
        <v>0</v>
      </c>
      <c r="H65" s="88">
        <v>0</v>
      </c>
      <c r="I65" s="84"/>
      <c r="J65" s="84"/>
      <c r="K65" s="88" t="s">
        <v>147</v>
      </c>
      <c r="L65" s="88">
        <v>0</v>
      </c>
      <c r="M65" s="88">
        <v>0</v>
      </c>
      <c r="N65" s="88">
        <v>0</v>
      </c>
      <c r="O65" s="88">
        <v>1</v>
      </c>
      <c r="P65" s="88">
        <v>1</v>
      </c>
      <c r="Q65" s="88">
        <v>0</v>
      </c>
      <c r="R65" s="156">
        <v>0</v>
      </c>
    </row>
    <row r="66" spans="1:18" x14ac:dyDescent="0.25">
      <c r="A66" s="155" t="s">
        <v>145</v>
      </c>
      <c r="B66" s="88">
        <v>0</v>
      </c>
      <c r="C66" s="88">
        <v>1</v>
      </c>
      <c r="D66" s="88">
        <v>0</v>
      </c>
      <c r="E66" s="88">
        <v>0</v>
      </c>
      <c r="F66" s="88">
        <v>0</v>
      </c>
      <c r="G66" s="88">
        <v>1</v>
      </c>
      <c r="H66" s="88">
        <v>0</v>
      </c>
      <c r="I66" s="84"/>
      <c r="J66" s="84"/>
      <c r="K66" s="89" t="s">
        <v>146</v>
      </c>
      <c r="L66" s="88">
        <v>0</v>
      </c>
      <c r="M66" s="88">
        <v>0</v>
      </c>
      <c r="N66" s="88">
        <v>0</v>
      </c>
      <c r="O66" s="88">
        <v>1</v>
      </c>
      <c r="P66" s="88">
        <v>1</v>
      </c>
      <c r="Q66" s="88">
        <v>0</v>
      </c>
      <c r="R66" s="156">
        <v>0</v>
      </c>
    </row>
    <row r="67" spans="1:18" x14ac:dyDescent="0.25">
      <c r="A67" s="155" t="s">
        <v>144</v>
      </c>
      <c r="B67" s="88">
        <v>1</v>
      </c>
      <c r="C67" s="88">
        <v>0</v>
      </c>
      <c r="D67" s="88">
        <v>0</v>
      </c>
      <c r="E67" s="88">
        <v>0</v>
      </c>
      <c r="F67" s="88">
        <v>0</v>
      </c>
      <c r="G67" s="88">
        <v>0</v>
      </c>
      <c r="H67" s="88">
        <v>1</v>
      </c>
      <c r="I67" s="84"/>
      <c r="J67" s="84"/>
      <c r="K67" s="89" t="s">
        <v>149</v>
      </c>
      <c r="L67" s="88">
        <v>0</v>
      </c>
      <c r="M67" s="88">
        <v>0</v>
      </c>
      <c r="N67" s="88">
        <v>1</v>
      </c>
      <c r="O67" s="88">
        <v>1</v>
      </c>
      <c r="P67" s="88">
        <v>0</v>
      </c>
      <c r="Q67" s="88">
        <v>0</v>
      </c>
      <c r="R67" s="156">
        <v>0</v>
      </c>
    </row>
    <row r="68" spans="1:18" x14ac:dyDescent="0.25">
      <c r="A68" s="160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159"/>
    </row>
    <row r="69" spans="1:18" x14ac:dyDescent="0.25">
      <c r="A69" s="162" t="s">
        <v>158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159"/>
    </row>
    <row r="70" spans="1:18" x14ac:dyDescent="0.25">
      <c r="A70" s="163" t="s">
        <v>121</v>
      </c>
      <c r="B70" s="89" t="s">
        <v>156</v>
      </c>
      <c r="C70" s="89" t="s">
        <v>152</v>
      </c>
      <c r="D70" s="89" t="s">
        <v>150</v>
      </c>
      <c r="E70" s="89" t="s">
        <v>155</v>
      </c>
      <c r="F70" s="89" t="s">
        <v>151</v>
      </c>
      <c r="G70" s="94" t="s">
        <v>154</v>
      </c>
      <c r="H70" s="83" t="s">
        <v>153</v>
      </c>
      <c r="I70" s="84"/>
      <c r="J70" s="84"/>
      <c r="K70" s="84" t="s">
        <v>158</v>
      </c>
      <c r="L70" s="84"/>
      <c r="M70" s="84"/>
      <c r="N70" s="84"/>
      <c r="O70" s="84"/>
      <c r="P70" s="84"/>
      <c r="Q70" s="84"/>
      <c r="R70" s="159"/>
    </row>
    <row r="71" spans="1:18" x14ac:dyDescent="0.25">
      <c r="A71" s="157" t="s">
        <v>140</v>
      </c>
      <c r="B71" s="90">
        <v>1</v>
      </c>
      <c r="C71" s="90">
        <v>1</v>
      </c>
      <c r="D71" s="90">
        <v>1</v>
      </c>
      <c r="E71" s="90">
        <v>0</v>
      </c>
      <c r="F71" s="90">
        <v>0</v>
      </c>
      <c r="G71" s="92">
        <v>0</v>
      </c>
      <c r="H71" s="82">
        <v>0</v>
      </c>
      <c r="I71" s="84"/>
      <c r="J71" s="84"/>
      <c r="K71" s="88" t="s">
        <v>162</v>
      </c>
      <c r="L71" s="89" t="s">
        <v>156</v>
      </c>
      <c r="M71" s="89" t="s">
        <v>155</v>
      </c>
      <c r="N71" s="89" t="s">
        <v>152</v>
      </c>
      <c r="O71" s="89" t="s">
        <v>151</v>
      </c>
      <c r="P71" s="89" t="s">
        <v>150</v>
      </c>
      <c r="Q71" s="89" t="s">
        <v>153</v>
      </c>
      <c r="R71" s="161" t="s">
        <v>154</v>
      </c>
    </row>
    <row r="72" spans="1:18" x14ac:dyDescent="0.25">
      <c r="A72" s="157" t="s">
        <v>143</v>
      </c>
      <c r="B72" s="90">
        <v>1</v>
      </c>
      <c r="C72" s="90">
        <v>1</v>
      </c>
      <c r="D72" s="90">
        <v>0</v>
      </c>
      <c r="E72" s="90">
        <v>1</v>
      </c>
      <c r="F72" s="90">
        <v>0</v>
      </c>
      <c r="G72" s="92">
        <v>0</v>
      </c>
      <c r="H72" s="82">
        <v>0</v>
      </c>
      <c r="I72" s="86"/>
      <c r="J72" s="84"/>
      <c r="K72" s="89" t="s">
        <v>143</v>
      </c>
      <c r="L72" s="88">
        <v>1</v>
      </c>
      <c r="M72" s="88">
        <v>1</v>
      </c>
      <c r="N72" s="88">
        <v>1</v>
      </c>
      <c r="O72" s="88">
        <v>0</v>
      </c>
      <c r="P72" s="88">
        <v>0</v>
      </c>
      <c r="Q72" s="88">
        <v>0</v>
      </c>
      <c r="R72" s="156">
        <v>0</v>
      </c>
    </row>
    <row r="73" spans="1:18" x14ac:dyDescent="0.25">
      <c r="A73" s="155" t="s">
        <v>144</v>
      </c>
      <c r="B73" s="90">
        <v>1</v>
      </c>
      <c r="C73" s="90">
        <v>0</v>
      </c>
      <c r="D73" s="90">
        <v>1</v>
      </c>
      <c r="E73" s="90">
        <v>0</v>
      </c>
      <c r="F73" s="90">
        <v>0</v>
      </c>
      <c r="G73" s="92">
        <v>0</v>
      </c>
      <c r="H73" s="82">
        <v>0</v>
      </c>
      <c r="I73" s="86"/>
      <c r="J73" s="84"/>
      <c r="K73" s="88" t="s">
        <v>141</v>
      </c>
      <c r="L73" s="88">
        <v>1</v>
      </c>
      <c r="M73" s="88">
        <v>1</v>
      </c>
      <c r="N73" s="88">
        <v>0</v>
      </c>
      <c r="O73" s="88">
        <v>1</v>
      </c>
      <c r="P73" s="88">
        <v>0</v>
      </c>
      <c r="Q73" s="88">
        <v>0</v>
      </c>
      <c r="R73" s="156">
        <v>0</v>
      </c>
    </row>
    <row r="74" spans="1:18" x14ac:dyDescent="0.25">
      <c r="A74" s="157" t="s">
        <v>141</v>
      </c>
      <c r="B74" s="90">
        <v>1</v>
      </c>
      <c r="C74" s="90">
        <v>0</v>
      </c>
      <c r="D74" s="90">
        <v>0</v>
      </c>
      <c r="E74" s="90">
        <v>1</v>
      </c>
      <c r="F74" s="90">
        <v>1</v>
      </c>
      <c r="G74" s="92">
        <v>0</v>
      </c>
      <c r="H74" s="82">
        <v>0</v>
      </c>
      <c r="I74" s="86"/>
      <c r="J74" s="84"/>
      <c r="K74" s="88" t="s">
        <v>140</v>
      </c>
      <c r="L74" s="88">
        <v>1</v>
      </c>
      <c r="M74" s="88">
        <v>0</v>
      </c>
      <c r="N74" s="88">
        <v>1</v>
      </c>
      <c r="O74" s="88">
        <v>0</v>
      </c>
      <c r="P74" s="88">
        <v>1</v>
      </c>
      <c r="Q74" s="88">
        <v>0</v>
      </c>
      <c r="R74" s="156">
        <v>0</v>
      </c>
    </row>
    <row r="75" spans="1:18" x14ac:dyDescent="0.25">
      <c r="A75" s="157" t="s">
        <v>142</v>
      </c>
      <c r="B75" s="91">
        <v>1</v>
      </c>
      <c r="C75" s="88">
        <v>0</v>
      </c>
      <c r="D75" s="88">
        <v>0</v>
      </c>
      <c r="E75" s="88">
        <v>0</v>
      </c>
      <c r="F75" s="88">
        <v>0</v>
      </c>
      <c r="G75" s="93">
        <v>1</v>
      </c>
      <c r="H75" s="95">
        <v>1</v>
      </c>
      <c r="I75" s="86"/>
      <c r="J75" s="84"/>
      <c r="K75" s="88" t="s">
        <v>142</v>
      </c>
      <c r="L75" s="88">
        <v>1</v>
      </c>
      <c r="M75" s="88">
        <v>0</v>
      </c>
      <c r="N75" s="88">
        <v>0</v>
      </c>
      <c r="O75" s="88">
        <v>0</v>
      </c>
      <c r="P75" s="88">
        <v>0</v>
      </c>
      <c r="Q75" s="88">
        <v>1</v>
      </c>
      <c r="R75" s="156">
        <v>1</v>
      </c>
    </row>
    <row r="76" spans="1:18" x14ac:dyDescent="0.25">
      <c r="A76" s="157" t="s">
        <v>149</v>
      </c>
      <c r="B76" s="88">
        <v>0</v>
      </c>
      <c r="C76" s="91">
        <v>1</v>
      </c>
      <c r="D76" s="88">
        <v>0</v>
      </c>
      <c r="E76" s="88">
        <v>0</v>
      </c>
      <c r="F76" s="88">
        <v>0</v>
      </c>
      <c r="G76" s="93">
        <v>1</v>
      </c>
      <c r="H76" s="95">
        <v>0</v>
      </c>
      <c r="I76" s="86"/>
      <c r="J76" s="84"/>
      <c r="K76" s="89" t="s">
        <v>144</v>
      </c>
      <c r="L76" s="88">
        <v>1</v>
      </c>
      <c r="M76" s="88">
        <v>0</v>
      </c>
      <c r="N76" s="88">
        <v>0</v>
      </c>
      <c r="O76" s="88">
        <v>0</v>
      </c>
      <c r="P76" s="88">
        <v>1</v>
      </c>
      <c r="Q76" s="88">
        <v>0</v>
      </c>
      <c r="R76" s="156">
        <v>0</v>
      </c>
    </row>
    <row r="77" spans="1:18" x14ac:dyDescent="0.25">
      <c r="A77" s="157" t="s">
        <v>145</v>
      </c>
      <c r="B77" s="88">
        <v>0</v>
      </c>
      <c r="C77" s="88">
        <v>0</v>
      </c>
      <c r="D77" s="88">
        <v>0</v>
      </c>
      <c r="E77" s="91">
        <v>1</v>
      </c>
      <c r="F77" s="91">
        <v>1</v>
      </c>
      <c r="G77" s="93">
        <v>0</v>
      </c>
      <c r="H77" s="95">
        <v>0</v>
      </c>
      <c r="I77" s="86"/>
      <c r="J77" s="84"/>
      <c r="K77" s="88" t="s">
        <v>148</v>
      </c>
      <c r="L77" s="88">
        <v>0</v>
      </c>
      <c r="M77" s="88">
        <v>1</v>
      </c>
      <c r="N77" s="88">
        <v>0</v>
      </c>
      <c r="O77" s="88">
        <v>0</v>
      </c>
      <c r="P77" s="88">
        <v>0</v>
      </c>
      <c r="Q77" s="88">
        <v>1</v>
      </c>
      <c r="R77" s="156">
        <v>0</v>
      </c>
    </row>
    <row r="78" spans="1:18" x14ac:dyDescent="0.25">
      <c r="A78" s="157" t="s">
        <v>148</v>
      </c>
      <c r="B78" s="88">
        <v>0</v>
      </c>
      <c r="C78" s="88">
        <v>0</v>
      </c>
      <c r="D78" s="88">
        <v>0</v>
      </c>
      <c r="E78" s="91">
        <v>1</v>
      </c>
      <c r="F78" s="88">
        <v>0</v>
      </c>
      <c r="G78" s="93">
        <v>0</v>
      </c>
      <c r="H78" s="95">
        <v>1</v>
      </c>
      <c r="I78" s="86"/>
      <c r="J78" s="84"/>
      <c r="K78" s="89" t="s">
        <v>145</v>
      </c>
      <c r="L78" s="88">
        <v>0</v>
      </c>
      <c r="M78" s="88">
        <v>1</v>
      </c>
      <c r="N78" s="88">
        <v>0</v>
      </c>
      <c r="O78" s="88">
        <v>1</v>
      </c>
      <c r="P78" s="88">
        <v>0</v>
      </c>
      <c r="Q78" s="88">
        <v>0</v>
      </c>
      <c r="R78" s="156">
        <v>0</v>
      </c>
    </row>
    <row r="79" spans="1:18" x14ac:dyDescent="0.25">
      <c r="A79" s="157" t="s">
        <v>146</v>
      </c>
      <c r="B79" s="88">
        <v>0</v>
      </c>
      <c r="C79" s="88">
        <v>0</v>
      </c>
      <c r="D79" s="88">
        <v>0</v>
      </c>
      <c r="E79" s="88">
        <v>0</v>
      </c>
      <c r="F79" s="88">
        <v>0</v>
      </c>
      <c r="G79" s="93">
        <v>1</v>
      </c>
      <c r="H79" s="95">
        <v>1</v>
      </c>
      <c r="I79" s="84"/>
      <c r="J79" s="84"/>
      <c r="K79" s="89" t="s">
        <v>149</v>
      </c>
      <c r="L79" s="88">
        <v>0</v>
      </c>
      <c r="M79" s="88">
        <v>0</v>
      </c>
      <c r="N79" s="88">
        <v>1</v>
      </c>
      <c r="O79" s="88">
        <v>0</v>
      </c>
      <c r="P79" s="88">
        <v>0</v>
      </c>
      <c r="Q79" s="88">
        <v>0</v>
      </c>
      <c r="R79" s="156">
        <v>1</v>
      </c>
    </row>
    <row r="80" spans="1:18" x14ac:dyDescent="0.25">
      <c r="A80" s="157" t="s">
        <v>147</v>
      </c>
      <c r="B80" s="88">
        <v>0</v>
      </c>
      <c r="C80" s="88">
        <v>0</v>
      </c>
      <c r="D80" s="88">
        <v>0</v>
      </c>
      <c r="E80" s="88">
        <v>0</v>
      </c>
      <c r="F80" s="88">
        <v>0</v>
      </c>
      <c r="G80" s="93">
        <v>1</v>
      </c>
      <c r="H80" s="95">
        <v>1</v>
      </c>
      <c r="I80" s="84"/>
      <c r="J80" s="84"/>
      <c r="K80" s="88" t="s">
        <v>147</v>
      </c>
      <c r="L80" s="88">
        <v>0</v>
      </c>
      <c r="M80" s="88">
        <v>0</v>
      </c>
      <c r="N80" s="88">
        <v>0</v>
      </c>
      <c r="O80" s="88">
        <v>0</v>
      </c>
      <c r="P80" s="88">
        <v>0</v>
      </c>
      <c r="Q80" s="88">
        <v>1</v>
      </c>
      <c r="R80" s="156">
        <v>1</v>
      </c>
    </row>
    <row r="81" spans="1:18" x14ac:dyDescent="0.25">
      <c r="A81" s="160"/>
      <c r="B81" s="84"/>
      <c r="C81" s="84"/>
      <c r="D81" s="84"/>
      <c r="E81" s="84"/>
      <c r="F81" s="84"/>
      <c r="G81" s="84"/>
      <c r="H81" s="84"/>
      <c r="I81" s="84"/>
      <c r="J81" s="84"/>
      <c r="K81" s="89" t="s">
        <v>146</v>
      </c>
      <c r="L81" s="88">
        <v>0</v>
      </c>
      <c r="M81" s="88">
        <v>0</v>
      </c>
      <c r="N81" s="88">
        <v>0</v>
      </c>
      <c r="O81" s="88">
        <v>0</v>
      </c>
      <c r="P81" s="88">
        <v>0</v>
      </c>
      <c r="Q81" s="88">
        <v>1</v>
      </c>
      <c r="R81" s="156">
        <v>1</v>
      </c>
    </row>
    <row r="82" spans="1:18" x14ac:dyDescent="0.25">
      <c r="A82" s="160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159"/>
    </row>
    <row r="83" spans="1:18" x14ac:dyDescent="0.25">
      <c r="A83" s="160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159"/>
    </row>
    <row r="84" spans="1:18" x14ac:dyDescent="0.25">
      <c r="A84" s="163" t="s">
        <v>159</v>
      </c>
      <c r="B84" s="89" t="s">
        <v>156</v>
      </c>
      <c r="C84" s="89" t="s">
        <v>152</v>
      </c>
      <c r="D84" s="89" t="s">
        <v>150</v>
      </c>
      <c r="E84" s="89" t="s">
        <v>155</v>
      </c>
      <c r="F84" s="89" t="s">
        <v>151</v>
      </c>
      <c r="G84" s="94" t="s">
        <v>154</v>
      </c>
      <c r="H84" s="83" t="s">
        <v>153</v>
      </c>
      <c r="I84" s="84" t="s">
        <v>161</v>
      </c>
      <c r="J84" s="84"/>
      <c r="K84" s="84"/>
      <c r="L84" s="84"/>
      <c r="M84" s="84"/>
      <c r="N84" s="84"/>
      <c r="O84" s="84"/>
      <c r="P84" s="84"/>
      <c r="Q84" s="84"/>
      <c r="R84" s="159"/>
    </row>
    <row r="85" spans="1:18" x14ac:dyDescent="0.25">
      <c r="A85" s="157" t="s">
        <v>140</v>
      </c>
      <c r="B85" s="88">
        <v>1</v>
      </c>
      <c r="C85" s="88">
        <v>1</v>
      </c>
      <c r="D85" s="88">
        <v>1</v>
      </c>
      <c r="E85" s="88">
        <v>0</v>
      </c>
      <c r="F85" s="88">
        <v>0</v>
      </c>
      <c r="G85" s="92">
        <v>0</v>
      </c>
      <c r="H85" s="82">
        <v>0</v>
      </c>
      <c r="I85" s="84">
        <v>112</v>
      </c>
      <c r="J85" s="84"/>
      <c r="K85" s="84"/>
      <c r="L85" s="84"/>
      <c r="M85" s="84"/>
      <c r="N85" s="84"/>
      <c r="O85" s="84"/>
      <c r="P85" s="84"/>
      <c r="Q85" s="84"/>
      <c r="R85" s="159"/>
    </row>
    <row r="86" spans="1:18" x14ac:dyDescent="0.25">
      <c r="A86" s="157" t="s">
        <v>143</v>
      </c>
      <c r="B86" s="88">
        <v>1</v>
      </c>
      <c r="C86" s="88">
        <v>1</v>
      </c>
      <c r="D86" s="88">
        <v>0</v>
      </c>
      <c r="E86" s="88">
        <v>1</v>
      </c>
      <c r="F86" s="88">
        <v>0</v>
      </c>
      <c r="G86" s="92">
        <v>0</v>
      </c>
      <c r="H86" s="82">
        <v>0</v>
      </c>
      <c r="I86" s="84">
        <v>104</v>
      </c>
      <c r="J86" s="84"/>
      <c r="K86" s="84"/>
      <c r="L86" s="84"/>
      <c r="M86" s="84"/>
      <c r="N86" s="84"/>
      <c r="O86" s="84"/>
      <c r="P86" s="84"/>
      <c r="Q86" s="84"/>
      <c r="R86" s="159"/>
    </row>
    <row r="87" spans="1:18" x14ac:dyDescent="0.25">
      <c r="A87" s="155" t="s">
        <v>144</v>
      </c>
      <c r="B87" s="88">
        <v>1</v>
      </c>
      <c r="C87" s="88">
        <v>0</v>
      </c>
      <c r="D87" s="88">
        <v>1</v>
      </c>
      <c r="E87" s="88">
        <v>0</v>
      </c>
      <c r="F87" s="88">
        <v>0</v>
      </c>
      <c r="G87" s="92">
        <v>0</v>
      </c>
      <c r="H87" s="82">
        <v>0</v>
      </c>
      <c r="I87" s="84">
        <v>80</v>
      </c>
      <c r="J87" s="84"/>
      <c r="K87" s="84"/>
      <c r="L87" s="84"/>
      <c r="M87" s="84"/>
      <c r="N87" s="84"/>
      <c r="O87" s="84"/>
      <c r="P87" s="84"/>
      <c r="Q87" s="84"/>
      <c r="R87" s="159"/>
    </row>
    <row r="88" spans="1:18" x14ac:dyDescent="0.25">
      <c r="A88" s="157" t="s">
        <v>141</v>
      </c>
      <c r="B88" s="88">
        <v>1</v>
      </c>
      <c r="C88" s="88">
        <v>0</v>
      </c>
      <c r="D88" s="88">
        <v>0</v>
      </c>
      <c r="E88" s="88">
        <v>1</v>
      </c>
      <c r="F88" s="88">
        <v>1</v>
      </c>
      <c r="G88" s="92">
        <v>0</v>
      </c>
      <c r="H88" s="82">
        <v>0</v>
      </c>
      <c r="I88" s="84">
        <v>76</v>
      </c>
      <c r="J88" s="84"/>
      <c r="K88" s="84"/>
      <c r="L88" s="84"/>
      <c r="M88" s="84"/>
      <c r="N88" s="84"/>
      <c r="O88" s="84"/>
      <c r="P88" s="84"/>
      <c r="Q88" s="84"/>
      <c r="R88" s="159"/>
    </row>
    <row r="89" spans="1:18" x14ac:dyDescent="0.25">
      <c r="A89" s="157" t="s">
        <v>142</v>
      </c>
      <c r="B89" s="88">
        <v>1</v>
      </c>
      <c r="C89" s="88">
        <v>0</v>
      </c>
      <c r="D89" s="88">
        <v>0</v>
      </c>
      <c r="E89" s="88">
        <v>0</v>
      </c>
      <c r="F89" s="88">
        <v>0</v>
      </c>
      <c r="G89" s="92">
        <v>1</v>
      </c>
      <c r="H89" s="82">
        <v>1</v>
      </c>
      <c r="I89" s="84">
        <v>67</v>
      </c>
      <c r="J89" s="84"/>
      <c r="K89" s="84"/>
      <c r="L89" s="84"/>
      <c r="M89" s="84"/>
      <c r="N89" s="84"/>
      <c r="O89" s="84"/>
      <c r="P89" s="84"/>
      <c r="Q89" s="84"/>
      <c r="R89" s="159"/>
    </row>
    <row r="90" spans="1:18" x14ac:dyDescent="0.25">
      <c r="A90" s="157" t="s">
        <v>149</v>
      </c>
      <c r="B90" s="88">
        <v>0</v>
      </c>
      <c r="C90" s="88">
        <v>1</v>
      </c>
      <c r="D90" s="88">
        <v>0</v>
      </c>
      <c r="E90" s="88">
        <v>0</v>
      </c>
      <c r="F90" s="88">
        <v>0</v>
      </c>
      <c r="G90" s="92">
        <v>1</v>
      </c>
      <c r="H90" s="82">
        <v>0</v>
      </c>
      <c r="I90" s="84">
        <v>34</v>
      </c>
      <c r="J90" s="84"/>
      <c r="K90" s="84"/>
      <c r="L90" s="84"/>
      <c r="M90" s="84"/>
      <c r="N90" s="84"/>
      <c r="O90" s="84"/>
      <c r="P90" s="84"/>
      <c r="Q90" s="84"/>
      <c r="R90" s="159"/>
    </row>
    <row r="91" spans="1:18" x14ac:dyDescent="0.25">
      <c r="A91" s="157" t="s">
        <v>145</v>
      </c>
      <c r="B91" s="88">
        <v>0</v>
      </c>
      <c r="C91" s="88">
        <v>0</v>
      </c>
      <c r="D91" s="88">
        <v>0</v>
      </c>
      <c r="E91" s="88">
        <v>1</v>
      </c>
      <c r="F91" s="88">
        <v>1</v>
      </c>
      <c r="G91" s="92">
        <v>0</v>
      </c>
      <c r="H91" s="82">
        <v>0</v>
      </c>
      <c r="I91" s="84">
        <v>12</v>
      </c>
      <c r="J91" s="84"/>
      <c r="K91" s="84"/>
      <c r="L91" s="84"/>
      <c r="M91" s="84"/>
      <c r="N91" s="84"/>
      <c r="O91" s="84"/>
      <c r="P91" s="84"/>
      <c r="Q91" s="84"/>
      <c r="R91" s="159"/>
    </row>
    <row r="92" spans="1:18" x14ac:dyDescent="0.25">
      <c r="A92" s="157" t="s">
        <v>148</v>
      </c>
      <c r="B92" s="88">
        <v>0</v>
      </c>
      <c r="C92" s="88">
        <v>0</v>
      </c>
      <c r="D92" s="88">
        <v>0</v>
      </c>
      <c r="E92" s="88">
        <v>1</v>
      </c>
      <c r="F92" s="88">
        <v>0</v>
      </c>
      <c r="G92" s="92">
        <v>0</v>
      </c>
      <c r="H92" s="82">
        <v>1</v>
      </c>
      <c r="I92" s="84">
        <v>9</v>
      </c>
      <c r="J92" s="84"/>
      <c r="K92" s="84"/>
      <c r="L92" s="84"/>
      <c r="M92" s="84"/>
      <c r="N92" s="84"/>
      <c r="O92" s="84"/>
      <c r="P92" s="84"/>
      <c r="Q92" s="84"/>
      <c r="R92" s="159"/>
    </row>
    <row r="93" spans="1:18" x14ac:dyDescent="0.25">
      <c r="A93" s="157" t="s">
        <v>146</v>
      </c>
      <c r="B93" s="88">
        <v>0</v>
      </c>
      <c r="C93" s="88">
        <v>0</v>
      </c>
      <c r="D93" s="88">
        <v>0</v>
      </c>
      <c r="E93" s="88">
        <v>0</v>
      </c>
      <c r="F93" s="88">
        <v>0</v>
      </c>
      <c r="G93" s="92">
        <v>1</v>
      </c>
      <c r="H93" s="82">
        <v>1</v>
      </c>
      <c r="I93" s="84">
        <v>3</v>
      </c>
      <c r="J93" s="84"/>
      <c r="K93" s="84"/>
      <c r="L93" s="84"/>
      <c r="M93" s="84"/>
      <c r="N93" s="84"/>
      <c r="O93" s="84"/>
      <c r="P93" s="84"/>
      <c r="Q93" s="84"/>
      <c r="R93" s="159"/>
    </row>
    <row r="94" spans="1:18" x14ac:dyDescent="0.25">
      <c r="A94" s="157" t="s">
        <v>147</v>
      </c>
      <c r="B94" s="88">
        <v>0</v>
      </c>
      <c r="C94" s="88">
        <v>0</v>
      </c>
      <c r="D94" s="88">
        <v>0</v>
      </c>
      <c r="E94" s="88">
        <v>0</v>
      </c>
      <c r="F94" s="88">
        <v>0</v>
      </c>
      <c r="G94" s="92">
        <v>1</v>
      </c>
      <c r="H94" s="82">
        <v>1</v>
      </c>
      <c r="I94" s="84">
        <v>3</v>
      </c>
      <c r="J94" s="84"/>
      <c r="K94" s="84"/>
      <c r="L94" s="84"/>
      <c r="M94" s="84"/>
      <c r="N94" s="84"/>
      <c r="O94" s="84"/>
      <c r="P94" s="84"/>
      <c r="Q94" s="84"/>
      <c r="R94" s="159"/>
    </row>
    <row r="95" spans="1:18" ht="15.75" thickBot="1" x14ac:dyDescent="0.3">
      <c r="A95" s="164" t="s">
        <v>160</v>
      </c>
      <c r="B95" s="165">
        <v>64</v>
      </c>
      <c r="C95" s="165">
        <v>32</v>
      </c>
      <c r="D95" s="165">
        <v>16</v>
      </c>
      <c r="E95" s="165">
        <v>8</v>
      </c>
      <c r="F95" s="165">
        <v>4</v>
      </c>
      <c r="G95" s="165">
        <v>2</v>
      </c>
      <c r="H95" s="165">
        <v>1</v>
      </c>
      <c r="I95" s="165"/>
      <c r="J95" s="165"/>
      <c r="K95" s="165"/>
      <c r="L95" s="165"/>
      <c r="M95" s="165"/>
      <c r="N95" s="165"/>
      <c r="O95" s="165"/>
      <c r="P95" s="165"/>
      <c r="Q95" s="165"/>
      <c r="R95" s="166"/>
    </row>
    <row r="97" spans="1:12" x14ac:dyDescent="0.25">
      <c r="A97" s="143" t="s">
        <v>184</v>
      </c>
    </row>
    <row r="98" spans="1:12" x14ac:dyDescent="0.25">
      <c r="B98" t="s">
        <v>192</v>
      </c>
      <c r="C98" t="s">
        <v>193</v>
      </c>
      <c r="D98" t="s">
        <v>194</v>
      </c>
      <c r="E98" t="s">
        <v>195</v>
      </c>
      <c r="F98" t="s">
        <v>196</v>
      </c>
      <c r="G98" t="s">
        <v>197</v>
      </c>
      <c r="H98" t="s">
        <v>198</v>
      </c>
      <c r="I98" t="s">
        <v>199</v>
      </c>
      <c r="J98" t="s">
        <v>200</v>
      </c>
      <c r="K98" t="s">
        <v>201</v>
      </c>
    </row>
    <row r="99" spans="1:12" x14ac:dyDescent="0.25">
      <c r="A99" s="89" t="s">
        <v>185</v>
      </c>
      <c r="B99" s="126">
        <v>0</v>
      </c>
      <c r="C99" s="126">
        <v>0</v>
      </c>
      <c r="D99" s="126">
        <v>0</v>
      </c>
      <c r="E99" s="126">
        <v>0</v>
      </c>
      <c r="F99" s="126">
        <v>1</v>
      </c>
      <c r="G99" s="126">
        <v>1</v>
      </c>
      <c r="H99" s="126">
        <v>1</v>
      </c>
      <c r="I99" s="126">
        <v>0</v>
      </c>
      <c r="J99" s="126">
        <v>1</v>
      </c>
      <c r="K99" s="126">
        <v>0</v>
      </c>
    </row>
    <row r="100" spans="1:12" x14ac:dyDescent="0.25">
      <c r="A100" s="89" t="s">
        <v>186</v>
      </c>
      <c r="B100" s="126">
        <v>1</v>
      </c>
      <c r="C100" s="126">
        <v>1</v>
      </c>
      <c r="D100" s="126">
        <v>0</v>
      </c>
      <c r="E100" s="126">
        <v>0</v>
      </c>
      <c r="F100" s="126">
        <v>0</v>
      </c>
      <c r="G100" s="126">
        <v>0</v>
      </c>
      <c r="H100" s="126">
        <v>0</v>
      </c>
      <c r="I100" s="126">
        <v>0</v>
      </c>
      <c r="J100" s="126">
        <v>0</v>
      </c>
      <c r="K100" s="126">
        <v>0</v>
      </c>
    </row>
    <row r="101" spans="1:12" x14ac:dyDescent="0.25">
      <c r="A101" s="89" t="s">
        <v>187</v>
      </c>
      <c r="B101" s="126">
        <v>1</v>
      </c>
      <c r="C101" s="126">
        <v>1</v>
      </c>
      <c r="D101" s="126">
        <v>1</v>
      </c>
      <c r="E101" s="126">
        <v>0</v>
      </c>
      <c r="F101" s="126">
        <v>1</v>
      </c>
      <c r="G101" s="126">
        <v>0</v>
      </c>
      <c r="H101" s="126">
        <v>0</v>
      </c>
      <c r="I101" s="126">
        <v>1</v>
      </c>
      <c r="J101" s="126">
        <v>0</v>
      </c>
      <c r="K101" s="126">
        <v>0</v>
      </c>
    </row>
    <row r="102" spans="1:12" x14ac:dyDescent="0.25">
      <c r="A102" s="89" t="s">
        <v>188</v>
      </c>
      <c r="B102" s="126">
        <v>0</v>
      </c>
      <c r="C102" s="126">
        <v>0</v>
      </c>
      <c r="D102" s="126">
        <v>0</v>
      </c>
      <c r="E102" s="126">
        <v>0</v>
      </c>
      <c r="F102" s="126">
        <v>1</v>
      </c>
      <c r="G102" s="126">
        <v>1</v>
      </c>
      <c r="H102" s="126">
        <v>1</v>
      </c>
      <c r="I102" s="126">
        <v>0</v>
      </c>
      <c r="J102" s="126">
        <v>0</v>
      </c>
      <c r="K102" s="126">
        <v>1</v>
      </c>
    </row>
    <row r="103" spans="1:12" x14ac:dyDescent="0.25">
      <c r="A103" s="89" t="s">
        <v>189</v>
      </c>
      <c r="B103" s="126">
        <v>1</v>
      </c>
      <c r="C103" s="126">
        <v>0</v>
      </c>
      <c r="D103" s="126">
        <v>0</v>
      </c>
      <c r="E103" s="126">
        <v>0</v>
      </c>
      <c r="F103" s="126">
        <v>0</v>
      </c>
      <c r="G103" s="126">
        <v>0</v>
      </c>
      <c r="H103" s="126">
        <v>0</v>
      </c>
      <c r="I103" s="126">
        <v>1</v>
      </c>
      <c r="J103" s="126">
        <v>0</v>
      </c>
      <c r="K103" s="126">
        <v>1</v>
      </c>
    </row>
    <row r="104" spans="1:12" x14ac:dyDescent="0.25">
      <c r="A104" s="89" t="s">
        <v>190</v>
      </c>
      <c r="B104" s="126">
        <v>0</v>
      </c>
      <c r="C104" s="126">
        <v>0</v>
      </c>
      <c r="D104" s="126">
        <v>1</v>
      </c>
      <c r="E104" s="126">
        <v>1</v>
      </c>
      <c r="F104" s="126">
        <v>0</v>
      </c>
      <c r="G104" s="126">
        <v>0</v>
      </c>
      <c r="H104" s="126">
        <v>0</v>
      </c>
      <c r="I104" s="126">
        <v>1</v>
      </c>
      <c r="J104" s="126">
        <v>1</v>
      </c>
      <c r="K104" s="126">
        <v>0</v>
      </c>
    </row>
    <row r="105" spans="1:12" x14ac:dyDescent="0.25">
      <c r="A105" s="89" t="s">
        <v>191</v>
      </c>
      <c r="B105" s="126">
        <v>0</v>
      </c>
      <c r="C105" s="126">
        <v>0</v>
      </c>
      <c r="D105" s="126">
        <v>1</v>
      </c>
      <c r="E105" s="126">
        <v>1</v>
      </c>
      <c r="F105" s="126">
        <v>0</v>
      </c>
      <c r="G105" s="126">
        <v>0</v>
      </c>
      <c r="H105" s="126">
        <v>0</v>
      </c>
      <c r="I105" s="126">
        <v>0</v>
      </c>
      <c r="J105" s="126">
        <v>0</v>
      </c>
      <c r="K105" s="126">
        <v>0</v>
      </c>
    </row>
    <row r="107" spans="1:12" x14ac:dyDescent="0.25">
      <c r="A107" s="115"/>
      <c r="B107" s="15" t="s">
        <v>140</v>
      </c>
      <c r="C107" s="15" t="s">
        <v>144</v>
      </c>
      <c r="D107" s="15" t="s">
        <v>141</v>
      </c>
      <c r="E107" s="15" t="s">
        <v>145</v>
      </c>
      <c r="F107" s="15" t="s">
        <v>142</v>
      </c>
      <c r="G107" s="15" t="s">
        <v>146</v>
      </c>
      <c r="H107" s="15" t="s">
        <v>147</v>
      </c>
      <c r="I107" s="15" t="s">
        <v>143</v>
      </c>
      <c r="J107" s="15" t="s">
        <v>148</v>
      </c>
      <c r="K107" s="16" t="s">
        <v>149</v>
      </c>
    </row>
    <row r="108" spans="1:12" x14ac:dyDescent="0.25">
      <c r="A108" s="168" t="s">
        <v>153</v>
      </c>
      <c r="B108" s="64">
        <v>0</v>
      </c>
      <c r="C108" s="64">
        <v>0</v>
      </c>
      <c r="D108" s="64">
        <v>0</v>
      </c>
      <c r="E108" s="64">
        <v>0</v>
      </c>
      <c r="F108" s="64">
        <v>1</v>
      </c>
      <c r="G108" s="64">
        <v>1</v>
      </c>
      <c r="H108" s="64">
        <v>1</v>
      </c>
      <c r="I108" s="64">
        <v>0</v>
      </c>
      <c r="J108" s="64">
        <v>1</v>
      </c>
      <c r="K108" s="100">
        <v>0</v>
      </c>
      <c r="L108" s="65">
        <f>SUM(B108:K108)</f>
        <v>4</v>
      </c>
    </row>
    <row r="109" spans="1:12" x14ac:dyDescent="0.25">
      <c r="A109" s="168" t="s">
        <v>150</v>
      </c>
      <c r="B109" s="64">
        <v>1</v>
      </c>
      <c r="C109" s="64">
        <v>1</v>
      </c>
      <c r="D109" s="64">
        <v>0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100">
        <v>0</v>
      </c>
      <c r="L109" s="65">
        <f t="shared" ref="L109:L114" si="7">SUM(B109:K109)</f>
        <v>2</v>
      </c>
    </row>
    <row r="110" spans="1:12" x14ac:dyDescent="0.25">
      <c r="A110" s="168" t="s">
        <v>156</v>
      </c>
      <c r="B110" s="64">
        <v>1</v>
      </c>
      <c r="C110" s="64">
        <v>1</v>
      </c>
      <c r="D110" s="64">
        <v>1</v>
      </c>
      <c r="E110" s="64">
        <v>0</v>
      </c>
      <c r="F110" s="64">
        <v>1</v>
      </c>
      <c r="G110" s="64">
        <v>0</v>
      </c>
      <c r="H110" s="64">
        <v>0</v>
      </c>
      <c r="I110" s="64">
        <v>1</v>
      </c>
      <c r="J110" s="64">
        <v>0</v>
      </c>
      <c r="K110" s="100">
        <v>0</v>
      </c>
      <c r="L110" s="65">
        <f t="shared" si="7"/>
        <v>5</v>
      </c>
    </row>
    <row r="111" spans="1:12" x14ac:dyDescent="0.25">
      <c r="A111" s="168" t="s">
        <v>154</v>
      </c>
      <c r="B111" s="64">
        <v>0</v>
      </c>
      <c r="C111" s="64">
        <v>0</v>
      </c>
      <c r="D111" s="64">
        <v>0</v>
      </c>
      <c r="E111" s="64">
        <v>0</v>
      </c>
      <c r="F111" s="64">
        <v>1</v>
      </c>
      <c r="G111" s="64">
        <v>1</v>
      </c>
      <c r="H111" s="64">
        <v>1</v>
      </c>
      <c r="I111" s="64">
        <v>0</v>
      </c>
      <c r="J111" s="64">
        <v>0</v>
      </c>
      <c r="K111" s="100">
        <v>1</v>
      </c>
      <c r="L111" s="65">
        <f t="shared" si="7"/>
        <v>4</v>
      </c>
    </row>
    <row r="112" spans="1:12" x14ac:dyDescent="0.25">
      <c r="A112" s="168" t="s">
        <v>152</v>
      </c>
      <c r="B112" s="64">
        <v>1</v>
      </c>
      <c r="C112" s="64">
        <v>0</v>
      </c>
      <c r="D112" s="64">
        <v>0</v>
      </c>
      <c r="E112" s="64">
        <v>0</v>
      </c>
      <c r="F112" s="64">
        <v>0</v>
      </c>
      <c r="G112" s="64">
        <v>0</v>
      </c>
      <c r="H112" s="64">
        <v>0</v>
      </c>
      <c r="I112" s="64">
        <v>1</v>
      </c>
      <c r="J112" s="64">
        <v>0</v>
      </c>
      <c r="K112" s="100">
        <v>1</v>
      </c>
      <c r="L112" s="65">
        <f t="shared" si="7"/>
        <v>3</v>
      </c>
    </row>
    <row r="113" spans="1:12" x14ac:dyDescent="0.25">
      <c r="A113" s="168" t="s">
        <v>155</v>
      </c>
      <c r="B113" s="64">
        <v>0</v>
      </c>
      <c r="C113" s="64">
        <v>0</v>
      </c>
      <c r="D113" s="64">
        <v>1</v>
      </c>
      <c r="E113" s="64">
        <v>1</v>
      </c>
      <c r="F113" s="64">
        <v>0</v>
      </c>
      <c r="G113" s="64">
        <v>0</v>
      </c>
      <c r="H113" s="64">
        <v>0</v>
      </c>
      <c r="I113" s="64">
        <v>1</v>
      </c>
      <c r="J113" s="64">
        <v>1</v>
      </c>
      <c r="K113" s="100">
        <v>0</v>
      </c>
      <c r="L113" s="65">
        <f t="shared" si="7"/>
        <v>4</v>
      </c>
    </row>
    <row r="114" spans="1:12" x14ac:dyDescent="0.25">
      <c r="A114" s="169" t="s">
        <v>151</v>
      </c>
      <c r="B114" s="101">
        <v>0</v>
      </c>
      <c r="C114" s="101">
        <v>0</v>
      </c>
      <c r="D114" s="101">
        <v>1</v>
      </c>
      <c r="E114" s="101">
        <v>1</v>
      </c>
      <c r="F114" s="101">
        <v>0</v>
      </c>
      <c r="G114" s="101">
        <v>0</v>
      </c>
      <c r="H114" s="101">
        <v>0</v>
      </c>
      <c r="I114" s="101">
        <v>0</v>
      </c>
      <c r="J114" s="101">
        <v>0</v>
      </c>
      <c r="K114" s="102">
        <v>0</v>
      </c>
      <c r="L114" s="65">
        <f t="shared" si="7"/>
        <v>2</v>
      </c>
    </row>
    <row r="115" spans="1:12" x14ac:dyDescent="0.25">
      <c r="B115" s="65">
        <f>SUM(B108:B114)</f>
        <v>3</v>
      </c>
      <c r="C115" s="65">
        <f t="shared" ref="C115:K115" si="8">SUM(C108:C114)</f>
        <v>2</v>
      </c>
      <c r="D115" s="65">
        <f t="shared" si="8"/>
        <v>3</v>
      </c>
      <c r="E115" s="65">
        <f t="shared" si="8"/>
        <v>2</v>
      </c>
      <c r="F115" s="65">
        <f t="shared" si="8"/>
        <v>3</v>
      </c>
      <c r="G115" s="65">
        <f t="shared" si="8"/>
        <v>2</v>
      </c>
      <c r="H115" s="65">
        <f t="shared" si="8"/>
        <v>2</v>
      </c>
      <c r="I115" s="65">
        <f t="shared" si="8"/>
        <v>3</v>
      </c>
      <c r="J115" s="65">
        <f t="shared" si="8"/>
        <v>2</v>
      </c>
      <c r="K115" s="65">
        <f t="shared" si="8"/>
        <v>2</v>
      </c>
    </row>
    <row r="117" spans="1:12" x14ac:dyDescent="0.25">
      <c r="A117" s="115"/>
      <c r="B117" s="15" t="s">
        <v>148</v>
      </c>
      <c r="C117" s="15" t="s">
        <v>147</v>
      </c>
      <c r="D117" s="15" t="s">
        <v>146</v>
      </c>
      <c r="E117" s="15" t="s">
        <v>145</v>
      </c>
      <c r="F117" s="15" t="s">
        <v>144</v>
      </c>
      <c r="G117" s="15" t="s">
        <v>149</v>
      </c>
      <c r="H117" s="15" t="s">
        <v>143</v>
      </c>
      <c r="I117" s="15" t="s">
        <v>142</v>
      </c>
      <c r="J117" s="15" t="s">
        <v>141</v>
      </c>
      <c r="K117" s="16" t="s">
        <v>140</v>
      </c>
    </row>
    <row r="118" spans="1:12" x14ac:dyDescent="0.25">
      <c r="A118" s="168" t="s">
        <v>156</v>
      </c>
      <c r="B118" s="64">
        <v>0</v>
      </c>
      <c r="C118" s="64">
        <v>0</v>
      </c>
      <c r="D118" s="64">
        <v>0</v>
      </c>
      <c r="E118" s="64">
        <v>0</v>
      </c>
      <c r="F118" s="64">
        <v>1</v>
      </c>
      <c r="G118" s="64">
        <v>0</v>
      </c>
      <c r="H118" s="64">
        <v>1</v>
      </c>
      <c r="I118" s="64">
        <v>1</v>
      </c>
      <c r="J118" s="64">
        <v>1</v>
      </c>
      <c r="K118" s="100">
        <v>1</v>
      </c>
      <c r="L118" s="65">
        <f t="shared" ref="L118:L124" si="9">SUM(B118:K118)</f>
        <v>5</v>
      </c>
    </row>
    <row r="119" spans="1:12" x14ac:dyDescent="0.25">
      <c r="A119" s="168" t="s">
        <v>155</v>
      </c>
      <c r="B119" s="64">
        <v>1</v>
      </c>
      <c r="C119" s="64">
        <v>0</v>
      </c>
      <c r="D119" s="64">
        <v>0</v>
      </c>
      <c r="E119" s="64">
        <v>1</v>
      </c>
      <c r="F119" s="64">
        <v>0</v>
      </c>
      <c r="G119" s="64">
        <v>0</v>
      </c>
      <c r="H119" s="64">
        <v>1</v>
      </c>
      <c r="I119" s="64">
        <v>0</v>
      </c>
      <c r="J119" s="64">
        <v>1</v>
      </c>
      <c r="K119" s="100">
        <v>0</v>
      </c>
      <c r="L119" s="65">
        <f t="shared" si="9"/>
        <v>4</v>
      </c>
    </row>
    <row r="120" spans="1:12" x14ac:dyDescent="0.25">
      <c r="A120" s="168" t="s">
        <v>154</v>
      </c>
      <c r="B120" s="64">
        <v>0</v>
      </c>
      <c r="C120" s="64">
        <v>1</v>
      </c>
      <c r="D120" s="64">
        <v>1</v>
      </c>
      <c r="E120" s="64">
        <v>0</v>
      </c>
      <c r="F120" s="64">
        <v>0</v>
      </c>
      <c r="G120" s="64">
        <v>1</v>
      </c>
      <c r="H120" s="64">
        <v>0</v>
      </c>
      <c r="I120" s="64">
        <v>1</v>
      </c>
      <c r="J120" s="64">
        <v>0</v>
      </c>
      <c r="K120" s="100">
        <v>0</v>
      </c>
      <c r="L120" s="65">
        <f t="shared" si="9"/>
        <v>4</v>
      </c>
    </row>
    <row r="121" spans="1:12" x14ac:dyDescent="0.25">
      <c r="A121" s="168" t="s">
        <v>153</v>
      </c>
      <c r="B121" s="64">
        <v>1</v>
      </c>
      <c r="C121" s="64">
        <v>1</v>
      </c>
      <c r="D121" s="64">
        <v>1</v>
      </c>
      <c r="E121" s="64">
        <v>0</v>
      </c>
      <c r="F121" s="64">
        <v>0</v>
      </c>
      <c r="G121" s="64">
        <v>0</v>
      </c>
      <c r="H121" s="64">
        <v>0</v>
      </c>
      <c r="I121" s="64">
        <v>1</v>
      </c>
      <c r="J121" s="64">
        <v>0</v>
      </c>
      <c r="K121" s="100">
        <v>0</v>
      </c>
      <c r="L121" s="65">
        <f t="shared" si="9"/>
        <v>4</v>
      </c>
    </row>
    <row r="122" spans="1:12" x14ac:dyDescent="0.25">
      <c r="A122" s="168" t="s">
        <v>152</v>
      </c>
      <c r="B122" s="64">
        <v>0</v>
      </c>
      <c r="C122" s="64">
        <v>0</v>
      </c>
      <c r="D122" s="64">
        <v>0</v>
      </c>
      <c r="E122" s="64">
        <v>0</v>
      </c>
      <c r="F122" s="64">
        <v>0</v>
      </c>
      <c r="G122" s="64">
        <v>1</v>
      </c>
      <c r="H122" s="64">
        <v>1</v>
      </c>
      <c r="I122" s="64">
        <v>0</v>
      </c>
      <c r="J122" s="64">
        <v>0</v>
      </c>
      <c r="K122" s="100">
        <v>1</v>
      </c>
      <c r="L122" s="65">
        <f t="shared" si="9"/>
        <v>3</v>
      </c>
    </row>
    <row r="123" spans="1:12" x14ac:dyDescent="0.25">
      <c r="A123" s="168" t="s">
        <v>151</v>
      </c>
      <c r="B123" s="64">
        <v>0</v>
      </c>
      <c r="C123" s="64">
        <v>0</v>
      </c>
      <c r="D123" s="64">
        <v>0</v>
      </c>
      <c r="E123" s="64">
        <v>1</v>
      </c>
      <c r="F123" s="64">
        <v>0</v>
      </c>
      <c r="G123" s="64">
        <v>0</v>
      </c>
      <c r="H123" s="64">
        <v>0</v>
      </c>
      <c r="I123" s="64">
        <v>0</v>
      </c>
      <c r="J123" s="64">
        <v>1</v>
      </c>
      <c r="K123" s="100">
        <v>0</v>
      </c>
      <c r="L123" s="65">
        <f t="shared" si="9"/>
        <v>2</v>
      </c>
    </row>
    <row r="124" spans="1:12" x14ac:dyDescent="0.25">
      <c r="A124" s="169" t="s">
        <v>150</v>
      </c>
      <c r="B124" s="101">
        <v>0</v>
      </c>
      <c r="C124" s="101">
        <v>0</v>
      </c>
      <c r="D124" s="101">
        <v>0</v>
      </c>
      <c r="E124" s="101">
        <v>0</v>
      </c>
      <c r="F124" s="101">
        <v>1</v>
      </c>
      <c r="G124" s="101">
        <v>0</v>
      </c>
      <c r="H124" s="101">
        <v>0</v>
      </c>
      <c r="I124" s="101">
        <v>0</v>
      </c>
      <c r="J124" s="101">
        <v>0</v>
      </c>
      <c r="K124" s="102">
        <v>1</v>
      </c>
      <c r="L124" s="65">
        <f t="shared" si="9"/>
        <v>2</v>
      </c>
    </row>
    <row r="125" spans="1:12" x14ac:dyDescent="0.25">
      <c r="B125" s="65">
        <f t="shared" ref="B125:K125" si="10">SUM(B118:B124)</f>
        <v>2</v>
      </c>
      <c r="C125" s="65">
        <f t="shared" si="10"/>
        <v>2</v>
      </c>
      <c r="D125" s="65">
        <f t="shared" si="10"/>
        <v>2</v>
      </c>
      <c r="E125" s="65">
        <f t="shared" si="10"/>
        <v>2</v>
      </c>
      <c r="F125" s="65">
        <f t="shared" si="10"/>
        <v>2</v>
      </c>
      <c r="G125" s="65">
        <f t="shared" si="10"/>
        <v>2</v>
      </c>
      <c r="H125" s="65">
        <f t="shared" si="10"/>
        <v>3</v>
      </c>
      <c r="I125" s="65">
        <f t="shared" si="10"/>
        <v>3</v>
      </c>
      <c r="J125" s="65">
        <f t="shared" si="10"/>
        <v>3</v>
      </c>
      <c r="K125" s="65">
        <f t="shared" si="10"/>
        <v>3</v>
      </c>
    </row>
    <row r="127" spans="1:12" x14ac:dyDescent="0.25">
      <c r="A127" s="115"/>
      <c r="B127" s="15" t="s">
        <v>148</v>
      </c>
      <c r="C127" s="15" t="s">
        <v>147</v>
      </c>
      <c r="D127" s="15" t="s">
        <v>146</v>
      </c>
      <c r="E127" s="15" t="s">
        <v>145</v>
      </c>
      <c r="F127" s="15" t="s">
        <v>144</v>
      </c>
      <c r="G127" s="15" t="s">
        <v>149</v>
      </c>
      <c r="H127" s="15" t="s">
        <v>143</v>
      </c>
      <c r="I127" s="15" t="s">
        <v>142</v>
      </c>
      <c r="J127" s="15" t="s">
        <v>141</v>
      </c>
      <c r="K127" s="16" t="s">
        <v>140</v>
      </c>
    </row>
    <row r="128" spans="1:12" x14ac:dyDescent="0.25">
      <c r="A128" s="168" t="s">
        <v>156</v>
      </c>
      <c r="B128" s="64">
        <v>0</v>
      </c>
      <c r="C128" s="64">
        <v>0</v>
      </c>
      <c r="D128" s="64">
        <v>0</v>
      </c>
      <c r="E128" s="64">
        <v>0</v>
      </c>
      <c r="F128" s="64">
        <v>1</v>
      </c>
      <c r="G128" s="64">
        <v>0</v>
      </c>
      <c r="H128" s="64">
        <v>1</v>
      </c>
      <c r="I128" s="64">
        <v>1</v>
      </c>
      <c r="J128" s="64">
        <v>1</v>
      </c>
      <c r="K128" s="100">
        <v>1</v>
      </c>
      <c r="L128" s="65"/>
    </row>
    <row r="129" spans="1:12" x14ac:dyDescent="0.25">
      <c r="A129" s="168" t="s">
        <v>155</v>
      </c>
      <c r="B129" s="64">
        <v>1</v>
      </c>
      <c r="C129" s="64">
        <v>0</v>
      </c>
      <c r="D129" s="64">
        <v>0</v>
      </c>
      <c r="E129" s="64">
        <v>1</v>
      </c>
      <c r="F129" s="64">
        <v>0</v>
      </c>
      <c r="G129" s="64">
        <v>0</v>
      </c>
      <c r="H129" s="64">
        <v>1</v>
      </c>
      <c r="I129" s="64">
        <v>0</v>
      </c>
      <c r="J129" s="64">
        <v>1</v>
      </c>
      <c r="K129" s="100">
        <v>0</v>
      </c>
      <c r="L129" s="65"/>
    </row>
    <row r="130" spans="1:12" x14ac:dyDescent="0.25">
      <c r="A130" s="168" t="s">
        <v>154</v>
      </c>
      <c r="B130" s="64">
        <v>0</v>
      </c>
      <c r="C130" s="64">
        <v>1</v>
      </c>
      <c r="D130" s="64">
        <v>1</v>
      </c>
      <c r="E130" s="64">
        <v>0</v>
      </c>
      <c r="F130" s="64">
        <v>0</v>
      </c>
      <c r="G130" s="64">
        <v>1</v>
      </c>
      <c r="H130" s="64">
        <v>0</v>
      </c>
      <c r="I130" s="64">
        <v>1</v>
      </c>
      <c r="J130" s="64">
        <v>0</v>
      </c>
      <c r="K130" s="100">
        <v>0</v>
      </c>
      <c r="L130" s="65"/>
    </row>
    <row r="131" spans="1:12" x14ac:dyDescent="0.25">
      <c r="A131" s="168" t="s">
        <v>153</v>
      </c>
      <c r="B131" s="64">
        <v>1</v>
      </c>
      <c r="C131" s="64">
        <v>1</v>
      </c>
      <c r="D131" s="64">
        <v>1</v>
      </c>
      <c r="E131" s="64">
        <v>0</v>
      </c>
      <c r="F131" s="64">
        <v>0</v>
      </c>
      <c r="G131" s="64">
        <v>0</v>
      </c>
      <c r="H131" s="64">
        <v>0</v>
      </c>
      <c r="I131" s="64">
        <v>1</v>
      </c>
      <c r="J131" s="64">
        <v>0</v>
      </c>
      <c r="K131" s="100">
        <v>0</v>
      </c>
      <c r="L131" s="65"/>
    </row>
    <row r="132" spans="1:12" x14ac:dyDescent="0.25">
      <c r="A132" s="168" t="s">
        <v>152</v>
      </c>
      <c r="B132" s="64">
        <v>0</v>
      </c>
      <c r="C132" s="64">
        <v>0</v>
      </c>
      <c r="D132" s="64">
        <v>0</v>
      </c>
      <c r="E132" s="64">
        <v>0</v>
      </c>
      <c r="F132" s="64">
        <v>0</v>
      </c>
      <c r="G132" s="64">
        <v>1</v>
      </c>
      <c r="H132" s="64">
        <v>1</v>
      </c>
      <c r="I132" s="64">
        <v>0</v>
      </c>
      <c r="J132" s="64">
        <v>0</v>
      </c>
      <c r="K132" s="100">
        <v>1</v>
      </c>
      <c r="L132" s="65"/>
    </row>
    <row r="133" spans="1:12" x14ac:dyDescent="0.25">
      <c r="A133" s="168" t="s">
        <v>151</v>
      </c>
      <c r="B133" s="64">
        <v>0</v>
      </c>
      <c r="C133" s="64">
        <v>0</v>
      </c>
      <c r="D133" s="64">
        <v>0</v>
      </c>
      <c r="E133" s="64">
        <v>1</v>
      </c>
      <c r="F133" s="64">
        <v>0</v>
      </c>
      <c r="G133" s="64">
        <v>0</v>
      </c>
      <c r="H133" s="64">
        <v>0</v>
      </c>
      <c r="I133" s="64">
        <v>0</v>
      </c>
      <c r="J133" s="64">
        <v>1</v>
      </c>
      <c r="K133" s="100">
        <v>0</v>
      </c>
      <c r="L133" s="65"/>
    </row>
    <row r="134" spans="1:12" x14ac:dyDescent="0.25">
      <c r="A134" s="169" t="s">
        <v>150</v>
      </c>
      <c r="B134" s="101">
        <v>0</v>
      </c>
      <c r="C134" s="101">
        <v>0</v>
      </c>
      <c r="D134" s="101">
        <v>0</v>
      </c>
      <c r="E134" s="101">
        <v>0</v>
      </c>
      <c r="F134" s="101">
        <v>1</v>
      </c>
      <c r="G134" s="101">
        <v>0</v>
      </c>
      <c r="H134" s="101">
        <v>0</v>
      </c>
      <c r="I134" s="101">
        <v>0</v>
      </c>
      <c r="J134" s="101">
        <v>0</v>
      </c>
      <c r="K134" s="102">
        <v>1</v>
      </c>
      <c r="L134" s="65"/>
    </row>
    <row r="135" spans="1:12" x14ac:dyDescent="0.25">
      <c r="B135" s="65"/>
      <c r="C135" s="65"/>
      <c r="D135" s="65"/>
      <c r="E135" s="65"/>
      <c r="F135" s="65"/>
      <c r="G135" s="65"/>
      <c r="H135" s="65"/>
      <c r="I135" s="65"/>
      <c r="J135" s="65"/>
      <c r="K135" s="65"/>
    </row>
  </sheetData>
  <sortState xmlns:xlrd2="http://schemas.microsoft.com/office/spreadsheetml/2017/richdata2" ref="A131:L134">
    <sortCondition descending="1" ref="E131:E134"/>
  </sortState>
  <phoneticPr fontId="3" type="noConversion"/>
  <conditionalFormatting sqref="A32:K39 B98:K98 A99:K105">
    <cfRule type="cellIs" dxfId="9" priority="2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7B8E-A8B2-4F5F-B4E3-AE943537DFAC}">
  <dimension ref="A1:J121"/>
  <sheetViews>
    <sheetView workbookViewId="0">
      <pane ySplit="1" topLeftCell="A108" activePane="bottomLeft" state="frozen"/>
      <selection pane="bottomLeft" activeCell="C121" sqref="C121"/>
    </sheetView>
  </sheetViews>
  <sheetFormatPr defaultColWidth="8.7109375" defaultRowHeight="15" x14ac:dyDescent="0.25"/>
  <cols>
    <col min="9" max="9" width="2.28515625" customWidth="1"/>
    <col min="11" max="11" width="23.85546875" bestFit="1" customWidth="1"/>
    <col min="17" max="17" width="13.140625" bestFit="1" customWidth="1"/>
    <col min="18" max="18" width="13.85546875" customWidth="1"/>
    <col min="19" max="19" width="15.28515625" customWidth="1"/>
    <col min="20" max="20" width="15" customWidth="1"/>
    <col min="21" max="21" width="16.42578125" customWidth="1"/>
    <col min="22" max="22" width="13.7109375" customWidth="1"/>
    <col min="23" max="23" width="14.85546875" customWidth="1"/>
    <col min="24" max="24" width="15.140625" customWidth="1"/>
    <col min="61" max="61" width="11" customWidth="1"/>
    <col min="65" max="65" width="9.42578125" customWidth="1"/>
    <col min="70" max="70" width="13.140625" customWidth="1"/>
    <col min="71" max="71" width="14.85546875" customWidth="1"/>
    <col min="72" max="72" width="16.28515625" customWidth="1"/>
    <col min="73" max="73" width="16" customWidth="1"/>
    <col min="74" max="74" width="17.5703125" customWidth="1"/>
    <col min="75" max="75" width="14.7109375" customWidth="1"/>
    <col min="76" max="76" width="15.85546875" customWidth="1"/>
    <col min="77" max="77" width="16.140625" customWidth="1"/>
    <col min="78" max="96" width="3" customWidth="1"/>
    <col min="97" max="97" width="5.5703125" customWidth="1"/>
    <col min="98" max="98" width="11.28515625" bestFit="1" customWidth="1"/>
  </cols>
  <sheetData>
    <row r="1" spans="1:10" x14ac:dyDescent="0.25">
      <c r="B1" t="s">
        <v>45</v>
      </c>
      <c r="C1" t="s">
        <v>49</v>
      </c>
      <c r="D1" t="s">
        <v>44</v>
      </c>
      <c r="E1" t="s">
        <v>42</v>
      </c>
      <c r="F1" t="s">
        <v>43</v>
      </c>
      <c r="G1" t="s">
        <v>48</v>
      </c>
      <c r="H1" t="s">
        <v>47</v>
      </c>
      <c r="J1" t="s">
        <v>97</v>
      </c>
    </row>
    <row r="2" spans="1:10" x14ac:dyDescent="0.25">
      <c r="A2" t="s">
        <v>1</v>
      </c>
      <c r="B2">
        <v>-9</v>
      </c>
      <c r="C2">
        <v>75</v>
      </c>
      <c r="D2">
        <v>-9</v>
      </c>
      <c r="E2">
        <v>234</v>
      </c>
      <c r="F2">
        <v>-9</v>
      </c>
      <c r="G2">
        <v>-9</v>
      </c>
      <c r="H2">
        <v>110</v>
      </c>
    </row>
    <row r="3" spans="1:10" x14ac:dyDescent="0.25">
      <c r="A3" t="s">
        <v>1</v>
      </c>
      <c r="B3">
        <v>-9</v>
      </c>
      <c r="C3">
        <v>81</v>
      </c>
      <c r="D3">
        <v>-9</v>
      </c>
      <c r="E3">
        <v>277</v>
      </c>
      <c r="F3">
        <v>-9</v>
      </c>
      <c r="G3">
        <v>-9</v>
      </c>
      <c r="H3">
        <v>115</v>
      </c>
      <c r="J3" t="s">
        <v>98</v>
      </c>
    </row>
    <row r="4" spans="1:10" x14ac:dyDescent="0.25">
      <c r="A4" t="s">
        <v>1</v>
      </c>
      <c r="B4">
        <v>-9</v>
      </c>
      <c r="C4">
        <v>81</v>
      </c>
      <c r="D4">
        <v>-9</v>
      </c>
      <c r="E4">
        <v>276</v>
      </c>
      <c r="F4">
        <v>-9</v>
      </c>
      <c r="G4">
        <v>-9</v>
      </c>
      <c r="H4">
        <v>112</v>
      </c>
      <c r="J4" t="s">
        <v>99</v>
      </c>
    </row>
    <row r="5" spans="1:10" x14ac:dyDescent="0.25">
      <c r="A5" t="s">
        <v>1</v>
      </c>
      <c r="B5">
        <v>-9</v>
      </c>
      <c r="C5">
        <v>71</v>
      </c>
      <c r="D5">
        <v>-9</v>
      </c>
      <c r="E5">
        <v>231</v>
      </c>
      <c r="F5">
        <v>-9</v>
      </c>
      <c r="G5">
        <v>-9</v>
      </c>
      <c r="H5">
        <v>119</v>
      </c>
      <c r="J5" t="s">
        <v>100</v>
      </c>
    </row>
    <row r="6" spans="1:10" x14ac:dyDescent="0.25">
      <c r="A6" t="s">
        <v>1</v>
      </c>
      <c r="B6">
        <v>-9</v>
      </c>
      <c r="C6">
        <v>83</v>
      </c>
      <c r="D6">
        <v>-9</v>
      </c>
      <c r="E6">
        <v>268</v>
      </c>
      <c r="F6">
        <v>-9</v>
      </c>
      <c r="G6">
        <v>-9</v>
      </c>
      <c r="H6">
        <v>112</v>
      </c>
    </row>
    <row r="7" spans="1:10" x14ac:dyDescent="0.25">
      <c r="A7" t="s">
        <v>1</v>
      </c>
      <c r="B7">
        <v>-9</v>
      </c>
      <c r="C7">
        <v>70</v>
      </c>
      <c r="D7">
        <v>-9</v>
      </c>
      <c r="E7">
        <v>259</v>
      </c>
      <c r="F7">
        <v>-9</v>
      </c>
      <c r="G7">
        <v>-9</v>
      </c>
      <c r="H7">
        <v>116</v>
      </c>
    </row>
    <row r="8" spans="1:10" x14ac:dyDescent="0.25">
      <c r="A8" t="s">
        <v>1</v>
      </c>
      <c r="B8">
        <v>-9</v>
      </c>
      <c r="C8">
        <v>78</v>
      </c>
      <c r="D8">
        <v>-9</v>
      </c>
      <c r="E8">
        <v>241</v>
      </c>
      <c r="F8">
        <v>-9</v>
      </c>
      <c r="G8">
        <v>-9</v>
      </c>
      <c r="H8">
        <v>108</v>
      </c>
      <c r="J8" t="s">
        <v>101</v>
      </c>
    </row>
    <row r="9" spans="1:10" x14ac:dyDescent="0.25">
      <c r="A9" t="s">
        <v>1</v>
      </c>
      <c r="B9">
        <v>-9</v>
      </c>
      <c r="C9">
        <v>76</v>
      </c>
      <c r="D9">
        <v>-9</v>
      </c>
      <c r="E9">
        <v>251</v>
      </c>
      <c r="F9">
        <v>-9</v>
      </c>
      <c r="G9">
        <v>-9</v>
      </c>
      <c r="H9">
        <v>115</v>
      </c>
      <c r="J9" t="s">
        <v>102</v>
      </c>
    </row>
    <row r="10" spans="1:10" x14ac:dyDescent="0.25">
      <c r="A10" t="s">
        <v>1</v>
      </c>
      <c r="B10">
        <v>-9</v>
      </c>
      <c r="C10">
        <v>85</v>
      </c>
      <c r="D10">
        <v>-9</v>
      </c>
      <c r="E10">
        <v>255</v>
      </c>
      <c r="F10">
        <v>-9</v>
      </c>
      <c r="G10">
        <v>-9</v>
      </c>
      <c r="H10">
        <v>118</v>
      </c>
      <c r="J10" t="s">
        <v>103</v>
      </c>
    </row>
    <row r="11" spans="1:10" x14ac:dyDescent="0.25">
      <c r="A11" t="s">
        <v>1</v>
      </c>
      <c r="B11">
        <v>-9</v>
      </c>
      <c r="C11">
        <v>74</v>
      </c>
      <c r="D11">
        <v>-9</v>
      </c>
      <c r="E11">
        <v>261</v>
      </c>
      <c r="F11">
        <v>-9</v>
      </c>
      <c r="G11">
        <v>-9</v>
      </c>
      <c r="H11">
        <v>113</v>
      </c>
    </row>
    <row r="12" spans="1:10" x14ac:dyDescent="0.25">
      <c r="A12" s="109" t="s">
        <v>89</v>
      </c>
      <c r="B12" s="109">
        <f>MAX(B2:B11)</f>
        <v>-9</v>
      </c>
      <c r="C12" s="109">
        <f t="shared" ref="C12:H12" si="0">MAX(C2:C11)</f>
        <v>85</v>
      </c>
      <c r="D12" s="109">
        <f t="shared" si="0"/>
        <v>-9</v>
      </c>
      <c r="E12" s="109">
        <f t="shared" si="0"/>
        <v>277</v>
      </c>
      <c r="F12" s="109">
        <f t="shared" si="0"/>
        <v>-9</v>
      </c>
      <c r="G12" s="109">
        <f t="shared" si="0"/>
        <v>-9</v>
      </c>
      <c r="H12" s="109">
        <f t="shared" si="0"/>
        <v>119</v>
      </c>
    </row>
    <row r="13" spans="1:10" x14ac:dyDescent="0.25">
      <c r="A13" s="109" t="s">
        <v>53</v>
      </c>
      <c r="B13" s="109"/>
      <c r="C13" s="109"/>
      <c r="D13" s="109"/>
      <c r="E13" s="109"/>
      <c r="F13" s="109"/>
      <c r="G13" s="109"/>
      <c r="H13" s="109"/>
    </row>
    <row r="14" spans="1:10" x14ac:dyDescent="0.25">
      <c r="A14" s="109" t="s">
        <v>164</v>
      </c>
    </row>
    <row r="15" spans="1:10" x14ac:dyDescent="0.25">
      <c r="A15" s="1" t="s">
        <v>2</v>
      </c>
      <c r="B15">
        <v>-9</v>
      </c>
      <c r="C15">
        <v>-9</v>
      </c>
      <c r="D15">
        <v>-9</v>
      </c>
      <c r="E15">
        <v>278</v>
      </c>
      <c r="F15">
        <v>-9</v>
      </c>
      <c r="G15">
        <v>-9</v>
      </c>
      <c r="H15">
        <v>107</v>
      </c>
    </row>
    <row r="16" spans="1:10" x14ac:dyDescent="0.25">
      <c r="A16" s="1" t="s">
        <v>2</v>
      </c>
      <c r="B16">
        <v>-9</v>
      </c>
      <c r="C16">
        <v>-9</v>
      </c>
      <c r="D16">
        <v>-9</v>
      </c>
      <c r="E16">
        <v>235</v>
      </c>
      <c r="F16">
        <v>-9</v>
      </c>
      <c r="G16">
        <v>-9</v>
      </c>
      <c r="H16">
        <v>101</v>
      </c>
    </row>
    <row r="17" spans="1:8" x14ac:dyDescent="0.25">
      <c r="A17" s="1" t="s">
        <v>2</v>
      </c>
      <c r="B17">
        <v>-9</v>
      </c>
      <c r="C17">
        <v>-9</v>
      </c>
      <c r="D17">
        <v>-9</v>
      </c>
      <c r="E17">
        <v>249</v>
      </c>
      <c r="F17">
        <v>-9</v>
      </c>
      <c r="G17">
        <v>-9</v>
      </c>
      <c r="H17">
        <v>98</v>
      </c>
    </row>
    <row r="18" spans="1:8" x14ac:dyDescent="0.25">
      <c r="A18" s="1" t="s">
        <v>2</v>
      </c>
      <c r="B18">
        <v>-9</v>
      </c>
      <c r="C18">
        <v>-9</v>
      </c>
      <c r="D18">
        <v>-9</v>
      </c>
      <c r="E18">
        <v>272</v>
      </c>
      <c r="F18">
        <v>-9</v>
      </c>
      <c r="G18">
        <v>-9</v>
      </c>
      <c r="H18">
        <v>105</v>
      </c>
    </row>
    <row r="19" spans="1:8" x14ac:dyDescent="0.25">
      <c r="A19" s="1" t="s">
        <v>2</v>
      </c>
      <c r="B19">
        <v>-9</v>
      </c>
      <c r="C19">
        <v>-9</v>
      </c>
      <c r="D19">
        <v>-9</v>
      </c>
      <c r="E19">
        <v>267</v>
      </c>
      <c r="F19">
        <v>-9</v>
      </c>
      <c r="G19">
        <v>-9</v>
      </c>
      <c r="H19">
        <v>110</v>
      </c>
    </row>
    <row r="20" spans="1:8" x14ac:dyDescent="0.25">
      <c r="A20" s="1" t="s">
        <v>2</v>
      </c>
      <c r="B20">
        <v>-9</v>
      </c>
      <c r="C20">
        <v>-9</v>
      </c>
      <c r="D20">
        <v>-9</v>
      </c>
      <c r="E20">
        <v>272</v>
      </c>
      <c r="F20">
        <v>-9</v>
      </c>
      <c r="G20">
        <v>-9</v>
      </c>
      <c r="H20">
        <v>108</v>
      </c>
    </row>
    <row r="21" spans="1:8" x14ac:dyDescent="0.25">
      <c r="A21" s="1" t="s">
        <v>2</v>
      </c>
      <c r="B21">
        <v>-9</v>
      </c>
      <c r="C21">
        <v>-9</v>
      </c>
      <c r="D21">
        <v>-9</v>
      </c>
      <c r="E21">
        <v>233</v>
      </c>
      <c r="F21">
        <v>-9</v>
      </c>
      <c r="G21">
        <v>-9</v>
      </c>
      <c r="H21">
        <v>97</v>
      </c>
    </row>
    <row r="22" spans="1:8" x14ac:dyDescent="0.25">
      <c r="A22" s="1" t="s">
        <v>2</v>
      </c>
      <c r="B22">
        <v>-9</v>
      </c>
      <c r="C22">
        <v>-9</v>
      </c>
      <c r="D22">
        <v>-9</v>
      </c>
      <c r="E22">
        <v>271</v>
      </c>
      <c r="F22">
        <v>-9</v>
      </c>
      <c r="G22">
        <v>-9</v>
      </c>
      <c r="H22">
        <v>106</v>
      </c>
    </row>
    <row r="23" spans="1:8" x14ac:dyDescent="0.25">
      <c r="A23" s="1" t="s">
        <v>2</v>
      </c>
      <c r="B23">
        <v>-9</v>
      </c>
      <c r="C23">
        <v>-9</v>
      </c>
      <c r="D23">
        <v>-9</v>
      </c>
      <c r="E23">
        <v>273</v>
      </c>
      <c r="F23">
        <v>-9</v>
      </c>
      <c r="G23">
        <v>-9</v>
      </c>
      <c r="H23">
        <v>96</v>
      </c>
    </row>
    <row r="24" spans="1:8" x14ac:dyDescent="0.25">
      <c r="A24" s="1" t="s">
        <v>2</v>
      </c>
      <c r="B24">
        <v>-9</v>
      </c>
      <c r="C24">
        <v>-9</v>
      </c>
      <c r="D24">
        <v>-9</v>
      </c>
      <c r="E24">
        <v>253</v>
      </c>
      <c r="F24">
        <v>-9</v>
      </c>
      <c r="G24">
        <v>-9</v>
      </c>
      <c r="H24">
        <v>111</v>
      </c>
    </row>
    <row r="25" spans="1:8" x14ac:dyDescent="0.25">
      <c r="A25" s="109" t="s">
        <v>89</v>
      </c>
      <c r="B25" s="109">
        <f>MAX(B15:B24)</f>
        <v>-9</v>
      </c>
      <c r="C25" s="109">
        <f t="shared" ref="C25" si="1">MAX(C15:C24)</f>
        <v>-9</v>
      </c>
      <c r="D25" s="109">
        <f t="shared" ref="D25" si="2">MAX(D15:D24)</f>
        <v>-9</v>
      </c>
      <c r="E25" s="109">
        <f t="shared" ref="E25" si="3">MAX(E15:E24)</f>
        <v>278</v>
      </c>
      <c r="F25" s="109">
        <f t="shared" ref="F25" si="4">MAX(F15:F24)</f>
        <v>-9</v>
      </c>
      <c r="G25" s="109">
        <f t="shared" ref="G25" si="5">MAX(G15:G24)</f>
        <v>-9</v>
      </c>
      <c r="H25" s="109">
        <f t="shared" ref="H25" si="6">MAX(H15:H24)</f>
        <v>111</v>
      </c>
    </row>
    <row r="26" spans="1:8" x14ac:dyDescent="0.25">
      <c r="A26" s="1"/>
    </row>
    <row r="27" spans="1:8" x14ac:dyDescent="0.25">
      <c r="A27" t="s">
        <v>3</v>
      </c>
      <c r="B27">
        <v>-9</v>
      </c>
      <c r="C27">
        <v>-9</v>
      </c>
      <c r="D27">
        <v>-9</v>
      </c>
      <c r="E27">
        <v>-9</v>
      </c>
      <c r="F27">
        <v>91</v>
      </c>
      <c r="G27">
        <v>320</v>
      </c>
      <c r="H27">
        <v>41</v>
      </c>
    </row>
    <row r="28" spans="1:8" x14ac:dyDescent="0.25">
      <c r="A28" t="s">
        <v>3</v>
      </c>
      <c r="B28">
        <v>-9</v>
      </c>
      <c r="C28">
        <v>-9</v>
      </c>
      <c r="D28">
        <v>-9</v>
      </c>
      <c r="E28">
        <v>-9</v>
      </c>
      <c r="F28">
        <v>86</v>
      </c>
      <c r="G28">
        <v>320</v>
      </c>
      <c r="H28">
        <v>45</v>
      </c>
    </row>
    <row r="29" spans="1:8" x14ac:dyDescent="0.25">
      <c r="A29" t="s">
        <v>3</v>
      </c>
      <c r="B29">
        <v>-9</v>
      </c>
      <c r="C29">
        <v>-9</v>
      </c>
      <c r="D29">
        <v>-9</v>
      </c>
      <c r="E29">
        <v>-9</v>
      </c>
      <c r="F29">
        <v>95</v>
      </c>
      <c r="G29">
        <v>320</v>
      </c>
      <c r="H29">
        <v>48</v>
      </c>
    </row>
    <row r="30" spans="1:8" x14ac:dyDescent="0.25">
      <c r="A30" t="s">
        <v>3</v>
      </c>
      <c r="B30">
        <v>-9</v>
      </c>
      <c r="C30">
        <v>-9</v>
      </c>
      <c r="D30">
        <v>-9</v>
      </c>
      <c r="E30">
        <v>-9</v>
      </c>
      <c r="F30">
        <v>85</v>
      </c>
      <c r="G30">
        <v>320</v>
      </c>
      <c r="H30">
        <v>50</v>
      </c>
    </row>
    <row r="31" spans="1:8" x14ac:dyDescent="0.25">
      <c r="A31" t="s">
        <v>3</v>
      </c>
      <c r="B31">
        <v>-9</v>
      </c>
      <c r="C31">
        <v>-9</v>
      </c>
      <c r="D31">
        <v>-9</v>
      </c>
      <c r="E31">
        <v>-9</v>
      </c>
      <c r="F31">
        <v>82</v>
      </c>
      <c r="G31">
        <v>320</v>
      </c>
      <c r="H31">
        <v>42</v>
      </c>
    </row>
    <row r="32" spans="1:8" x14ac:dyDescent="0.25">
      <c r="A32" t="s">
        <v>3</v>
      </c>
      <c r="B32">
        <v>-9</v>
      </c>
      <c r="C32">
        <v>-9</v>
      </c>
      <c r="D32">
        <v>-9</v>
      </c>
      <c r="E32">
        <v>-9</v>
      </c>
      <c r="F32">
        <v>92</v>
      </c>
      <c r="G32">
        <v>320</v>
      </c>
      <c r="H32">
        <v>44</v>
      </c>
    </row>
    <row r="33" spans="1:8" x14ac:dyDescent="0.25">
      <c r="A33" t="s">
        <v>3</v>
      </c>
      <c r="B33">
        <v>-9</v>
      </c>
      <c r="C33">
        <v>-9</v>
      </c>
      <c r="D33">
        <v>-9</v>
      </c>
      <c r="E33">
        <v>-9</v>
      </c>
      <c r="F33">
        <v>90</v>
      </c>
      <c r="G33">
        <v>320</v>
      </c>
      <c r="H33">
        <v>41</v>
      </c>
    </row>
    <row r="34" spans="1:8" x14ac:dyDescent="0.25">
      <c r="A34" t="s">
        <v>3</v>
      </c>
      <c r="B34">
        <v>-9</v>
      </c>
      <c r="C34">
        <v>-9</v>
      </c>
      <c r="D34">
        <v>-9</v>
      </c>
      <c r="E34">
        <v>-9</v>
      </c>
      <c r="F34">
        <v>87</v>
      </c>
      <c r="G34">
        <v>320</v>
      </c>
      <c r="H34">
        <v>50</v>
      </c>
    </row>
    <row r="35" spans="1:8" x14ac:dyDescent="0.25">
      <c r="A35" t="s">
        <v>3</v>
      </c>
      <c r="B35">
        <v>-9</v>
      </c>
      <c r="C35">
        <v>-9</v>
      </c>
      <c r="D35">
        <v>-9</v>
      </c>
      <c r="E35">
        <v>-9</v>
      </c>
      <c r="F35">
        <v>88</v>
      </c>
      <c r="G35">
        <v>320</v>
      </c>
      <c r="H35">
        <v>49</v>
      </c>
    </row>
    <row r="36" spans="1:8" x14ac:dyDescent="0.25">
      <c r="A36" t="s">
        <v>3</v>
      </c>
      <c r="B36">
        <v>-9</v>
      </c>
      <c r="C36">
        <v>-9</v>
      </c>
      <c r="D36">
        <v>-9</v>
      </c>
      <c r="E36">
        <v>-9</v>
      </c>
      <c r="F36">
        <v>88</v>
      </c>
      <c r="G36">
        <v>320</v>
      </c>
      <c r="H36">
        <v>42</v>
      </c>
    </row>
    <row r="37" spans="1:8" x14ac:dyDescent="0.25">
      <c r="A37" s="109" t="s">
        <v>89</v>
      </c>
      <c r="B37" s="109">
        <f>MAX(B27:B36)</f>
        <v>-9</v>
      </c>
      <c r="C37" s="109">
        <f t="shared" ref="C37" si="7">MAX(C27:C36)</f>
        <v>-9</v>
      </c>
      <c r="D37" s="109">
        <f t="shared" ref="D37" si="8">MAX(D27:D36)</f>
        <v>-9</v>
      </c>
      <c r="E37" s="109">
        <f t="shared" ref="E37" si="9">MAX(E27:E36)</f>
        <v>-9</v>
      </c>
      <c r="F37" s="109">
        <f t="shared" ref="F37" si="10">MAX(F27:F36)</f>
        <v>95</v>
      </c>
      <c r="G37" s="109">
        <f t="shared" ref="G37" si="11">MAX(G27:G36)</f>
        <v>320</v>
      </c>
      <c r="H37" s="109">
        <f t="shared" ref="H37" si="12">MAX(H27:H36)</f>
        <v>50</v>
      </c>
    </row>
    <row r="39" spans="1:8" x14ac:dyDescent="0.25">
      <c r="A39" t="s">
        <v>4</v>
      </c>
      <c r="B39">
        <v>-9</v>
      </c>
      <c r="C39">
        <v>-9</v>
      </c>
      <c r="D39">
        <v>-9</v>
      </c>
      <c r="E39">
        <v>-9</v>
      </c>
      <c r="F39">
        <v>33</v>
      </c>
      <c r="G39">
        <v>85</v>
      </c>
      <c r="H39">
        <v>-9</v>
      </c>
    </row>
    <row r="40" spans="1:8" x14ac:dyDescent="0.25">
      <c r="A40" t="s">
        <v>4</v>
      </c>
      <c r="B40">
        <v>-9</v>
      </c>
      <c r="C40">
        <v>-9</v>
      </c>
      <c r="D40">
        <v>-9</v>
      </c>
      <c r="E40">
        <v>-9</v>
      </c>
      <c r="F40">
        <v>31</v>
      </c>
      <c r="G40">
        <v>85</v>
      </c>
      <c r="H40">
        <v>-9</v>
      </c>
    </row>
    <row r="41" spans="1:8" x14ac:dyDescent="0.25">
      <c r="A41" t="s">
        <v>4</v>
      </c>
      <c r="B41">
        <v>-9</v>
      </c>
      <c r="C41">
        <v>-9</v>
      </c>
      <c r="D41">
        <v>-9</v>
      </c>
      <c r="E41">
        <v>-9</v>
      </c>
      <c r="F41">
        <v>30</v>
      </c>
      <c r="G41">
        <v>85</v>
      </c>
      <c r="H41">
        <v>-9</v>
      </c>
    </row>
    <row r="42" spans="1:8" x14ac:dyDescent="0.25">
      <c r="A42" t="s">
        <v>4</v>
      </c>
      <c r="B42">
        <v>-9</v>
      </c>
      <c r="C42">
        <v>-9</v>
      </c>
      <c r="D42">
        <v>-9</v>
      </c>
      <c r="E42">
        <v>-9</v>
      </c>
      <c r="F42">
        <v>37</v>
      </c>
      <c r="G42">
        <v>85</v>
      </c>
      <c r="H42">
        <v>-9</v>
      </c>
    </row>
    <row r="43" spans="1:8" x14ac:dyDescent="0.25">
      <c r="A43" t="s">
        <v>4</v>
      </c>
      <c r="B43">
        <v>-9</v>
      </c>
      <c r="C43">
        <v>-9</v>
      </c>
      <c r="D43">
        <v>-9</v>
      </c>
      <c r="E43">
        <v>-9</v>
      </c>
      <c r="F43">
        <v>32</v>
      </c>
      <c r="G43">
        <v>85</v>
      </c>
      <c r="H43">
        <v>-9</v>
      </c>
    </row>
    <row r="44" spans="1:8" x14ac:dyDescent="0.25">
      <c r="A44" t="s">
        <v>4</v>
      </c>
      <c r="B44">
        <v>-9</v>
      </c>
      <c r="C44">
        <v>-9</v>
      </c>
      <c r="D44">
        <v>-9</v>
      </c>
      <c r="E44">
        <v>-9</v>
      </c>
      <c r="F44">
        <v>38</v>
      </c>
      <c r="G44">
        <v>85</v>
      </c>
      <c r="H44">
        <v>-9</v>
      </c>
    </row>
    <row r="45" spans="1:8" x14ac:dyDescent="0.25">
      <c r="A45" t="s">
        <v>4</v>
      </c>
      <c r="B45">
        <v>-9</v>
      </c>
      <c r="C45">
        <v>-9</v>
      </c>
      <c r="D45">
        <v>-9</v>
      </c>
      <c r="E45">
        <v>-9</v>
      </c>
      <c r="F45">
        <v>30</v>
      </c>
      <c r="G45">
        <v>85</v>
      </c>
      <c r="H45">
        <v>-9</v>
      </c>
    </row>
    <row r="46" spans="1:8" x14ac:dyDescent="0.25">
      <c r="A46" t="s">
        <v>4</v>
      </c>
      <c r="B46">
        <v>-9</v>
      </c>
      <c r="C46">
        <v>-9</v>
      </c>
      <c r="D46">
        <v>-9</v>
      </c>
      <c r="E46">
        <v>-9</v>
      </c>
      <c r="F46">
        <v>36</v>
      </c>
      <c r="G46">
        <v>85</v>
      </c>
      <c r="H46">
        <v>-9</v>
      </c>
    </row>
    <row r="47" spans="1:8" x14ac:dyDescent="0.25">
      <c r="A47" t="s">
        <v>4</v>
      </c>
      <c r="B47">
        <v>-9</v>
      </c>
      <c r="C47">
        <v>-9</v>
      </c>
      <c r="D47">
        <v>-9</v>
      </c>
      <c r="E47">
        <v>-9</v>
      </c>
      <c r="F47">
        <v>35</v>
      </c>
      <c r="G47">
        <v>85</v>
      </c>
      <c r="H47">
        <v>-9</v>
      </c>
    </row>
    <row r="48" spans="1:8" x14ac:dyDescent="0.25">
      <c r="A48" t="s">
        <v>4</v>
      </c>
      <c r="B48">
        <v>-9</v>
      </c>
      <c r="C48">
        <v>-9</v>
      </c>
      <c r="D48">
        <v>-9</v>
      </c>
      <c r="E48">
        <v>-9</v>
      </c>
      <c r="F48">
        <v>31</v>
      </c>
      <c r="G48">
        <v>85</v>
      </c>
      <c r="H48">
        <v>-9</v>
      </c>
    </row>
    <row r="49" spans="1:8" x14ac:dyDescent="0.25">
      <c r="A49" s="109" t="s">
        <v>89</v>
      </c>
      <c r="B49" s="109">
        <f>MAX(B39:B48)</f>
        <v>-9</v>
      </c>
      <c r="C49" s="109">
        <f t="shared" ref="C49" si="13">MAX(C39:C48)</f>
        <v>-9</v>
      </c>
      <c r="D49" s="109">
        <f t="shared" ref="D49" si="14">MAX(D39:D48)</f>
        <v>-9</v>
      </c>
      <c r="E49" s="109">
        <f t="shared" ref="E49" si="15">MAX(E39:E48)</f>
        <v>-9</v>
      </c>
      <c r="F49" s="109">
        <f t="shared" ref="F49" si="16">MAX(F39:F48)</f>
        <v>38</v>
      </c>
      <c r="G49" s="109">
        <f t="shared" ref="G49" si="17">MAX(G39:G48)</f>
        <v>85</v>
      </c>
      <c r="H49" s="109">
        <f t="shared" ref="H49" si="18">MAX(H39:H48)</f>
        <v>-9</v>
      </c>
    </row>
    <row r="51" spans="1:8" x14ac:dyDescent="0.25">
      <c r="A51" t="s">
        <v>5</v>
      </c>
      <c r="B51">
        <v>16</v>
      </c>
      <c r="C51">
        <v>-9</v>
      </c>
      <c r="D51">
        <v>99</v>
      </c>
      <c r="E51">
        <v>-9</v>
      </c>
      <c r="F51">
        <v>-9</v>
      </c>
      <c r="G51">
        <v>-9</v>
      </c>
      <c r="H51">
        <v>5</v>
      </c>
    </row>
    <row r="52" spans="1:8" x14ac:dyDescent="0.25">
      <c r="A52" t="s">
        <v>5</v>
      </c>
      <c r="B52">
        <v>32</v>
      </c>
      <c r="C52">
        <v>-9</v>
      </c>
      <c r="D52">
        <v>61</v>
      </c>
      <c r="E52">
        <v>-9</v>
      </c>
      <c r="F52">
        <v>-9</v>
      </c>
      <c r="G52">
        <v>-9</v>
      </c>
      <c r="H52">
        <v>8</v>
      </c>
    </row>
    <row r="53" spans="1:8" x14ac:dyDescent="0.25">
      <c r="A53" t="s">
        <v>5</v>
      </c>
      <c r="B53">
        <v>34</v>
      </c>
      <c r="C53">
        <v>-9</v>
      </c>
      <c r="D53">
        <v>52</v>
      </c>
      <c r="E53">
        <v>-9</v>
      </c>
      <c r="F53">
        <v>-9</v>
      </c>
      <c r="G53">
        <v>-9</v>
      </c>
      <c r="H53">
        <v>6</v>
      </c>
    </row>
    <row r="54" spans="1:8" x14ac:dyDescent="0.25">
      <c r="A54" t="s">
        <v>5</v>
      </c>
      <c r="B54">
        <v>9</v>
      </c>
      <c r="C54">
        <v>-9</v>
      </c>
      <c r="D54">
        <v>77</v>
      </c>
      <c r="E54">
        <v>-9</v>
      </c>
      <c r="F54">
        <v>-9</v>
      </c>
      <c r="G54">
        <v>-9</v>
      </c>
      <c r="H54">
        <v>5</v>
      </c>
    </row>
    <row r="55" spans="1:8" x14ac:dyDescent="0.25">
      <c r="A55" t="s">
        <v>5</v>
      </c>
      <c r="B55">
        <v>21</v>
      </c>
      <c r="C55">
        <v>-9</v>
      </c>
      <c r="D55">
        <v>63</v>
      </c>
      <c r="E55">
        <v>-9</v>
      </c>
      <c r="F55">
        <v>-9</v>
      </c>
      <c r="G55">
        <v>-9</v>
      </c>
      <c r="H55">
        <v>7</v>
      </c>
    </row>
    <row r="56" spans="1:8" x14ac:dyDescent="0.25">
      <c r="A56" t="s">
        <v>5</v>
      </c>
      <c r="B56">
        <v>31</v>
      </c>
      <c r="C56">
        <v>-9</v>
      </c>
      <c r="D56">
        <v>80</v>
      </c>
      <c r="E56">
        <v>-9</v>
      </c>
      <c r="F56">
        <v>-9</v>
      </c>
      <c r="G56">
        <v>-9</v>
      </c>
      <c r="H56">
        <v>6</v>
      </c>
    </row>
    <row r="57" spans="1:8" x14ac:dyDescent="0.25">
      <c r="A57" t="s">
        <v>5</v>
      </c>
      <c r="B57">
        <v>28</v>
      </c>
      <c r="C57">
        <v>-9</v>
      </c>
      <c r="D57">
        <v>83</v>
      </c>
      <c r="E57">
        <v>-9</v>
      </c>
      <c r="F57">
        <v>-9</v>
      </c>
      <c r="G57">
        <v>-9</v>
      </c>
      <c r="H57">
        <v>5</v>
      </c>
    </row>
    <row r="58" spans="1:8" x14ac:dyDescent="0.25">
      <c r="A58" t="s">
        <v>5</v>
      </c>
      <c r="B58">
        <v>11</v>
      </c>
      <c r="C58">
        <v>-9</v>
      </c>
      <c r="D58">
        <v>80</v>
      </c>
      <c r="E58">
        <v>-9</v>
      </c>
      <c r="F58">
        <v>-9</v>
      </c>
      <c r="G58">
        <v>-9</v>
      </c>
      <c r="H58">
        <v>6</v>
      </c>
    </row>
    <row r="59" spans="1:8" x14ac:dyDescent="0.25">
      <c r="A59" t="s">
        <v>5</v>
      </c>
      <c r="B59">
        <v>17</v>
      </c>
      <c r="C59">
        <v>-9</v>
      </c>
      <c r="D59">
        <v>66</v>
      </c>
      <c r="E59">
        <v>-9</v>
      </c>
      <c r="F59">
        <v>-9</v>
      </c>
      <c r="G59">
        <v>-9</v>
      </c>
      <c r="H59">
        <v>4</v>
      </c>
    </row>
    <row r="60" spans="1:8" x14ac:dyDescent="0.25">
      <c r="A60" t="s">
        <v>5</v>
      </c>
      <c r="B60">
        <v>30</v>
      </c>
      <c r="C60">
        <v>-9</v>
      </c>
      <c r="D60">
        <v>98</v>
      </c>
      <c r="E60">
        <v>-9</v>
      </c>
      <c r="F60">
        <v>-9</v>
      </c>
      <c r="G60">
        <v>-9</v>
      </c>
      <c r="H60">
        <v>4</v>
      </c>
    </row>
    <row r="61" spans="1:8" x14ac:dyDescent="0.25">
      <c r="A61" s="109" t="s">
        <v>89</v>
      </c>
      <c r="B61" s="109">
        <f>MAX(B51:B60)</f>
        <v>34</v>
      </c>
      <c r="C61" s="109">
        <f t="shared" ref="C61" si="19">MAX(C51:C60)</f>
        <v>-9</v>
      </c>
      <c r="D61" s="109">
        <f t="shared" ref="D61" si="20">MAX(D51:D60)</f>
        <v>99</v>
      </c>
      <c r="E61" s="109">
        <f t="shared" ref="E61" si="21">MAX(E51:E60)</f>
        <v>-9</v>
      </c>
      <c r="F61" s="109">
        <f t="shared" ref="F61" si="22">MAX(F51:F60)</f>
        <v>-9</v>
      </c>
      <c r="G61" s="109">
        <f t="shared" ref="G61" si="23">MAX(G51:G60)</f>
        <v>-9</v>
      </c>
      <c r="H61" s="109">
        <f t="shared" ref="H61" si="24">MAX(H51:H60)</f>
        <v>8</v>
      </c>
    </row>
    <row r="63" spans="1:8" x14ac:dyDescent="0.25">
      <c r="A63" t="s">
        <v>6</v>
      </c>
      <c r="B63">
        <v>22</v>
      </c>
      <c r="C63">
        <v>-9</v>
      </c>
      <c r="D63">
        <v>62</v>
      </c>
      <c r="E63">
        <v>-9</v>
      </c>
      <c r="F63">
        <v>-9</v>
      </c>
      <c r="G63">
        <v>-9</v>
      </c>
      <c r="H63">
        <v>-9</v>
      </c>
    </row>
    <row r="64" spans="1:8" x14ac:dyDescent="0.25">
      <c r="A64" t="s">
        <v>6</v>
      </c>
      <c r="B64">
        <v>10</v>
      </c>
      <c r="C64">
        <v>-9</v>
      </c>
      <c r="D64">
        <v>55</v>
      </c>
      <c r="E64">
        <v>-9</v>
      </c>
      <c r="F64">
        <v>-9</v>
      </c>
      <c r="G64">
        <v>-9</v>
      </c>
      <c r="H64">
        <v>-9</v>
      </c>
    </row>
    <row r="65" spans="1:8" x14ac:dyDescent="0.25">
      <c r="A65" t="s">
        <v>6</v>
      </c>
      <c r="B65">
        <v>25</v>
      </c>
      <c r="C65">
        <v>-9</v>
      </c>
      <c r="D65">
        <v>84</v>
      </c>
      <c r="E65">
        <v>-9</v>
      </c>
      <c r="F65">
        <v>-9</v>
      </c>
      <c r="G65">
        <v>-9</v>
      </c>
      <c r="H65">
        <v>-9</v>
      </c>
    </row>
    <row r="66" spans="1:8" x14ac:dyDescent="0.25">
      <c r="A66" t="s">
        <v>6</v>
      </c>
      <c r="B66">
        <v>22</v>
      </c>
      <c r="C66">
        <v>-9</v>
      </c>
      <c r="D66">
        <v>86</v>
      </c>
      <c r="E66">
        <v>-9</v>
      </c>
      <c r="F66">
        <v>-9</v>
      </c>
      <c r="G66">
        <v>-9</v>
      </c>
      <c r="H66">
        <v>-9</v>
      </c>
    </row>
    <row r="67" spans="1:8" x14ac:dyDescent="0.25">
      <c r="A67" t="s">
        <v>6</v>
      </c>
      <c r="B67">
        <v>31</v>
      </c>
      <c r="C67">
        <v>-9</v>
      </c>
      <c r="D67">
        <v>92</v>
      </c>
      <c r="E67">
        <v>-9</v>
      </c>
      <c r="F67">
        <v>-9</v>
      </c>
      <c r="G67">
        <v>-9</v>
      </c>
      <c r="H67">
        <v>-9</v>
      </c>
    </row>
    <row r="68" spans="1:8" x14ac:dyDescent="0.25">
      <c r="A68" t="s">
        <v>6</v>
      </c>
      <c r="B68">
        <v>37</v>
      </c>
      <c r="C68">
        <v>-9</v>
      </c>
      <c r="D68">
        <v>77</v>
      </c>
      <c r="E68">
        <v>-9</v>
      </c>
      <c r="F68">
        <v>-9</v>
      </c>
      <c r="G68">
        <v>-9</v>
      </c>
      <c r="H68">
        <v>-9</v>
      </c>
    </row>
    <row r="69" spans="1:8" x14ac:dyDescent="0.25">
      <c r="A69" t="s">
        <v>6</v>
      </c>
      <c r="B69">
        <v>38</v>
      </c>
      <c r="C69">
        <v>-9</v>
      </c>
      <c r="D69">
        <v>68</v>
      </c>
      <c r="E69">
        <v>-9</v>
      </c>
      <c r="F69">
        <v>-9</v>
      </c>
      <c r="G69">
        <v>-9</v>
      </c>
      <c r="H69">
        <v>-9</v>
      </c>
    </row>
    <row r="70" spans="1:8" x14ac:dyDescent="0.25">
      <c r="A70" t="s">
        <v>6</v>
      </c>
      <c r="B70">
        <v>18</v>
      </c>
      <c r="C70">
        <v>-9</v>
      </c>
      <c r="D70">
        <v>55</v>
      </c>
      <c r="E70">
        <v>-9</v>
      </c>
      <c r="F70">
        <v>-9</v>
      </c>
      <c r="G70">
        <v>-9</v>
      </c>
      <c r="H70">
        <v>-9</v>
      </c>
    </row>
    <row r="71" spans="1:8" x14ac:dyDescent="0.25">
      <c r="A71" t="s">
        <v>6</v>
      </c>
      <c r="B71">
        <v>10</v>
      </c>
      <c r="C71">
        <v>-9</v>
      </c>
      <c r="D71">
        <v>98</v>
      </c>
      <c r="E71">
        <v>-9</v>
      </c>
      <c r="F71">
        <v>-9</v>
      </c>
      <c r="G71">
        <v>-9</v>
      </c>
      <c r="H71">
        <v>-9</v>
      </c>
    </row>
    <row r="72" spans="1:8" x14ac:dyDescent="0.25">
      <c r="A72" t="s">
        <v>6</v>
      </c>
      <c r="B72">
        <v>7</v>
      </c>
      <c r="C72">
        <v>-9</v>
      </c>
      <c r="D72">
        <v>84</v>
      </c>
      <c r="E72">
        <v>-9</v>
      </c>
      <c r="F72">
        <v>-9</v>
      </c>
      <c r="G72">
        <v>-9</v>
      </c>
      <c r="H72">
        <v>-9</v>
      </c>
    </row>
    <row r="73" spans="1:8" x14ac:dyDescent="0.25">
      <c r="A73" s="109" t="s">
        <v>89</v>
      </c>
      <c r="B73" s="109">
        <f>MAX(B63:B72)</f>
        <v>38</v>
      </c>
      <c r="C73" s="109">
        <f t="shared" ref="C73" si="25">MAX(C63:C72)</f>
        <v>-9</v>
      </c>
      <c r="D73" s="109">
        <f t="shared" ref="D73" si="26">MAX(D63:D72)</f>
        <v>98</v>
      </c>
      <c r="E73" s="109">
        <f t="shared" ref="E73" si="27">MAX(E63:E72)</f>
        <v>-9</v>
      </c>
      <c r="F73" s="109">
        <f t="shared" ref="F73" si="28">MAX(F63:F72)</f>
        <v>-9</v>
      </c>
      <c r="G73" s="109">
        <f t="shared" ref="G73" si="29">MAX(G63:G72)</f>
        <v>-9</v>
      </c>
      <c r="H73" s="109">
        <f t="shared" ref="H73" si="30">MAX(H63:H72)</f>
        <v>-9</v>
      </c>
    </row>
    <row r="75" spans="1:8" x14ac:dyDescent="0.25">
      <c r="A75" t="s">
        <v>7</v>
      </c>
      <c r="B75">
        <v>36</v>
      </c>
      <c r="C75">
        <v>-9</v>
      </c>
      <c r="D75">
        <v>82</v>
      </c>
      <c r="E75">
        <v>-9</v>
      </c>
      <c r="F75">
        <v>-9</v>
      </c>
      <c r="G75">
        <v>-9</v>
      </c>
      <c r="H75">
        <v>-9</v>
      </c>
    </row>
    <row r="76" spans="1:8" x14ac:dyDescent="0.25">
      <c r="A76" t="s">
        <v>7</v>
      </c>
      <c r="B76">
        <v>11</v>
      </c>
      <c r="C76">
        <v>-9</v>
      </c>
      <c r="D76">
        <v>96</v>
      </c>
      <c r="E76">
        <v>-9</v>
      </c>
      <c r="F76">
        <v>-9</v>
      </c>
      <c r="G76">
        <v>-9</v>
      </c>
      <c r="H76">
        <v>-9</v>
      </c>
    </row>
    <row r="77" spans="1:8" x14ac:dyDescent="0.25">
      <c r="A77" t="s">
        <v>7</v>
      </c>
      <c r="B77">
        <v>8</v>
      </c>
      <c r="C77">
        <v>-9</v>
      </c>
      <c r="D77">
        <v>91</v>
      </c>
      <c r="E77">
        <v>-9</v>
      </c>
      <c r="F77">
        <v>-9</v>
      </c>
      <c r="G77">
        <v>-9</v>
      </c>
      <c r="H77">
        <v>-9</v>
      </c>
    </row>
    <row r="78" spans="1:8" x14ac:dyDescent="0.25">
      <c r="A78" t="s">
        <v>7</v>
      </c>
      <c r="B78">
        <v>17</v>
      </c>
      <c r="C78">
        <v>-9</v>
      </c>
      <c r="D78">
        <v>56</v>
      </c>
      <c r="E78">
        <v>-9</v>
      </c>
      <c r="F78">
        <v>-9</v>
      </c>
      <c r="G78">
        <v>-9</v>
      </c>
      <c r="H78">
        <v>-9</v>
      </c>
    </row>
    <row r="79" spans="1:8" x14ac:dyDescent="0.25">
      <c r="A79" t="s">
        <v>7</v>
      </c>
      <c r="B79">
        <v>35</v>
      </c>
      <c r="C79">
        <v>-9</v>
      </c>
      <c r="D79">
        <v>96</v>
      </c>
      <c r="E79">
        <v>-9</v>
      </c>
      <c r="F79">
        <v>-9</v>
      </c>
      <c r="G79">
        <v>-9</v>
      </c>
      <c r="H79">
        <v>-9</v>
      </c>
    </row>
    <row r="80" spans="1:8" x14ac:dyDescent="0.25">
      <c r="A80" t="s">
        <v>7</v>
      </c>
      <c r="B80">
        <v>24</v>
      </c>
      <c r="C80">
        <v>-9</v>
      </c>
      <c r="D80">
        <v>50</v>
      </c>
      <c r="E80">
        <v>-9</v>
      </c>
      <c r="F80">
        <v>-9</v>
      </c>
      <c r="G80">
        <v>-9</v>
      </c>
      <c r="H80">
        <v>-9</v>
      </c>
    </row>
    <row r="81" spans="1:8" x14ac:dyDescent="0.25">
      <c r="A81" t="s">
        <v>7</v>
      </c>
      <c r="B81">
        <v>17</v>
      </c>
      <c r="C81">
        <v>-9</v>
      </c>
      <c r="D81">
        <v>98</v>
      </c>
      <c r="E81">
        <v>-9</v>
      </c>
      <c r="F81">
        <v>-9</v>
      </c>
      <c r="G81">
        <v>-9</v>
      </c>
      <c r="H81">
        <v>-9</v>
      </c>
    </row>
    <row r="82" spans="1:8" x14ac:dyDescent="0.25">
      <c r="A82" t="s">
        <v>7</v>
      </c>
      <c r="B82">
        <v>32</v>
      </c>
      <c r="C82">
        <v>-9</v>
      </c>
      <c r="D82">
        <v>80</v>
      </c>
      <c r="E82">
        <v>-9</v>
      </c>
      <c r="F82">
        <v>-9</v>
      </c>
      <c r="G82">
        <v>-9</v>
      </c>
      <c r="H82">
        <v>-9</v>
      </c>
    </row>
    <row r="83" spans="1:8" x14ac:dyDescent="0.25">
      <c r="A83" t="s">
        <v>7</v>
      </c>
      <c r="B83">
        <v>11</v>
      </c>
      <c r="C83">
        <v>-9</v>
      </c>
      <c r="D83">
        <v>60</v>
      </c>
      <c r="E83">
        <v>-9</v>
      </c>
      <c r="F83">
        <v>-9</v>
      </c>
      <c r="G83">
        <v>-9</v>
      </c>
      <c r="H83">
        <v>-9</v>
      </c>
    </row>
    <row r="84" spans="1:8" x14ac:dyDescent="0.25">
      <c r="A84" t="s">
        <v>7</v>
      </c>
      <c r="B84">
        <v>15</v>
      </c>
      <c r="C84">
        <v>-9</v>
      </c>
      <c r="D84">
        <v>94</v>
      </c>
      <c r="E84">
        <v>-9</v>
      </c>
      <c r="F84">
        <v>-9</v>
      </c>
      <c r="G84">
        <v>-9</v>
      </c>
      <c r="H84">
        <v>-9</v>
      </c>
    </row>
    <row r="85" spans="1:8" x14ac:dyDescent="0.25">
      <c r="A85" s="109" t="s">
        <v>89</v>
      </c>
      <c r="B85" s="109">
        <f>MAX(B75:B84)</f>
        <v>36</v>
      </c>
      <c r="C85" s="109">
        <f t="shared" ref="C85" si="31">MAX(C75:C84)</f>
        <v>-9</v>
      </c>
      <c r="D85" s="109">
        <f t="shared" ref="D85" si="32">MAX(D75:D84)</f>
        <v>98</v>
      </c>
      <c r="E85" s="109">
        <f t="shared" ref="E85" si="33">MAX(E75:E84)</f>
        <v>-9</v>
      </c>
      <c r="F85" s="109">
        <f t="shared" ref="F85" si="34">MAX(F75:F84)</f>
        <v>-9</v>
      </c>
      <c r="G85" s="109">
        <f t="shared" ref="G85" si="35">MAX(G75:G84)</f>
        <v>-9</v>
      </c>
      <c r="H85" s="109">
        <f t="shared" ref="H85" si="36">MAX(H75:H84)</f>
        <v>-9</v>
      </c>
    </row>
    <row r="87" spans="1:8" x14ac:dyDescent="0.25">
      <c r="A87" t="s">
        <v>8</v>
      </c>
      <c r="B87">
        <v>-9</v>
      </c>
      <c r="C87">
        <v>18</v>
      </c>
      <c r="D87">
        <v>-9</v>
      </c>
      <c r="E87">
        <v>-9</v>
      </c>
      <c r="F87">
        <v>35</v>
      </c>
      <c r="G87">
        <v>-9</v>
      </c>
      <c r="H87">
        <v>3</v>
      </c>
    </row>
    <row r="88" spans="1:8" x14ac:dyDescent="0.25">
      <c r="A88" t="s">
        <v>8</v>
      </c>
      <c r="B88">
        <v>-9</v>
      </c>
      <c r="C88">
        <v>24</v>
      </c>
      <c r="D88">
        <v>-9</v>
      </c>
      <c r="E88">
        <v>-9</v>
      </c>
      <c r="F88">
        <v>88</v>
      </c>
      <c r="G88">
        <v>-9</v>
      </c>
      <c r="H88">
        <v>5</v>
      </c>
    </row>
    <row r="89" spans="1:8" x14ac:dyDescent="0.25">
      <c r="A89" t="s">
        <v>8</v>
      </c>
      <c r="B89">
        <v>-9</v>
      </c>
      <c r="C89">
        <v>19</v>
      </c>
      <c r="D89">
        <v>-9</v>
      </c>
      <c r="E89">
        <v>-9</v>
      </c>
      <c r="F89">
        <v>32</v>
      </c>
      <c r="G89">
        <v>-9</v>
      </c>
      <c r="H89">
        <v>4</v>
      </c>
    </row>
    <row r="90" spans="1:8" x14ac:dyDescent="0.25">
      <c r="A90" t="s">
        <v>8</v>
      </c>
      <c r="B90">
        <v>-9</v>
      </c>
      <c r="C90">
        <v>20</v>
      </c>
      <c r="D90">
        <v>-9</v>
      </c>
      <c r="E90">
        <v>-9</v>
      </c>
      <c r="F90">
        <v>75</v>
      </c>
      <c r="G90">
        <v>-9</v>
      </c>
      <c r="H90">
        <v>7</v>
      </c>
    </row>
    <row r="91" spans="1:8" x14ac:dyDescent="0.25">
      <c r="A91" t="s">
        <v>8</v>
      </c>
      <c r="B91">
        <v>-9</v>
      </c>
      <c r="C91">
        <v>28</v>
      </c>
      <c r="D91">
        <v>-9</v>
      </c>
      <c r="E91">
        <v>-9</v>
      </c>
      <c r="F91">
        <v>29</v>
      </c>
      <c r="G91">
        <v>-9</v>
      </c>
      <c r="H91">
        <v>3</v>
      </c>
    </row>
    <row r="92" spans="1:8" x14ac:dyDescent="0.25">
      <c r="A92" t="s">
        <v>8</v>
      </c>
      <c r="B92">
        <v>-9</v>
      </c>
      <c r="C92">
        <v>14</v>
      </c>
      <c r="D92">
        <v>-9</v>
      </c>
      <c r="E92">
        <v>-9</v>
      </c>
      <c r="F92">
        <v>77</v>
      </c>
      <c r="G92">
        <v>-9</v>
      </c>
      <c r="H92">
        <v>6</v>
      </c>
    </row>
    <row r="93" spans="1:8" x14ac:dyDescent="0.25">
      <c r="A93" t="s">
        <v>8</v>
      </c>
      <c r="B93">
        <v>-9</v>
      </c>
      <c r="C93">
        <v>23</v>
      </c>
      <c r="D93">
        <v>-9</v>
      </c>
      <c r="E93">
        <v>-9</v>
      </c>
      <c r="F93">
        <v>66</v>
      </c>
      <c r="G93">
        <v>-9</v>
      </c>
      <c r="H93">
        <v>4</v>
      </c>
    </row>
    <row r="94" spans="1:8" x14ac:dyDescent="0.25">
      <c r="A94" t="s">
        <v>8</v>
      </c>
      <c r="B94">
        <v>-9</v>
      </c>
      <c r="C94">
        <v>15</v>
      </c>
      <c r="D94">
        <v>-9</v>
      </c>
      <c r="E94">
        <v>-9</v>
      </c>
      <c r="F94">
        <v>74</v>
      </c>
      <c r="G94">
        <v>-9</v>
      </c>
      <c r="H94">
        <v>3</v>
      </c>
    </row>
    <row r="95" spans="1:8" x14ac:dyDescent="0.25">
      <c r="A95" t="s">
        <v>8</v>
      </c>
      <c r="B95">
        <v>-9</v>
      </c>
      <c r="C95">
        <v>22</v>
      </c>
      <c r="D95">
        <v>-9</v>
      </c>
      <c r="E95">
        <v>-9</v>
      </c>
      <c r="F95">
        <v>42</v>
      </c>
      <c r="G95">
        <v>-9</v>
      </c>
      <c r="H95">
        <v>4</v>
      </c>
    </row>
    <row r="96" spans="1:8" x14ac:dyDescent="0.25">
      <c r="A96" t="s">
        <v>8</v>
      </c>
      <c r="B96">
        <v>-9</v>
      </c>
      <c r="C96">
        <v>20</v>
      </c>
      <c r="D96">
        <v>-9</v>
      </c>
      <c r="E96">
        <v>-9</v>
      </c>
      <c r="F96">
        <v>58</v>
      </c>
      <c r="G96">
        <v>-9</v>
      </c>
      <c r="H96">
        <v>4</v>
      </c>
    </row>
    <row r="97" spans="1:8" x14ac:dyDescent="0.25">
      <c r="A97" s="109" t="s">
        <v>89</v>
      </c>
      <c r="B97" s="109">
        <f>MAX(B87:B96)</f>
        <v>-9</v>
      </c>
      <c r="C97" s="109">
        <f t="shared" ref="C97" si="37">MAX(C87:C96)</f>
        <v>28</v>
      </c>
      <c r="D97" s="109">
        <f t="shared" ref="D97" si="38">MAX(D87:D96)</f>
        <v>-9</v>
      </c>
      <c r="E97" s="109">
        <f t="shared" ref="E97" si="39">MAX(E87:E96)</f>
        <v>-9</v>
      </c>
      <c r="F97" s="109">
        <f t="shared" ref="F97" si="40">MAX(F87:F96)</f>
        <v>88</v>
      </c>
      <c r="G97" s="109">
        <f t="shared" ref="G97" si="41">MAX(G87:G96)</f>
        <v>-9</v>
      </c>
      <c r="H97" s="109">
        <f t="shared" ref="H97" si="42">MAX(H87:H96)</f>
        <v>7</v>
      </c>
    </row>
    <row r="99" spans="1:8" x14ac:dyDescent="0.25">
      <c r="A99" t="s">
        <v>9</v>
      </c>
      <c r="B99">
        <v>-9</v>
      </c>
      <c r="C99">
        <v>-9</v>
      </c>
      <c r="D99">
        <v>34</v>
      </c>
      <c r="E99">
        <v>-9</v>
      </c>
      <c r="F99">
        <v>69</v>
      </c>
      <c r="G99">
        <v>-9</v>
      </c>
      <c r="H99">
        <v>-9</v>
      </c>
    </row>
    <row r="100" spans="1:8" x14ac:dyDescent="0.25">
      <c r="A100" t="s">
        <v>9</v>
      </c>
      <c r="B100">
        <v>-9</v>
      </c>
      <c r="C100">
        <v>-9</v>
      </c>
      <c r="D100">
        <v>37</v>
      </c>
      <c r="E100">
        <v>-9</v>
      </c>
      <c r="F100">
        <v>46</v>
      </c>
      <c r="G100">
        <v>-9</v>
      </c>
      <c r="H100">
        <v>-9</v>
      </c>
    </row>
    <row r="101" spans="1:8" x14ac:dyDescent="0.25">
      <c r="A101" t="s">
        <v>9</v>
      </c>
      <c r="B101">
        <v>-9</v>
      </c>
      <c r="C101">
        <v>-9</v>
      </c>
      <c r="D101">
        <v>43</v>
      </c>
      <c r="E101">
        <v>-9</v>
      </c>
      <c r="F101">
        <v>73</v>
      </c>
      <c r="G101">
        <v>-9</v>
      </c>
      <c r="H101">
        <v>-9</v>
      </c>
    </row>
    <row r="102" spans="1:8" x14ac:dyDescent="0.25">
      <c r="A102" t="s">
        <v>9</v>
      </c>
      <c r="B102">
        <v>-9</v>
      </c>
      <c r="C102">
        <v>-9</v>
      </c>
      <c r="D102">
        <v>36</v>
      </c>
      <c r="E102">
        <v>-9</v>
      </c>
      <c r="F102">
        <v>70</v>
      </c>
      <c r="G102">
        <v>-9</v>
      </c>
      <c r="H102">
        <v>-9</v>
      </c>
    </row>
    <row r="103" spans="1:8" x14ac:dyDescent="0.25">
      <c r="A103" t="s">
        <v>9</v>
      </c>
      <c r="B103">
        <v>-9</v>
      </c>
      <c r="C103">
        <v>-9</v>
      </c>
      <c r="D103">
        <v>43</v>
      </c>
      <c r="E103">
        <v>-9</v>
      </c>
      <c r="F103">
        <v>89</v>
      </c>
      <c r="G103">
        <v>-9</v>
      </c>
      <c r="H103">
        <v>-9</v>
      </c>
    </row>
    <row r="104" spans="1:8" x14ac:dyDescent="0.25">
      <c r="A104" t="s">
        <v>9</v>
      </c>
      <c r="B104">
        <v>-9</v>
      </c>
      <c r="C104">
        <v>-9</v>
      </c>
      <c r="D104">
        <v>35</v>
      </c>
      <c r="E104">
        <v>-9</v>
      </c>
      <c r="F104">
        <v>65</v>
      </c>
      <c r="G104">
        <v>-9</v>
      </c>
      <c r="H104">
        <v>-9</v>
      </c>
    </row>
    <row r="105" spans="1:8" x14ac:dyDescent="0.25">
      <c r="A105" t="s">
        <v>9</v>
      </c>
      <c r="B105">
        <v>-9</v>
      </c>
      <c r="C105">
        <v>-9</v>
      </c>
      <c r="D105">
        <v>38</v>
      </c>
      <c r="E105">
        <v>-9</v>
      </c>
      <c r="F105">
        <v>51</v>
      </c>
      <c r="G105">
        <v>-9</v>
      </c>
      <c r="H105">
        <v>-9</v>
      </c>
    </row>
    <row r="106" spans="1:8" x14ac:dyDescent="0.25">
      <c r="A106" t="s">
        <v>9</v>
      </c>
      <c r="B106">
        <v>-9</v>
      </c>
      <c r="C106">
        <v>-9</v>
      </c>
      <c r="D106">
        <v>40</v>
      </c>
      <c r="E106">
        <v>-9</v>
      </c>
      <c r="F106">
        <v>45</v>
      </c>
      <c r="G106">
        <v>-9</v>
      </c>
      <c r="H106">
        <v>-9</v>
      </c>
    </row>
    <row r="107" spans="1:8" x14ac:dyDescent="0.25">
      <c r="A107" t="s">
        <v>9</v>
      </c>
      <c r="B107">
        <v>-9</v>
      </c>
      <c r="C107">
        <v>-9</v>
      </c>
      <c r="D107">
        <v>38</v>
      </c>
      <c r="E107">
        <v>-9</v>
      </c>
      <c r="F107">
        <v>44</v>
      </c>
      <c r="G107">
        <v>-9</v>
      </c>
      <c r="H107">
        <v>-9</v>
      </c>
    </row>
    <row r="108" spans="1:8" x14ac:dyDescent="0.25">
      <c r="A108" t="s">
        <v>9</v>
      </c>
      <c r="B108">
        <v>-9</v>
      </c>
      <c r="C108">
        <v>-9</v>
      </c>
      <c r="D108">
        <v>34</v>
      </c>
      <c r="E108">
        <v>-9</v>
      </c>
      <c r="F108">
        <v>80</v>
      </c>
      <c r="G108">
        <v>-9</v>
      </c>
      <c r="H108">
        <v>-9</v>
      </c>
    </row>
    <row r="109" spans="1:8" x14ac:dyDescent="0.25">
      <c r="A109" s="109" t="s">
        <v>89</v>
      </c>
      <c r="B109" s="109">
        <f>MAX(B99:B108)</f>
        <v>-9</v>
      </c>
      <c r="C109" s="109">
        <f t="shared" ref="C109" si="43">MAX(C99:C108)</f>
        <v>-9</v>
      </c>
      <c r="D109" s="109">
        <f t="shared" ref="D109" si="44">MAX(D99:D108)</f>
        <v>43</v>
      </c>
      <c r="E109" s="109">
        <f t="shared" ref="E109" si="45">MAX(E99:E108)</f>
        <v>-9</v>
      </c>
      <c r="F109" s="109">
        <f t="shared" ref="F109" si="46">MAX(F99:F108)</f>
        <v>89</v>
      </c>
      <c r="G109" s="109">
        <f t="shared" ref="G109" si="47">MAX(G99:G108)</f>
        <v>-9</v>
      </c>
      <c r="H109" s="109">
        <f t="shared" ref="H109" si="48">MAX(H99:H108)</f>
        <v>-9</v>
      </c>
    </row>
    <row r="111" spans="1:8" x14ac:dyDescent="0.25">
      <c r="A111" t="s">
        <v>10</v>
      </c>
      <c r="B111">
        <v>26</v>
      </c>
      <c r="C111">
        <v>12</v>
      </c>
      <c r="D111">
        <v>-9</v>
      </c>
      <c r="E111">
        <v>-9</v>
      </c>
      <c r="F111">
        <v>-9</v>
      </c>
      <c r="G111">
        <v>-9</v>
      </c>
      <c r="H111">
        <v>-9</v>
      </c>
    </row>
    <row r="112" spans="1:8" x14ac:dyDescent="0.25">
      <c r="A112" t="s">
        <v>10</v>
      </c>
      <c r="B112">
        <v>28</v>
      </c>
      <c r="C112">
        <v>14</v>
      </c>
      <c r="D112">
        <v>-9</v>
      </c>
      <c r="E112">
        <v>-9</v>
      </c>
      <c r="F112">
        <v>-9</v>
      </c>
      <c r="G112">
        <v>-9</v>
      </c>
      <c r="H112">
        <v>-9</v>
      </c>
    </row>
    <row r="113" spans="1:8" x14ac:dyDescent="0.25">
      <c r="A113" t="s">
        <v>10</v>
      </c>
      <c r="B113">
        <v>32</v>
      </c>
      <c r="C113">
        <v>16</v>
      </c>
      <c r="D113">
        <v>-9</v>
      </c>
      <c r="E113">
        <v>-9</v>
      </c>
      <c r="F113">
        <v>-9</v>
      </c>
      <c r="G113">
        <v>-9</v>
      </c>
      <c r="H113">
        <v>-9</v>
      </c>
    </row>
    <row r="114" spans="1:8" x14ac:dyDescent="0.25">
      <c r="A114" t="s">
        <v>10</v>
      </c>
      <c r="B114">
        <v>26</v>
      </c>
      <c r="C114">
        <v>13</v>
      </c>
      <c r="D114">
        <v>-9</v>
      </c>
      <c r="E114">
        <v>-9</v>
      </c>
      <c r="F114">
        <v>-9</v>
      </c>
      <c r="G114">
        <v>-9</v>
      </c>
      <c r="H114">
        <v>-9</v>
      </c>
    </row>
    <row r="115" spans="1:8" x14ac:dyDescent="0.25">
      <c r="A115" t="s">
        <v>10</v>
      </c>
      <c r="B115">
        <v>29</v>
      </c>
      <c r="C115">
        <v>14</v>
      </c>
      <c r="D115">
        <v>-9</v>
      </c>
      <c r="E115">
        <v>-9</v>
      </c>
      <c r="F115">
        <v>-9</v>
      </c>
      <c r="G115">
        <v>-9</v>
      </c>
      <c r="H115">
        <v>-9</v>
      </c>
    </row>
    <row r="116" spans="1:8" x14ac:dyDescent="0.25">
      <c r="A116" t="s">
        <v>10</v>
      </c>
      <c r="B116">
        <v>33</v>
      </c>
      <c r="C116">
        <v>11</v>
      </c>
      <c r="D116">
        <v>-9</v>
      </c>
      <c r="E116">
        <v>-9</v>
      </c>
      <c r="F116">
        <v>-9</v>
      </c>
      <c r="G116">
        <v>-9</v>
      </c>
      <c r="H116">
        <v>-9</v>
      </c>
    </row>
    <row r="117" spans="1:8" x14ac:dyDescent="0.25">
      <c r="A117" t="s">
        <v>10</v>
      </c>
      <c r="B117">
        <v>30</v>
      </c>
      <c r="C117">
        <v>15</v>
      </c>
      <c r="D117">
        <v>-9</v>
      </c>
      <c r="E117">
        <v>-9</v>
      </c>
      <c r="F117">
        <v>-9</v>
      </c>
      <c r="G117">
        <v>-9</v>
      </c>
      <c r="H117">
        <v>-9</v>
      </c>
    </row>
    <row r="118" spans="1:8" x14ac:dyDescent="0.25">
      <c r="A118" t="s">
        <v>10</v>
      </c>
      <c r="B118">
        <v>25</v>
      </c>
      <c r="C118">
        <v>16</v>
      </c>
      <c r="D118">
        <v>-9</v>
      </c>
      <c r="E118">
        <v>-9</v>
      </c>
      <c r="F118">
        <v>-9</v>
      </c>
      <c r="G118">
        <v>-9</v>
      </c>
      <c r="H118">
        <v>-9</v>
      </c>
    </row>
    <row r="119" spans="1:8" x14ac:dyDescent="0.25">
      <c r="A119" t="s">
        <v>10</v>
      </c>
      <c r="B119">
        <v>27</v>
      </c>
      <c r="C119">
        <v>13</v>
      </c>
      <c r="D119">
        <v>-9</v>
      </c>
      <c r="E119">
        <v>-9</v>
      </c>
      <c r="F119">
        <v>-9</v>
      </c>
      <c r="G119">
        <v>-9</v>
      </c>
      <c r="H119">
        <v>-9</v>
      </c>
    </row>
    <row r="120" spans="1:8" x14ac:dyDescent="0.25">
      <c r="A120" t="s">
        <v>10</v>
      </c>
      <c r="B120">
        <v>31</v>
      </c>
      <c r="C120">
        <v>14</v>
      </c>
      <c r="D120">
        <v>-9</v>
      </c>
      <c r="E120">
        <v>-9</v>
      </c>
      <c r="F120">
        <v>-9</v>
      </c>
      <c r="G120">
        <v>-9</v>
      </c>
      <c r="H120">
        <v>-9</v>
      </c>
    </row>
    <row r="121" spans="1:8" x14ac:dyDescent="0.25">
      <c r="A121" s="109" t="s">
        <v>89</v>
      </c>
      <c r="B121" s="109">
        <f>MAX(B111:B120)</f>
        <v>33</v>
      </c>
      <c r="C121" s="109">
        <f t="shared" ref="C121" si="49">MAX(C111:C120)</f>
        <v>16</v>
      </c>
    </row>
  </sheetData>
  <conditionalFormatting sqref="B121:H121">
    <cfRule type="cellIs" dxfId="8" priority="1" operator="greaterThan">
      <formula>0</formula>
    </cfRule>
  </conditionalFormatting>
  <conditionalFormatting sqref="B2:I14 K2:P14 B15:P16 B17:U17 B18:J30 B31:U32 B33:J46 B47:U120">
    <cfRule type="cellIs" dxfId="7" priority="3" operator="greaterThan">
      <formula>0</formula>
    </cfRule>
  </conditionalFormatting>
  <conditionalFormatting sqref="AG34:BG34"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sqref="A1:B8"/>
    </sheetView>
  </sheetViews>
  <sheetFormatPr defaultRowHeight="15" x14ac:dyDescent="0.25"/>
  <cols>
    <col min="1" max="1" width="8.5703125" bestFit="1" customWidth="1"/>
    <col min="2" max="2" width="11.28515625" bestFit="1" customWidth="1"/>
    <col min="3" max="3" width="6" bestFit="1" customWidth="1"/>
    <col min="4" max="4" width="12.85546875" bestFit="1" customWidth="1"/>
    <col min="5" max="5" width="15" bestFit="1" customWidth="1"/>
  </cols>
  <sheetData>
    <row r="1" spans="1:5" x14ac:dyDescent="0.25">
      <c r="A1" t="s">
        <v>104</v>
      </c>
      <c r="B1" t="s">
        <v>105</v>
      </c>
      <c r="D1" t="s">
        <v>106</v>
      </c>
      <c r="E1" t="s">
        <v>107</v>
      </c>
    </row>
    <row r="2" spans="1:5" x14ac:dyDescent="0.25">
      <c r="A2" t="s">
        <v>45</v>
      </c>
      <c r="B2" s="3">
        <v>8.8999999999999996E-2</v>
      </c>
      <c r="C2" s="5">
        <f>B2</f>
        <v>8.8999999999999996E-2</v>
      </c>
    </row>
    <row r="3" spans="1:5" x14ac:dyDescent="0.25">
      <c r="A3" t="s">
        <v>49</v>
      </c>
      <c r="B3" s="3">
        <v>7.0000000000000007E-2</v>
      </c>
      <c r="C3" s="5">
        <f t="shared" ref="C3:C8" si="0">B3</f>
        <v>7.0000000000000007E-2</v>
      </c>
    </row>
    <row r="4" spans="1:5" x14ac:dyDescent="0.25">
      <c r="A4" t="s">
        <v>44</v>
      </c>
      <c r="B4" s="3">
        <v>8.5000000000000006E-2</v>
      </c>
      <c r="C4" s="5">
        <f t="shared" si="0"/>
        <v>8.5000000000000006E-2</v>
      </c>
    </row>
    <row r="5" spans="1:5" x14ac:dyDescent="0.25">
      <c r="A5" t="s">
        <v>42</v>
      </c>
      <c r="B5" s="3">
        <v>7.4999999999999997E-2</v>
      </c>
      <c r="C5" s="5">
        <f t="shared" si="0"/>
        <v>7.4999999999999997E-2</v>
      </c>
    </row>
    <row r="6" spans="1:5" x14ac:dyDescent="0.25">
      <c r="A6" t="s">
        <v>43</v>
      </c>
      <c r="B6" s="3">
        <v>9.1999999999999998E-2</v>
      </c>
      <c r="C6" s="5">
        <f t="shared" si="0"/>
        <v>9.1999999999999998E-2</v>
      </c>
    </row>
    <row r="7" spans="1:5" x14ac:dyDescent="0.25">
      <c r="A7" t="s">
        <v>48</v>
      </c>
      <c r="B7" s="3">
        <v>8.9999999999999993E-3</v>
      </c>
      <c r="C7" s="5">
        <f t="shared" si="0"/>
        <v>8.9999999999999993E-3</v>
      </c>
    </row>
    <row r="8" spans="1:5" x14ac:dyDescent="0.25">
      <c r="A8" t="s">
        <v>47</v>
      </c>
      <c r="B8" s="4">
        <v>0</v>
      </c>
      <c r="C8" s="5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D17" sqref="D17"/>
    </sheetView>
  </sheetViews>
  <sheetFormatPr defaultRowHeight="15" x14ac:dyDescent="0.25"/>
  <sheetData>
    <row r="1" spans="1:4" x14ac:dyDescent="0.25">
      <c r="A1" s="2" t="s">
        <v>108</v>
      </c>
      <c r="B1" s="2" t="s">
        <v>109</v>
      </c>
      <c r="C1" s="2" t="s">
        <v>110</v>
      </c>
      <c r="D1" s="2" t="s">
        <v>111</v>
      </c>
    </row>
    <row r="2" spans="1:4" x14ac:dyDescent="0.25">
      <c r="A2" s="2">
        <v>0</v>
      </c>
      <c r="B2" s="2" t="s">
        <v>1</v>
      </c>
      <c r="C2" s="2">
        <v>1</v>
      </c>
      <c r="D2" s="2" t="s">
        <v>112</v>
      </c>
    </row>
    <row r="3" spans="1:4" x14ac:dyDescent="0.25">
      <c r="A3" s="2">
        <v>1</v>
      </c>
      <c r="B3" s="2" t="s">
        <v>2</v>
      </c>
      <c r="C3" s="2">
        <v>2</v>
      </c>
      <c r="D3" s="2" t="s">
        <v>112</v>
      </c>
    </row>
    <row r="4" spans="1:4" x14ac:dyDescent="0.25">
      <c r="A4" s="2">
        <v>1</v>
      </c>
      <c r="B4" s="2" t="s">
        <v>8</v>
      </c>
      <c r="C4" s="2">
        <v>1</v>
      </c>
      <c r="D4" s="2" t="s">
        <v>112</v>
      </c>
    </row>
    <row r="5" spans="1:4" x14ac:dyDescent="0.25">
      <c r="A5" s="2">
        <v>2</v>
      </c>
      <c r="B5" s="2" t="s">
        <v>10</v>
      </c>
      <c r="C5" s="2">
        <v>2</v>
      </c>
      <c r="D5" s="2" t="s">
        <v>112</v>
      </c>
    </row>
    <row r="6" spans="1:4" x14ac:dyDescent="0.25">
      <c r="A6" s="2">
        <v>2</v>
      </c>
      <c r="B6" s="2" t="s">
        <v>9</v>
      </c>
      <c r="C6" s="2">
        <v>3</v>
      </c>
      <c r="D6" s="2" t="s">
        <v>112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3D2A-49A6-442F-BF61-16112BFAEB25}">
  <dimension ref="A1:W182"/>
  <sheetViews>
    <sheetView workbookViewId="0">
      <pane xSplit="1" ySplit="1" topLeftCell="G160" activePane="bottomRight" state="frozen"/>
      <selection pane="topRight" activeCell="B1" sqref="B1"/>
      <selection pane="bottomLeft" activeCell="A2" sqref="A2"/>
      <selection pane="bottomRight" activeCell="M181" sqref="M181:W181"/>
    </sheetView>
  </sheetViews>
  <sheetFormatPr defaultRowHeight="15" x14ac:dyDescent="0.25"/>
  <cols>
    <col min="1" max="1" width="13.85546875" bestFit="1" customWidth="1"/>
    <col min="13" max="13" width="13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5">
      <c r="A2" s="1">
        <v>43160</v>
      </c>
      <c r="B2" s="97">
        <v>468</v>
      </c>
      <c r="C2" s="97">
        <v>347</v>
      </c>
      <c r="D2" s="97">
        <v>548</v>
      </c>
      <c r="E2" s="97">
        <v>146</v>
      </c>
      <c r="F2" s="97">
        <v>91</v>
      </c>
      <c r="G2" s="97">
        <v>572</v>
      </c>
      <c r="H2" s="97">
        <v>167</v>
      </c>
      <c r="I2" s="97">
        <v>18</v>
      </c>
      <c r="J2" s="97">
        <v>32</v>
      </c>
      <c r="K2" s="97">
        <v>31</v>
      </c>
      <c r="M2" s="1">
        <v>43160</v>
      </c>
      <c r="N2" s="97">
        <f>IF(B2&gt;0,B2,AVERAGE(B2:B179))</f>
        <v>468</v>
      </c>
      <c r="O2" s="97">
        <f t="shared" ref="O2:W17" si="0">IF(C2&gt;0,C2,AVERAGE(C2:C179))</f>
        <v>347</v>
      </c>
      <c r="P2" s="97">
        <f t="shared" si="0"/>
        <v>548</v>
      </c>
      <c r="Q2" s="97">
        <f t="shared" si="0"/>
        <v>146</v>
      </c>
      <c r="R2" s="97">
        <f t="shared" si="0"/>
        <v>91</v>
      </c>
      <c r="S2" s="97">
        <f t="shared" si="0"/>
        <v>572</v>
      </c>
      <c r="T2" s="97">
        <f t="shared" si="0"/>
        <v>167</v>
      </c>
      <c r="U2" s="97">
        <f t="shared" si="0"/>
        <v>18</v>
      </c>
      <c r="V2" s="97">
        <f t="shared" si="0"/>
        <v>32</v>
      </c>
      <c r="W2" s="97">
        <f t="shared" si="0"/>
        <v>31</v>
      </c>
    </row>
    <row r="3" spans="1:23" x14ac:dyDescent="0.25">
      <c r="A3" s="1">
        <f t="shared" ref="A3:A66" si="1">A2+1</f>
        <v>43161</v>
      </c>
      <c r="B3" s="97">
        <v>374</v>
      </c>
      <c r="C3" s="97">
        <v>83</v>
      </c>
      <c r="D3" s="97">
        <v>346</v>
      </c>
      <c r="E3" s="97">
        <v>270</v>
      </c>
      <c r="F3" s="97">
        <v>289</v>
      </c>
      <c r="G3" s="97">
        <v>36</v>
      </c>
      <c r="H3" s="97">
        <v>193</v>
      </c>
      <c r="I3" s="97">
        <v>473</v>
      </c>
      <c r="J3" s="97">
        <v>483</v>
      </c>
      <c r="K3" s="97">
        <v>303</v>
      </c>
      <c r="M3" s="1">
        <f t="shared" ref="M3:M66" si="2">M2+1</f>
        <v>43161</v>
      </c>
      <c r="N3" s="97">
        <f t="shared" ref="N3:N66" si="3">IF(B3&gt;0,B3,AVERAGE(B3:B180))</f>
        <v>374</v>
      </c>
      <c r="O3" s="97">
        <f t="shared" si="0"/>
        <v>83</v>
      </c>
      <c r="P3" s="97">
        <f t="shared" si="0"/>
        <v>346</v>
      </c>
      <c r="Q3" s="97">
        <f t="shared" si="0"/>
        <v>270</v>
      </c>
      <c r="R3" s="97">
        <f t="shared" si="0"/>
        <v>289</v>
      </c>
      <c r="S3" s="97">
        <f t="shared" si="0"/>
        <v>36</v>
      </c>
      <c r="T3" s="97">
        <f t="shared" si="0"/>
        <v>193</v>
      </c>
      <c r="U3" s="97">
        <f t="shared" si="0"/>
        <v>473</v>
      </c>
      <c r="V3" s="97">
        <f t="shared" si="0"/>
        <v>483</v>
      </c>
      <c r="W3" s="97">
        <f t="shared" si="0"/>
        <v>303</v>
      </c>
    </row>
    <row r="4" spans="1:23" x14ac:dyDescent="0.25">
      <c r="A4" s="1">
        <f t="shared" si="1"/>
        <v>43162</v>
      </c>
      <c r="B4" s="97">
        <v>334</v>
      </c>
      <c r="C4" s="97">
        <v>306</v>
      </c>
      <c r="D4" s="97">
        <v>108</v>
      </c>
      <c r="E4" s="97">
        <v>357</v>
      </c>
      <c r="F4" s="97">
        <v>58</v>
      </c>
      <c r="G4" s="97">
        <v>412</v>
      </c>
      <c r="H4" s="97">
        <v>303</v>
      </c>
      <c r="I4" s="97">
        <v>149</v>
      </c>
      <c r="J4" s="97">
        <v>398</v>
      </c>
      <c r="K4" s="97">
        <v>293</v>
      </c>
      <c r="M4" s="1">
        <f t="shared" si="2"/>
        <v>43162</v>
      </c>
      <c r="N4" s="97">
        <f t="shared" si="3"/>
        <v>334</v>
      </c>
      <c r="O4" s="97">
        <f t="shared" si="0"/>
        <v>306</v>
      </c>
      <c r="P4" s="97">
        <f t="shared" si="0"/>
        <v>108</v>
      </c>
      <c r="Q4" s="97">
        <f t="shared" si="0"/>
        <v>357</v>
      </c>
      <c r="R4" s="97">
        <f t="shared" si="0"/>
        <v>58</v>
      </c>
      <c r="S4" s="97">
        <f t="shared" si="0"/>
        <v>412</v>
      </c>
      <c r="T4" s="97">
        <f t="shared" si="0"/>
        <v>303</v>
      </c>
      <c r="U4" s="97">
        <f t="shared" si="0"/>
        <v>149</v>
      </c>
      <c r="V4" s="97">
        <f t="shared" si="0"/>
        <v>398</v>
      </c>
      <c r="W4" s="97">
        <f t="shared" si="0"/>
        <v>293</v>
      </c>
    </row>
    <row r="5" spans="1:23" x14ac:dyDescent="0.25">
      <c r="A5" s="1">
        <f t="shared" si="1"/>
        <v>43163</v>
      </c>
      <c r="B5" s="97">
        <v>37</v>
      </c>
      <c r="C5" s="97">
        <v>522</v>
      </c>
      <c r="D5" s="97">
        <v>116</v>
      </c>
      <c r="E5" s="97">
        <v>371</v>
      </c>
      <c r="F5" s="97">
        <v>136</v>
      </c>
      <c r="G5" s="97">
        <v>169</v>
      </c>
      <c r="H5" s="97">
        <v>15</v>
      </c>
      <c r="I5" s="97">
        <v>160</v>
      </c>
      <c r="J5" s="97">
        <v>273</v>
      </c>
      <c r="K5" s="97">
        <v>302</v>
      </c>
      <c r="M5" s="1">
        <f t="shared" si="2"/>
        <v>43163</v>
      </c>
      <c r="N5" s="97">
        <f t="shared" si="3"/>
        <v>37</v>
      </c>
      <c r="O5" s="97">
        <f t="shared" si="0"/>
        <v>522</v>
      </c>
      <c r="P5" s="97">
        <f t="shared" si="0"/>
        <v>116</v>
      </c>
      <c r="Q5" s="97">
        <f t="shared" si="0"/>
        <v>371</v>
      </c>
      <c r="R5" s="97">
        <f t="shared" si="0"/>
        <v>136</v>
      </c>
      <c r="S5" s="97">
        <f t="shared" si="0"/>
        <v>169</v>
      </c>
      <c r="T5" s="97">
        <f t="shared" si="0"/>
        <v>15</v>
      </c>
      <c r="U5" s="97">
        <f t="shared" si="0"/>
        <v>160</v>
      </c>
      <c r="V5" s="97">
        <f t="shared" si="0"/>
        <v>273</v>
      </c>
      <c r="W5" s="97">
        <f t="shared" si="0"/>
        <v>302</v>
      </c>
    </row>
    <row r="6" spans="1:23" x14ac:dyDescent="0.25">
      <c r="A6" s="1">
        <f t="shared" si="1"/>
        <v>43164</v>
      </c>
      <c r="B6" s="97">
        <v>226</v>
      </c>
      <c r="C6" s="97">
        <v>125</v>
      </c>
      <c r="D6" s="97">
        <v>249</v>
      </c>
      <c r="E6" s="97">
        <v>510</v>
      </c>
      <c r="F6" s="97">
        <v>138</v>
      </c>
      <c r="G6" s="97">
        <v>589</v>
      </c>
      <c r="H6" s="97">
        <v>261</v>
      </c>
      <c r="I6" s="97">
        <v>149</v>
      </c>
      <c r="J6" s="97">
        <v>141</v>
      </c>
      <c r="K6" s="97">
        <v>340</v>
      </c>
      <c r="M6" s="1">
        <f t="shared" si="2"/>
        <v>43164</v>
      </c>
      <c r="N6" s="97">
        <f t="shared" si="3"/>
        <v>226</v>
      </c>
      <c r="O6" s="97">
        <f t="shared" si="0"/>
        <v>125</v>
      </c>
      <c r="P6" s="97">
        <f t="shared" si="0"/>
        <v>249</v>
      </c>
      <c r="Q6" s="97">
        <f t="shared" si="0"/>
        <v>510</v>
      </c>
      <c r="R6" s="97">
        <f t="shared" si="0"/>
        <v>138</v>
      </c>
      <c r="S6" s="97">
        <f t="shared" si="0"/>
        <v>589</v>
      </c>
      <c r="T6" s="97">
        <f t="shared" si="0"/>
        <v>261</v>
      </c>
      <c r="U6" s="97">
        <f t="shared" si="0"/>
        <v>149</v>
      </c>
      <c r="V6" s="97">
        <f t="shared" si="0"/>
        <v>141</v>
      </c>
      <c r="W6" s="97">
        <f t="shared" si="0"/>
        <v>340</v>
      </c>
    </row>
    <row r="7" spans="1:23" x14ac:dyDescent="0.25">
      <c r="A7" s="1">
        <f t="shared" si="1"/>
        <v>43165</v>
      </c>
      <c r="B7" s="97">
        <v>234</v>
      </c>
      <c r="C7" s="97">
        <v>531</v>
      </c>
      <c r="D7" s="97">
        <v>364</v>
      </c>
      <c r="E7" s="97">
        <v>473</v>
      </c>
      <c r="F7" s="97">
        <v>554</v>
      </c>
      <c r="G7" s="97">
        <v>546</v>
      </c>
      <c r="H7" s="97">
        <v>510</v>
      </c>
      <c r="I7" s="97">
        <v>259</v>
      </c>
      <c r="J7" s="97">
        <v>232</v>
      </c>
      <c r="K7" s="97">
        <v>405</v>
      </c>
      <c r="M7" s="1">
        <f t="shared" si="2"/>
        <v>43165</v>
      </c>
      <c r="N7" s="97">
        <f t="shared" si="3"/>
        <v>234</v>
      </c>
      <c r="O7" s="97">
        <f t="shared" si="0"/>
        <v>531</v>
      </c>
      <c r="P7" s="97">
        <f t="shared" si="0"/>
        <v>364</v>
      </c>
      <c r="Q7" s="97">
        <f t="shared" si="0"/>
        <v>473</v>
      </c>
      <c r="R7" s="97">
        <f t="shared" si="0"/>
        <v>554</v>
      </c>
      <c r="S7" s="97">
        <f t="shared" si="0"/>
        <v>546</v>
      </c>
      <c r="T7" s="97">
        <f t="shared" si="0"/>
        <v>510</v>
      </c>
      <c r="U7" s="97">
        <f t="shared" si="0"/>
        <v>259</v>
      </c>
      <c r="V7" s="97">
        <f t="shared" si="0"/>
        <v>232</v>
      </c>
      <c r="W7" s="97">
        <f t="shared" si="0"/>
        <v>405</v>
      </c>
    </row>
    <row r="8" spans="1:23" x14ac:dyDescent="0.25">
      <c r="A8" s="1">
        <f t="shared" si="1"/>
        <v>43166</v>
      </c>
      <c r="B8" s="97">
        <v>447</v>
      </c>
      <c r="C8" s="97">
        <v>379</v>
      </c>
      <c r="D8" s="97">
        <v>560</v>
      </c>
      <c r="E8" s="97">
        <v>228</v>
      </c>
      <c r="F8" s="97">
        <v>125</v>
      </c>
      <c r="G8" s="97">
        <v>79</v>
      </c>
      <c r="H8" s="97">
        <v>32</v>
      </c>
      <c r="I8" s="97">
        <v>332</v>
      </c>
      <c r="J8" s="97">
        <v>452</v>
      </c>
      <c r="K8" s="97">
        <v>333</v>
      </c>
      <c r="M8" s="1">
        <f t="shared" si="2"/>
        <v>43166</v>
      </c>
      <c r="N8" s="97">
        <f t="shared" si="3"/>
        <v>447</v>
      </c>
      <c r="O8" s="97">
        <f t="shared" si="0"/>
        <v>379</v>
      </c>
      <c r="P8" s="97">
        <f t="shared" si="0"/>
        <v>560</v>
      </c>
      <c r="Q8" s="97">
        <f t="shared" si="0"/>
        <v>228</v>
      </c>
      <c r="R8" s="97">
        <f t="shared" si="0"/>
        <v>125</v>
      </c>
      <c r="S8" s="97">
        <f t="shared" si="0"/>
        <v>79</v>
      </c>
      <c r="T8" s="97">
        <f t="shared" si="0"/>
        <v>32</v>
      </c>
      <c r="U8" s="97">
        <f t="shared" si="0"/>
        <v>332</v>
      </c>
      <c r="V8" s="97">
        <f t="shared" si="0"/>
        <v>452</v>
      </c>
      <c r="W8" s="97">
        <f t="shared" si="0"/>
        <v>333</v>
      </c>
    </row>
    <row r="9" spans="1:23" x14ac:dyDescent="0.25">
      <c r="A9" s="1">
        <f t="shared" si="1"/>
        <v>43167</v>
      </c>
      <c r="B9" s="97">
        <v>197</v>
      </c>
      <c r="C9" s="97">
        <v>497</v>
      </c>
      <c r="D9" s="97">
        <v>473</v>
      </c>
      <c r="E9" s="97">
        <v>392</v>
      </c>
      <c r="F9" s="97">
        <v>197</v>
      </c>
      <c r="G9" s="97">
        <v>551</v>
      </c>
      <c r="H9" s="97">
        <v>348</v>
      </c>
      <c r="I9" s="97">
        <v>143</v>
      </c>
      <c r="J9" s="97">
        <v>121</v>
      </c>
      <c r="K9" s="97">
        <v>265</v>
      </c>
      <c r="M9" s="1">
        <f t="shared" si="2"/>
        <v>43167</v>
      </c>
      <c r="N9" s="97">
        <f t="shared" si="3"/>
        <v>197</v>
      </c>
      <c r="O9" s="97">
        <f t="shared" si="0"/>
        <v>497</v>
      </c>
      <c r="P9" s="97">
        <f t="shared" si="0"/>
        <v>473</v>
      </c>
      <c r="Q9" s="97">
        <f t="shared" si="0"/>
        <v>392</v>
      </c>
      <c r="R9" s="97">
        <f t="shared" si="0"/>
        <v>197</v>
      </c>
      <c r="S9" s="97">
        <f t="shared" si="0"/>
        <v>551</v>
      </c>
      <c r="T9" s="97">
        <f t="shared" si="0"/>
        <v>348</v>
      </c>
      <c r="U9" s="97">
        <f t="shared" si="0"/>
        <v>143</v>
      </c>
      <c r="V9" s="97">
        <f t="shared" si="0"/>
        <v>121</v>
      </c>
      <c r="W9" s="97">
        <f t="shared" si="0"/>
        <v>265</v>
      </c>
    </row>
    <row r="10" spans="1:23" x14ac:dyDescent="0.25">
      <c r="A10" s="1">
        <f t="shared" si="1"/>
        <v>43168</v>
      </c>
      <c r="B10" s="97">
        <v>131</v>
      </c>
      <c r="C10" s="97">
        <v>540</v>
      </c>
      <c r="D10" s="97">
        <v>116</v>
      </c>
      <c r="E10" s="97">
        <v>201</v>
      </c>
      <c r="F10" s="97">
        <v>60</v>
      </c>
      <c r="G10" s="97">
        <v>297</v>
      </c>
      <c r="H10" s="97">
        <v>41</v>
      </c>
      <c r="I10" s="97">
        <v>381</v>
      </c>
      <c r="J10" s="97">
        <v>464</v>
      </c>
      <c r="K10" s="97">
        <v>509</v>
      </c>
      <c r="M10" s="1">
        <f t="shared" si="2"/>
        <v>43168</v>
      </c>
      <c r="N10" s="97">
        <f t="shared" si="3"/>
        <v>131</v>
      </c>
      <c r="O10" s="97">
        <f t="shared" si="0"/>
        <v>540</v>
      </c>
      <c r="P10" s="97">
        <f t="shared" si="0"/>
        <v>116</v>
      </c>
      <c r="Q10" s="97">
        <f t="shared" si="0"/>
        <v>201</v>
      </c>
      <c r="R10" s="97">
        <f t="shared" si="0"/>
        <v>60</v>
      </c>
      <c r="S10" s="97">
        <f t="shared" si="0"/>
        <v>297</v>
      </c>
      <c r="T10" s="97">
        <f t="shared" si="0"/>
        <v>41</v>
      </c>
      <c r="U10" s="97">
        <f t="shared" si="0"/>
        <v>381</v>
      </c>
      <c r="V10" s="97">
        <f t="shared" si="0"/>
        <v>464</v>
      </c>
      <c r="W10" s="97">
        <f t="shared" si="0"/>
        <v>509</v>
      </c>
    </row>
    <row r="11" spans="1:23" x14ac:dyDescent="0.25">
      <c r="A11" s="1">
        <f t="shared" si="1"/>
        <v>43169</v>
      </c>
      <c r="B11" s="97">
        <v>382</v>
      </c>
      <c r="C11" s="97">
        <v>65</v>
      </c>
      <c r="D11" s="97">
        <v>129</v>
      </c>
      <c r="E11" s="97">
        <v>249</v>
      </c>
      <c r="F11" s="97">
        <v>463</v>
      </c>
      <c r="G11" s="97">
        <v>419</v>
      </c>
      <c r="H11" s="97">
        <v>355</v>
      </c>
      <c r="I11" s="97">
        <v>458</v>
      </c>
      <c r="J11" s="97">
        <v>223</v>
      </c>
      <c r="K11" s="97">
        <v>393</v>
      </c>
      <c r="M11" s="1">
        <f t="shared" si="2"/>
        <v>43169</v>
      </c>
      <c r="N11" s="97">
        <f t="shared" si="3"/>
        <v>382</v>
      </c>
      <c r="O11" s="97">
        <f t="shared" si="0"/>
        <v>65</v>
      </c>
      <c r="P11" s="97">
        <f t="shared" si="0"/>
        <v>129</v>
      </c>
      <c r="Q11" s="97">
        <f t="shared" si="0"/>
        <v>249</v>
      </c>
      <c r="R11" s="97">
        <f t="shared" si="0"/>
        <v>463</v>
      </c>
      <c r="S11" s="97">
        <f t="shared" si="0"/>
        <v>419</v>
      </c>
      <c r="T11" s="97">
        <f t="shared" si="0"/>
        <v>355</v>
      </c>
      <c r="U11" s="97">
        <f t="shared" si="0"/>
        <v>458</v>
      </c>
      <c r="V11" s="97">
        <f t="shared" si="0"/>
        <v>223</v>
      </c>
      <c r="W11" s="97">
        <f t="shared" si="0"/>
        <v>393</v>
      </c>
    </row>
    <row r="12" spans="1:23" x14ac:dyDescent="0.25">
      <c r="A12" s="1">
        <f t="shared" si="1"/>
        <v>43170</v>
      </c>
      <c r="B12" s="97">
        <v>57</v>
      </c>
      <c r="C12" s="97">
        <v>259</v>
      </c>
      <c r="D12" s="97">
        <v>510</v>
      </c>
      <c r="E12" s="97">
        <v>562</v>
      </c>
      <c r="F12" s="97">
        <v>563</v>
      </c>
      <c r="G12" s="97">
        <v>346</v>
      </c>
      <c r="H12" s="97">
        <v>261</v>
      </c>
      <c r="I12" s="97">
        <v>236</v>
      </c>
      <c r="J12" s="97">
        <v>265</v>
      </c>
      <c r="K12" s="97">
        <v>509</v>
      </c>
      <c r="M12" s="1">
        <f t="shared" si="2"/>
        <v>43170</v>
      </c>
      <c r="N12" s="97">
        <f t="shared" si="3"/>
        <v>57</v>
      </c>
      <c r="O12" s="97">
        <f t="shared" si="0"/>
        <v>259</v>
      </c>
      <c r="P12" s="97">
        <f t="shared" si="0"/>
        <v>510</v>
      </c>
      <c r="Q12" s="97">
        <f t="shared" si="0"/>
        <v>562</v>
      </c>
      <c r="R12" s="97">
        <f t="shared" si="0"/>
        <v>563</v>
      </c>
      <c r="S12" s="97">
        <f t="shared" si="0"/>
        <v>346</v>
      </c>
      <c r="T12" s="97">
        <f t="shared" si="0"/>
        <v>261</v>
      </c>
      <c r="U12" s="97">
        <f t="shared" si="0"/>
        <v>236</v>
      </c>
      <c r="V12" s="97">
        <f t="shared" si="0"/>
        <v>265</v>
      </c>
      <c r="W12" s="97">
        <f t="shared" si="0"/>
        <v>509</v>
      </c>
    </row>
    <row r="13" spans="1:23" x14ac:dyDescent="0.25">
      <c r="A13" s="1">
        <f t="shared" si="1"/>
        <v>43171</v>
      </c>
      <c r="B13" s="97">
        <v>539</v>
      </c>
      <c r="C13" s="97">
        <v>235</v>
      </c>
      <c r="D13" s="97">
        <v>468</v>
      </c>
      <c r="E13" s="97">
        <v>565</v>
      </c>
      <c r="F13" s="97">
        <v>550</v>
      </c>
      <c r="G13" s="97">
        <v>281</v>
      </c>
      <c r="H13" s="97">
        <v>461</v>
      </c>
      <c r="I13" s="97">
        <v>511</v>
      </c>
      <c r="J13" s="97">
        <v>453</v>
      </c>
      <c r="K13" s="97">
        <v>192</v>
      </c>
      <c r="M13" s="1">
        <f t="shared" si="2"/>
        <v>43171</v>
      </c>
      <c r="N13" s="97">
        <f t="shared" si="3"/>
        <v>539</v>
      </c>
      <c r="O13" s="97">
        <f t="shared" si="0"/>
        <v>235</v>
      </c>
      <c r="P13" s="97">
        <f t="shared" si="0"/>
        <v>468</v>
      </c>
      <c r="Q13" s="97">
        <f t="shared" si="0"/>
        <v>565</v>
      </c>
      <c r="R13" s="97">
        <f t="shared" si="0"/>
        <v>550</v>
      </c>
      <c r="S13" s="97">
        <f t="shared" si="0"/>
        <v>281</v>
      </c>
      <c r="T13" s="97">
        <f t="shared" si="0"/>
        <v>461</v>
      </c>
      <c r="U13" s="97">
        <f t="shared" si="0"/>
        <v>511</v>
      </c>
      <c r="V13" s="97">
        <f t="shared" si="0"/>
        <v>453</v>
      </c>
      <c r="W13" s="97">
        <f t="shared" si="0"/>
        <v>192</v>
      </c>
    </row>
    <row r="14" spans="1:23" x14ac:dyDescent="0.25">
      <c r="A14" s="1">
        <f t="shared" si="1"/>
        <v>43172</v>
      </c>
      <c r="B14" s="97">
        <v>445</v>
      </c>
      <c r="C14" s="97">
        <v>555</v>
      </c>
      <c r="D14" s="97">
        <v>167</v>
      </c>
      <c r="E14" s="97">
        <v>547</v>
      </c>
      <c r="F14" s="97">
        <v>145</v>
      </c>
      <c r="G14" s="97">
        <v>167</v>
      </c>
      <c r="H14" s="97">
        <v>274</v>
      </c>
      <c r="I14" s="97">
        <v>579</v>
      </c>
      <c r="J14" s="97">
        <v>526</v>
      </c>
      <c r="K14" s="97">
        <v>111</v>
      </c>
      <c r="M14" s="1">
        <f t="shared" si="2"/>
        <v>43172</v>
      </c>
      <c r="N14" s="97">
        <f t="shared" si="3"/>
        <v>445</v>
      </c>
      <c r="O14" s="97">
        <f t="shared" si="0"/>
        <v>555</v>
      </c>
      <c r="P14" s="97">
        <f t="shared" si="0"/>
        <v>167</v>
      </c>
      <c r="Q14" s="97">
        <f t="shared" si="0"/>
        <v>547</v>
      </c>
      <c r="R14" s="97">
        <f t="shared" si="0"/>
        <v>145</v>
      </c>
      <c r="S14" s="97">
        <f t="shared" si="0"/>
        <v>167</v>
      </c>
      <c r="T14" s="97">
        <f t="shared" si="0"/>
        <v>274</v>
      </c>
      <c r="U14" s="97">
        <f t="shared" si="0"/>
        <v>579</v>
      </c>
      <c r="V14" s="97">
        <f t="shared" si="0"/>
        <v>526</v>
      </c>
      <c r="W14" s="97">
        <f t="shared" si="0"/>
        <v>111</v>
      </c>
    </row>
    <row r="15" spans="1:23" x14ac:dyDescent="0.25">
      <c r="A15" s="1">
        <f t="shared" si="1"/>
        <v>43173</v>
      </c>
      <c r="B15" s="97">
        <v>587</v>
      </c>
      <c r="C15" s="97">
        <v>587</v>
      </c>
      <c r="D15" s="97">
        <v>200</v>
      </c>
      <c r="E15" s="97">
        <v>200</v>
      </c>
      <c r="F15" s="97">
        <v>179</v>
      </c>
      <c r="G15" s="97">
        <v>54</v>
      </c>
      <c r="H15" s="97">
        <v>220</v>
      </c>
      <c r="I15" s="97">
        <v>5</v>
      </c>
      <c r="J15" s="97">
        <v>550</v>
      </c>
      <c r="K15" s="97">
        <v>120</v>
      </c>
      <c r="M15" s="1">
        <f t="shared" si="2"/>
        <v>43173</v>
      </c>
      <c r="N15" s="97">
        <f t="shared" si="3"/>
        <v>587</v>
      </c>
      <c r="O15" s="97">
        <f t="shared" si="0"/>
        <v>587</v>
      </c>
      <c r="P15" s="97">
        <f t="shared" si="0"/>
        <v>200</v>
      </c>
      <c r="Q15" s="97">
        <f t="shared" si="0"/>
        <v>200</v>
      </c>
      <c r="R15" s="97">
        <f t="shared" si="0"/>
        <v>179</v>
      </c>
      <c r="S15" s="97">
        <f t="shared" si="0"/>
        <v>54</v>
      </c>
      <c r="T15" s="97">
        <f t="shared" si="0"/>
        <v>220</v>
      </c>
      <c r="U15" s="97">
        <f t="shared" si="0"/>
        <v>5</v>
      </c>
      <c r="V15" s="97">
        <f t="shared" si="0"/>
        <v>550</v>
      </c>
      <c r="W15" s="97">
        <f t="shared" si="0"/>
        <v>120</v>
      </c>
    </row>
    <row r="16" spans="1:23" x14ac:dyDescent="0.25">
      <c r="A16" s="1">
        <f t="shared" si="1"/>
        <v>43174</v>
      </c>
      <c r="B16" s="97">
        <v>440</v>
      </c>
      <c r="C16" s="97">
        <v>78</v>
      </c>
      <c r="D16" s="97">
        <v>364</v>
      </c>
      <c r="E16" s="97">
        <v>391</v>
      </c>
      <c r="F16" s="97">
        <v>347</v>
      </c>
      <c r="G16" s="97">
        <v>221</v>
      </c>
      <c r="H16" s="97">
        <v>222</v>
      </c>
      <c r="I16" s="97">
        <v>180</v>
      </c>
      <c r="J16" s="97">
        <v>112</v>
      </c>
      <c r="K16" s="97">
        <v>191</v>
      </c>
      <c r="M16" s="1">
        <f t="shared" si="2"/>
        <v>43174</v>
      </c>
      <c r="N16" s="97">
        <f t="shared" si="3"/>
        <v>440</v>
      </c>
      <c r="O16" s="97">
        <f t="shared" si="0"/>
        <v>78</v>
      </c>
      <c r="P16" s="97">
        <f t="shared" si="0"/>
        <v>364</v>
      </c>
      <c r="Q16" s="97">
        <f t="shared" si="0"/>
        <v>391</v>
      </c>
      <c r="R16" s="97">
        <f t="shared" si="0"/>
        <v>347</v>
      </c>
      <c r="S16" s="97">
        <f t="shared" si="0"/>
        <v>221</v>
      </c>
      <c r="T16" s="97">
        <f t="shared" si="0"/>
        <v>222</v>
      </c>
      <c r="U16" s="97">
        <f t="shared" si="0"/>
        <v>180</v>
      </c>
      <c r="V16" s="97">
        <f t="shared" si="0"/>
        <v>112</v>
      </c>
      <c r="W16" s="97">
        <f t="shared" si="0"/>
        <v>191</v>
      </c>
    </row>
    <row r="17" spans="1:23" x14ac:dyDescent="0.25">
      <c r="A17" s="1">
        <f t="shared" si="1"/>
        <v>43175</v>
      </c>
      <c r="B17" s="97">
        <v>347</v>
      </c>
      <c r="C17" s="97">
        <v>504</v>
      </c>
      <c r="D17" s="97">
        <v>108</v>
      </c>
      <c r="E17" s="97">
        <v>510</v>
      </c>
      <c r="F17" s="97">
        <v>148</v>
      </c>
      <c r="G17" s="97">
        <v>557</v>
      </c>
      <c r="H17" s="97">
        <v>133</v>
      </c>
      <c r="I17" s="97">
        <v>182</v>
      </c>
      <c r="J17" s="97">
        <v>583</v>
      </c>
      <c r="K17" s="97">
        <v>501</v>
      </c>
      <c r="M17" s="1">
        <f t="shared" si="2"/>
        <v>43175</v>
      </c>
      <c r="N17" s="97">
        <f t="shared" si="3"/>
        <v>347</v>
      </c>
      <c r="O17" s="97">
        <f t="shared" si="0"/>
        <v>504</v>
      </c>
      <c r="P17" s="97">
        <f t="shared" si="0"/>
        <v>108</v>
      </c>
      <c r="Q17" s="97">
        <f t="shared" si="0"/>
        <v>510</v>
      </c>
      <c r="R17" s="97">
        <f t="shared" si="0"/>
        <v>148</v>
      </c>
      <c r="S17" s="97">
        <f t="shared" si="0"/>
        <v>557</v>
      </c>
      <c r="T17" s="97">
        <f t="shared" si="0"/>
        <v>133</v>
      </c>
      <c r="U17" s="97">
        <f t="shared" si="0"/>
        <v>182</v>
      </c>
      <c r="V17" s="97">
        <f t="shared" si="0"/>
        <v>583</v>
      </c>
      <c r="W17" s="97">
        <f t="shared" si="0"/>
        <v>501</v>
      </c>
    </row>
    <row r="18" spans="1:23" x14ac:dyDescent="0.25">
      <c r="A18" s="1">
        <f t="shared" si="1"/>
        <v>43176</v>
      </c>
      <c r="B18" s="97">
        <v>258</v>
      </c>
      <c r="C18" s="97">
        <v>350</v>
      </c>
      <c r="D18" s="97">
        <v>256</v>
      </c>
      <c r="E18" s="97">
        <v>29</v>
      </c>
      <c r="F18" s="97">
        <v>27</v>
      </c>
      <c r="G18" s="97">
        <v>548</v>
      </c>
      <c r="H18" s="97">
        <v>143</v>
      </c>
      <c r="I18" s="97">
        <v>380</v>
      </c>
      <c r="J18" s="97">
        <v>324</v>
      </c>
      <c r="K18" s="97">
        <v>110</v>
      </c>
      <c r="M18" s="1">
        <f t="shared" si="2"/>
        <v>43176</v>
      </c>
      <c r="N18" s="97">
        <f t="shared" si="3"/>
        <v>258</v>
      </c>
      <c r="O18" s="97">
        <f t="shared" ref="O18:O81" si="4">IF(C18&gt;0,C18,AVERAGE(C18:C195))</f>
        <v>350</v>
      </c>
      <c r="P18" s="97">
        <f t="shared" ref="P18:P81" si="5">IF(D18&gt;0,D18,AVERAGE(D18:D195))</f>
        <v>256</v>
      </c>
      <c r="Q18" s="97">
        <f t="shared" ref="Q18:Q81" si="6">IF(E18&gt;0,E18,AVERAGE(E18:E195))</f>
        <v>29</v>
      </c>
      <c r="R18" s="97">
        <f t="shared" ref="R18:R81" si="7">IF(F18&gt;0,F18,AVERAGE(F18:F195))</f>
        <v>27</v>
      </c>
      <c r="S18" s="97">
        <f t="shared" ref="S18:S81" si="8">IF(G18&gt;0,G18,AVERAGE(G18:G195))</f>
        <v>548</v>
      </c>
      <c r="T18" s="97">
        <f t="shared" ref="T18:T81" si="9">IF(H18&gt;0,H18,AVERAGE(H18:H195))</f>
        <v>143</v>
      </c>
      <c r="U18" s="97">
        <f t="shared" ref="U18:U81" si="10">IF(I18&gt;0,I18,AVERAGE(I18:I195))</f>
        <v>380</v>
      </c>
      <c r="V18" s="97">
        <f t="shared" ref="V18:V81" si="11">IF(J18&gt;0,J18,AVERAGE(J18:J195))</f>
        <v>324</v>
      </c>
      <c r="W18" s="97">
        <f t="shared" ref="W18:W81" si="12">IF(K18&gt;0,K18,AVERAGE(K18:K195))</f>
        <v>110</v>
      </c>
    </row>
    <row r="19" spans="1:23" x14ac:dyDescent="0.25">
      <c r="A19" s="1">
        <f t="shared" si="1"/>
        <v>43177</v>
      </c>
      <c r="B19" s="97">
        <v>553</v>
      </c>
      <c r="C19" s="97">
        <v>101</v>
      </c>
      <c r="D19" s="97">
        <v>483</v>
      </c>
      <c r="E19" s="97">
        <v>40</v>
      </c>
      <c r="F19" s="97">
        <v>307</v>
      </c>
      <c r="G19" s="97">
        <v>429</v>
      </c>
      <c r="H19" s="97">
        <v>499</v>
      </c>
      <c r="I19" s="97">
        <v>332</v>
      </c>
      <c r="J19" s="97">
        <v>362</v>
      </c>
      <c r="K19" s="97">
        <v>247</v>
      </c>
      <c r="M19" s="1">
        <f t="shared" si="2"/>
        <v>43177</v>
      </c>
      <c r="N19" s="97">
        <f t="shared" si="3"/>
        <v>553</v>
      </c>
      <c r="O19" s="97">
        <f t="shared" si="4"/>
        <v>101</v>
      </c>
      <c r="P19" s="97">
        <f t="shared" si="5"/>
        <v>483</v>
      </c>
      <c r="Q19" s="97">
        <f t="shared" si="6"/>
        <v>40</v>
      </c>
      <c r="R19" s="97">
        <f t="shared" si="7"/>
        <v>307</v>
      </c>
      <c r="S19" s="97">
        <f t="shared" si="8"/>
        <v>429</v>
      </c>
      <c r="T19" s="97">
        <f t="shared" si="9"/>
        <v>499</v>
      </c>
      <c r="U19" s="97">
        <f t="shared" si="10"/>
        <v>332</v>
      </c>
      <c r="V19" s="97">
        <f t="shared" si="11"/>
        <v>362</v>
      </c>
      <c r="W19" s="97">
        <f t="shared" si="12"/>
        <v>247</v>
      </c>
    </row>
    <row r="20" spans="1:23" x14ac:dyDescent="0.25">
      <c r="A20" s="1">
        <f t="shared" si="1"/>
        <v>43178</v>
      </c>
      <c r="B20" s="97">
        <v>396</v>
      </c>
      <c r="C20" s="97">
        <v>590</v>
      </c>
      <c r="D20" s="97">
        <v>507</v>
      </c>
      <c r="E20" s="97">
        <v>137</v>
      </c>
      <c r="F20" s="97">
        <v>30</v>
      </c>
      <c r="G20" s="97">
        <v>77</v>
      </c>
      <c r="H20" s="97">
        <v>508</v>
      </c>
      <c r="I20" s="97">
        <v>582</v>
      </c>
      <c r="J20" s="97">
        <v>286</v>
      </c>
      <c r="K20" s="97">
        <v>495</v>
      </c>
      <c r="M20" s="1">
        <f t="shared" si="2"/>
        <v>43178</v>
      </c>
      <c r="N20" s="97">
        <f t="shared" si="3"/>
        <v>396</v>
      </c>
      <c r="O20" s="97">
        <f t="shared" si="4"/>
        <v>590</v>
      </c>
      <c r="P20" s="97">
        <f t="shared" si="5"/>
        <v>507</v>
      </c>
      <c r="Q20" s="97">
        <f t="shared" si="6"/>
        <v>137</v>
      </c>
      <c r="R20" s="97">
        <f t="shared" si="7"/>
        <v>30</v>
      </c>
      <c r="S20" s="97">
        <f t="shared" si="8"/>
        <v>77</v>
      </c>
      <c r="T20" s="97">
        <f t="shared" si="9"/>
        <v>508</v>
      </c>
      <c r="U20" s="97">
        <f t="shared" si="10"/>
        <v>582</v>
      </c>
      <c r="V20" s="97">
        <f t="shared" si="11"/>
        <v>286</v>
      </c>
      <c r="W20" s="97">
        <f t="shared" si="12"/>
        <v>495</v>
      </c>
    </row>
    <row r="21" spans="1:23" x14ac:dyDescent="0.25">
      <c r="A21" s="1">
        <f t="shared" si="1"/>
        <v>43179</v>
      </c>
      <c r="B21" s="97">
        <v>106</v>
      </c>
      <c r="C21" s="97">
        <v>51</v>
      </c>
      <c r="D21" s="97">
        <v>456</v>
      </c>
      <c r="E21" s="97">
        <v>14</v>
      </c>
      <c r="F21" s="97">
        <v>71</v>
      </c>
      <c r="G21" s="97">
        <v>194</v>
      </c>
      <c r="H21" s="97">
        <v>308</v>
      </c>
      <c r="I21" s="97">
        <v>308</v>
      </c>
      <c r="J21" s="97">
        <v>105</v>
      </c>
      <c r="K21" s="97">
        <v>320</v>
      </c>
      <c r="M21" s="1">
        <f t="shared" si="2"/>
        <v>43179</v>
      </c>
      <c r="N21" s="97">
        <f t="shared" si="3"/>
        <v>106</v>
      </c>
      <c r="O21" s="97">
        <f t="shared" si="4"/>
        <v>51</v>
      </c>
      <c r="P21" s="97">
        <f t="shared" si="5"/>
        <v>456</v>
      </c>
      <c r="Q21" s="97">
        <f t="shared" si="6"/>
        <v>14</v>
      </c>
      <c r="R21" s="97">
        <f t="shared" si="7"/>
        <v>71</v>
      </c>
      <c r="S21" s="97">
        <f t="shared" si="8"/>
        <v>194</v>
      </c>
      <c r="T21" s="97">
        <f t="shared" si="9"/>
        <v>308</v>
      </c>
      <c r="U21" s="97">
        <f t="shared" si="10"/>
        <v>308</v>
      </c>
      <c r="V21" s="97">
        <f t="shared" si="11"/>
        <v>105</v>
      </c>
      <c r="W21" s="97">
        <f t="shared" si="12"/>
        <v>320</v>
      </c>
    </row>
    <row r="22" spans="1:23" x14ac:dyDescent="0.25">
      <c r="A22" s="1">
        <f t="shared" si="1"/>
        <v>43180</v>
      </c>
      <c r="B22" s="97">
        <v>416</v>
      </c>
      <c r="C22" s="97">
        <v>341</v>
      </c>
      <c r="D22" s="97">
        <v>359</v>
      </c>
      <c r="E22" s="97">
        <v>252</v>
      </c>
      <c r="F22" s="97">
        <v>170</v>
      </c>
      <c r="G22" s="97">
        <v>231</v>
      </c>
      <c r="H22" s="97">
        <v>463</v>
      </c>
      <c r="I22" s="97">
        <v>47</v>
      </c>
      <c r="J22" s="97">
        <v>262</v>
      </c>
      <c r="K22" s="97">
        <v>575</v>
      </c>
      <c r="M22" s="1">
        <f t="shared" si="2"/>
        <v>43180</v>
      </c>
      <c r="N22" s="97">
        <f t="shared" si="3"/>
        <v>416</v>
      </c>
      <c r="O22" s="97">
        <f t="shared" si="4"/>
        <v>341</v>
      </c>
      <c r="P22" s="97">
        <f t="shared" si="5"/>
        <v>359</v>
      </c>
      <c r="Q22" s="97">
        <f t="shared" si="6"/>
        <v>252</v>
      </c>
      <c r="R22" s="97">
        <f t="shared" si="7"/>
        <v>170</v>
      </c>
      <c r="S22" s="97">
        <f t="shared" si="8"/>
        <v>231</v>
      </c>
      <c r="T22" s="97">
        <f t="shared" si="9"/>
        <v>463</v>
      </c>
      <c r="U22" s="97">
        <f t="shared" si="10"/>
        <v>47</v>
      </c>
      <c r="V22" s="97">
        <f t="shared" si="11"/>
        <v>262</v>
      </c>
      <c r="W22" s="97">
        <f t="shared" si="12"/>
        <v>575</v>
      </c>
    </row>
    <row r="23" spans="1:23" x14ac:dyDescent="0.25">
      <c r="A23" s="1">
        <f t="shared" si="1"/>
        <v>43181</v>
      </c>
      <c r="B23" s="97">
        <v>409</v>
      </c>
      <c r="C23" s="97">
        <v>151</v>
      </c>
      <c r="D23" s="97">
        <v>309</v>
      </c>
      <c r="E23" s="97">
        <v>252</v>
      </c>
      <c r="F23" s="97">
        <v>172</v>
      </c>
      <c r="G23" s="97">
        <v>-999</v>
      </c>
      <c r="H23" s="97">
        <v>213</v>
      </c>
      <c r="I23" s="97">
        <v>306</v>
      </c>
      <c r="J23" s="97">
        <v>351</v>
      </c>
      <c r="K23" s="97">
        <v>205</v>
      </c>
      <c r="M23" s="1">
        <f t="shared" si="2"/>
        <v>43181</v>
      </c>
      <c r="N23" s="97">
        <f t="shared" si="3"/>
        <v>409</v>
      </c>
      <c r="O23" s="97">
        <f t="shared" si="4"/>
        <v>151</v>
      </c>
      <c r="P23" s="97">
        <f t="shared" si="5"/>
        <v>309</v>
      </c>
      <c r="Q23" s="97">
        <f t="shared" si="6"/>
        <v>252</v>
      </c>
      <c r="R23" s="97">
        <f t="shared" si="7"/>
        <v>172</v>
      </c>
      <c r="S23" s="97">
        <f t="shared" si="8"/>
        <v>291.26752106741571</v>
      </c>
      <c r="T23" s="97">
        <f t="shared" si="9"/>
        <v>213</v>
      </c>
      <c r="U23" s="97">
        <f t="shared" si="10"/>
        <v>306</v>
      </c>
      <c r="V23" s="97">
        <f t="shared" si="11"/>
        <v>351</v>
      </c>
      <c r="W23" s="97">
        <f t="shared" si="12"/>
        <v>205</v>
      </c>
    </row>
    <row r="24" spans="1:23" x14ac:dyDescent="0.25">
      <c r="A24" s="1">
        <f t="shared" si="1"/>
        <v>43182</v>
      </c>
      <c r="B24" s="97">
        <v>526</v>
      </c>
      <c r="C24" s="97">
        <v>321</v>
      </c>
      <c r="D24" s="97">
        <v>516</v>
      </c>
      <c r="E24" s="97">
        <v>302</v>
      </c>
      <c r="F24" s="97">
        <v>316</v>
      </c>
      <c r="G24" s="97">
        <v>50</v>
      </c>
      <c r="H24" s="97">
        <v>45</v>
      </c>
      <c r="I24" s="97">
        <v>506</v>
      </c>
      <c r="J24" s="97">
        <v>95</v>
      </c>
      <c r="K24" s="97">
        <v>90</v>
      </c>
      <c r="M24" s="1">
        <f t="shared" si="2"/>
        <v>43182</v>
      </c>
      <c r="N24" s="97">
        <f t="shared" si="3"/>
        <v>526</v>
      </c>
      <c r="O24" s="97">
        <f t="shared" si="4"/>
        <v>321</v>
      </c>
      <c r="P24" s="97">
        <f t="shared" si="5"/>
        <v>516</v>
      </c>
      <c r="Q24" s="97">
        <f t="shared" si="6"/>
        <v>302</v>
      </c>
      <c r="R24" s="97">
        <f t="shared" si="7"/>
        <v>316</v>
      </c>
      <c r="S24" s="97">
        <f t="shared" si="8"/>
        <v>50</v>
      </c>
      <c r="T24" s="97">
        <f t="shared" si="9"/>
        <v>45</v>
      </c>
      <c r="U24" s="97">
        <f t="shared" si="10"/>
        <v>506</v>
      </c>
      <c r="V24" s="97">
        <f t="shared" si="11"/>
        <v>95</v>
      </c>
      <c r="W24" s="97">
        <f t="shared" si="12"/>
        <v>90</v>
      </c>
    </row>
    <row r="25" spans="1:23" x14ac:dyDescent="0.25">
      <c r="A25" s="1">
        <f t="shared" si="1"/>
        <v>43183</v>
      </c>
      <c r="B25" s="97">
        <v>202</v>
      </c>
      <c r="C25" s="97">
        <v>389</v>
      </c>
      <c r="D25" s="97">
        <v>543</v>
      </c>
      <c r="E25" s="97">
        <v>572</v>
      </c>
      <c r="F25" s="97">
        <v>560</v>
      </c>
      <c r="G25" s="97">
        <v>126</v>
      </c>
      <c r="H25" s="97">
        <v>508</v>
      </c>
      <c r="I25" s="97">
        <v>546</v>
      </c>
      <c r="J25" s="97">
        <v>222</v>
      </c>
      <c r="K25" s="97">
        <v>584</v>
      </c>
      <c r="M25" s="1">
        <f t="shared" si="2"/>
        <v>43183</v>
      </c>
      <c r="N25" s="97">
        <f t="shared" si="3"/>
        <v>202</v>
      </c>
      <c r="O25" s="97">
        <f t="shared" si="4"/>
        <v>389</v>
      </c>
      <c r="P25" s="97">
        <f t="shared" si="5"/>
        <v>543</v>
      </c>
      <c r="Q25" s="97">
        <f t="shared" si="6"/>
        <v>572</v>
      </c>
      <c r="R25" s="97">
        <f t="shared" si="7"/>
        <v>560</v>
      </c>
      <c r="S25" s="97">
        <f t="shared" si="8"/>
        <v>126</v>
      </c>
      <c r="T25" s="97">
        <f t="shared" si="9"/>
        <v>508</v>
      </c>
      <c r="U25" s="97">
        <f t="shared" si="10"/>
        <v>546</v>
      </c>
      <c r="V25" s="97">
        <f t="shared" si="11"/>
        <v>222</v>
      </c>
      <c r="W25" s="97">
        <f t="shared" si="12"/>
        <v>584</v>
      </c>
    </row>
    <row r="26" spans="1:23" x14ac:dyDescent="0.25">
      <c r="A26" s="1">
        <f t="shared" si="1"/>
        <v>43184</v>
      </c>
      <c r="B26" s="97">
        <v>219</v>
      </c>
      <c r="C26" s="97">
        <v>137</v>
      </c>
      <c r="D26" s="97">
        <v>72</v>
      </c>
      <c r="E26" s="97">
        <v>-11</v>
      </c>
      <c r="F26" s="97">
        <v>439</v>
      </c>
      <c r="G26" s="97">
        <v>568</v>
      </c>
      <c r="H26" s="97">
        <v>357</v>
      </c>
      <c r="I26" s="97">
        <v>76</v>
      </c>
      <c r="J26" s="97">
        <v>390</v>
      </c>
      <c r="K26" s="97">
        <v>124</v>
      </c>
      <c r="M26" s="1">
        <f t="shared" si="2"/>
        <v>43184</v>
      </c>
      <c r="N26" s="97">
        <f t="shared" si="3"/>
        <v>219</v>
      </c>
      <c r="O26" s="97">
        <f t="shared" si="4"/>
        <v>137</v>
      </c>
      <c r="P26" s="97">
        <f t="shared" si="5"/>
        <v>72</v>
      </c>
      <c r="Q26" s="97">
        <f t="shared" si="6"/>
        <v>319.59414585271594</v>
      </c>
      <c r="R26" s="97">
        <f t="shared" si="7"/>
        <v>439</v>
      </c>
      <c r="S26" s="97">
        <f t="shared" si="8"/>
        <v>568</v>
      </c>
      <c r="T26" s="97">
        <f t="shared" si="9"/>
        <v>357</v>
      </c>
      <c r="U26" s="97">
        <f t="shared" si="10"/>
        <v>76</v>
      </c>
      <c r="V26" s="97">
        <f t="shared" si="11"/>
        <v>390</v>
      </c>
      <c r="W26" s="97">
        <f t="shared" si="12"/>
        <v>124</v>
      </c>
    </row>
    <row r="27" spans="1:23" x14ac:dyDescent="0.25">
      <c r="A27" s="1">
        <f t="shared" si="1"/>
        <v>43185</v>
      </c>
      <c r="B27" s="97">
        <v>562</v>
      </c>
      <c r="C27" s="97">
        <v>159</v>
      </c>
      <c r="D27" s="97">
        <v>68</v>
      </c>
      <c r="E27" s="97">
        <v>71</v>
      </c>
      <c r="F27" s="97">
        <v>157</v>
      </c>
      <c r="G27" s="97">
        <v>498</v>
      </c>
      <c r="H27" s="97">
        <v>194</v>
      </c>
      <c r="I27" s="97">
        <v>502</v>
      </c>
      <c r="J27" s="97">
        <v>312</v>
      </c>
      <c r="K27" s="97">
        <v>30</v>
      </c>
      <c r="M27" s="1">
        <f t="shared" si="2"/>
        <v>43185</v>
      </c>
      <c r="N27" s="97">
        <f t="shared" si="3"/>
        <v>562</v>
      </c>
      <c r="O27" s="97">
        <f t="shared" si="4"/>
        <v>159</v>
      </c>
      <c r="P27" s="97">
        <f t="shared" si="5"/>
        <v>68</v>
      </c>
      <c r="Q27" s="97">
        <f t="shared" si="6"/>
        <v>71</v>
      </c>
      <c r="R27" s="97">
        <f t="shared" si="7"/>
        <v>157</v>
      </c>
      <c r="S27" s="97">
        <f t="shared" si="8"/>
        <v>498</v>
      </c>
      <c r="T27" s="97">
        <f t="shared" si="9"/>
        <v>194</v>
      </c>
      <c r="U27" s="97">
        <f t="shared" si="10"/>
        <v>502</v>
      </c>
      <c r="V27" s="97">
        <f t="shared" si="11"/>
        <v>312</v>
      </c>
      <c r="W27" s="97">
        <f t="shared" si="12"/>
        <v>30</v>
      </c>
    </row>
    <row r="28" spans="1:23" x14ac:dyDescent="0.25">
      <c r="A28" s="1">
        <f t="shared" si="1"/>
        <v>43186</v>
      </c>
      <c r="B28" s="97">
        <v>89</v>
      </c>
      <c r="C28" s="97">
        <v>48</v>
      </c>
      <c r="D28" s="97">
        <v>217</v>
      </c>
      <c r="E28" s="97">
        <v>561</v>
      </c>
      <c r="F28" s="97">
        <v>336</v>
      </c>
      <c r="G28" s="97">
        <v>515</v>
      </c>
      <c r="H28" s="97">
        <v>40</v>
      </c>
      <c r="I28" s="97">
        <v>481</v>
      </c>
      <c r="J28" s="97">
        <v>199</v>
      </c>
      <c r="K28" s="97">
        <v>420</v>
      </c>
      <c r="M28" s="1">
        <f t="shared" si="2"/>
        <v>43186</v>
      </c>
      <c r="N28" s="97">
        <f t="shared" si="3"/>
        <v>89</v>
      </c>
      <c r="O28" s="97">
        <f t="shared" si="4"/>
        <v>48</v>
      </c>
      <c r="P28" s="97">
        <f t="shared" si="5"/>
        <v>217</v>
      </c>
      <c r="Q28" s="97">
        <f t="shared" si="6"/>
        <v>561</v>
      </c>
      <c r="R28" s="97">
        <f t="shared" si="7"/>
        <v>336</v>
      </c>
      <c r="S28" s="97">
        <f t="shared" si="8"/>
        <v>515</v>
      </c>
      <c r="T28" s="97">
        <f t="shared" si="9"/>
        <v>40</v>
      </c>
      <c r="U28" s="97">
        <f t="shared" si="10"/>
        <v>481</v>
      </c>
      <c r="V28" s="97">
        <f t="shared" si="11"/>
        <v>199</v>
      </c>
      <c r="W28" s="97">
        <f t="shared" si="12"/>
        <v>420</v>
      </c>
    </row>
    <row r="29" spans="1:23" x14ac:dyDescent="0.25">
      <c r="A29" s="1">
        <f t="shared" si="1"/>
        <v>43187</v>
      </c>
      <c r="B29" s="97">
        <v>475</v>
      </c>
      <c r="C29" s="97">
        <v>341</v>
      </c>
      <c r="D29" s="97">
        <v>455</v>
      </c>
      <c r="E29" s="97">
        <v>533</v>
      </c>
      <c r="F29" s="97">
        <v>158</v>
      </c>
      <c r="G29" s="97">
        <v>139</v>
      </c>
      <c r="H29" s="97">
        <v>331</v>
      </c>
      <c r="I29" s="97">
        <v>462</v>
      </c>
      <c r="J29" s="97">
        <v>431</v>
      </c>
      <c r="K29" s="97">
        <v>306</v>
      </c>
      <c r="M29" s="1">
        <f t="shared" si="2"/>
        <v>43187</v>
      </c>
      <c r="N29" s="97">
        <f t="shared" si="3"/>
        <v>475</v>
      </c>
      <c r="O29" s="97">
        <f t="shared" si="4"/>
        <v>341</v>
      </c>
      <c r="P29" s="97">
        <f t="shared" si="5"/>
        <v>455</v>
      </c>
      <c r="Q29" s="97">
        <f t="shared" si="6"/>
        <v>533</v>
      </c>
      <c r="R29" s="97">
        <f t="shared" si="7"/>
        <v>158</v>
      </c>
      <c r="S29" s="97">
        <f t="shared" si="8"/>
        <v>139</v>
      </c>
      <c r="T29" s="97">
        <f t="shared" si="9"/>
        <v>331</v>
      </c>
      <c r="U29" s="97">
        <f t="shared" si="10"/>
        <v>462</v>
      </c>
      <c r="V29" s="97">
        <f t="shared" si="11"/>
        <v>431</v>
      </c>
      <c r="W29" s="97">
        <f t="shared" si="12"/>
        <v>306</v>
      </c>
    </row>
    <row r="30" spans="1:23" x14ac:dyDescent="0.25">
      <c r="A30" s="1">
        <f t="shared" si="1"/>
        <v>43188</v>
      </c>
      <c r="B30" s="97">
        <v>274</v>
      </c>
      <c r="C30" s="97">
        <v>218</v>
      </c>
      <c r="D30" s="97">
        <v>578</v>
      </c>
      <c r="E30" s="97">
        <v>389</v>
      </c>
      <c r="F30" s="97">
        <v>91</v>
      </c>
      <c r="G30" s="97">
        <v>160</v>
      </c>
      <c r="H30" s="97">
        <v>281</v>
      </c>
      <c r="I30" s="97">
        <v>75</v>
      </c>
      <c r="J30" s="97">
        <v>345</v>
      </c>
      <c r="K30" s="97">
        <v>295</v>
      </c>
      <c r="M30" s="1">
        <f t="shared" si="2"/>
        <v>43188</v>
      </c>
      <c r="N30" s="97">
        <f t="shared" si="3"/>
        <v>274</v>
      </c>
      <c r="O30" s="97">
        <f t="shared" si="4"/>
        <v>218</v>
      </c>
      <c r="P30" s="97">
        <f t="shared" si="5"/>
        <v>578</v>
      </c>
      <c r="Q30" s="97">
        <f t="shared" si="6"/>
        <v>389</v>
      </c>
      <c r="R30" s="97">
        <f t="shared" si="7"/>
        <v>91</v>
      </c>
      <c r="S30" s="97">
        <f t="shared" si="8"/>
        <v>160</v>
      </c>
      <c r="T30" s="97">
        <f t="shared" si="9"/>
        <v>281</v>
      </c>
      <c r="U30" s="97">
        <f t="shared" si="10"/>
        <v>75</v>
      </c>
      <c r="V30" s="97">
        <f t="shared" si="11"/>
        <v>345</v>
      </c>
      <c r="W30" s="97">
        <f t="shared" si="12"/>
        <v>295</v>
      </c>
    </row>
    <row r="31" spans="1:23" x14ac:dyDescent="0.25">
      <c r="A31" s="1">
        <f t="shared" si="1"/>
        <v>43189</v>
      </c>
      <c r="B31" s="97">
        <v>447</v>
      </c>
      <c r="C31" s="97">
        <v>37</v>
      </c>
      <c r="D31" s="97">
        <v>340</v>
      </c>
      <c r="E31" s="97">
        <v>385</v>
      </c>
      <c r="F31" s="97">
        <v>398</v>
      </c>
      <c r="G31" s="97">
        <v>442</v>
      </c>
      <c r="H31" s="97">
        <v>92</v>
      </c>
      <c r="I31" s="97">
        <v>566</v>
      </c>
      <c r="J31" s="97">
        <v>369</v>
      </c>
      <c r="K31" s="97">
        <v>435</v>
      </c>
      <c r="M31" s="1">
        <f t="shared" si="2"/>
        <v>43189</v>
      </c>
      <c r="N31" s="97">
        <f t="shared" si="3"/>
        <v>447</v>
      </c>
      <c r="O31" s="97">
        <f t="shared" si="4"/>
        <v>37</v>
      </c>
      <c r="P31" s="97">
        <f t="shared" si="5"/>
        <v>340</v>
      </c>
      <c r="Q31" s="97">
        <f t="shared" si="6"/>
        <v>385</v>
      </c>
      <c r="R31" s="97">
        <f t="shared" si="7"/>
        <v>398</v>
      </c>
      <c r="S31" s="97">
        <f t="shared" si="8"/>
        <v>442</v>
      </c>
      <c r="T31" s="97">
        <f t="shared" si="9"/>
        <v>92</v>
      </c>
      <c r="U31" s="97">
        <f t="shared" si="10"/>
        <v>566</v>
      </c>
      <c r="V31" s="97">
        <f t="shared" si="11"/>
        <v>369</v>
      </c>
      <c r="W31" s="97">
        <f t="shared" si="12"/>
        <v>435</v>
      </c>
    </row>
    <row r="32" spans="1:23" x14ac:dyDescent="0.25">
      <c r="A32" s="1">
        <f t="shared" si="1"/>
        <v>43190</v>
      </c>
      <c r="B32" s="97">
        <v>410</v>
      </c>
      <c r="C32" s="97">
        <v>507</v>
      </c>
      <c r="D32" s="97">
        <v>332</v>
      </c>
      <c r="E32" s="97">
        <v>249</v>
      </c>
      <c r="F32" s="97">
        <v>428</v>
      </c>
      <c r="G32" s="97">
        <v>336</v>
      </c>
      <c r="H32" s="97">
        <v>313</v>
      </c>
      <c r="I32" s="97">
        <v>272</v>
      </c>
      <c r="J32" s="97">
        <v>501</v>
      </c>
      <c r="K32" s="97">
        <v>330</v>
      </c>
      <c r="M32" s="1">
        <f t="shared" si="2"/>
        <v>43190</v>
      </c>
      <c r="N32" s="97">
        <f t="shared" si="3"/>
        <v>410</v>
      </c>
      <c r="O32" s="97">
        <f t="shared" si="4"/>
        <v>507</v>
      </c>
      <c r="P32" s="97">
        <f t="shared" si="5"/>
        <v>332</v>
      </c>
      <c r="Q32" s="97">
        <f t="shared" si="6"/>
        <v>249</v>
      </c>
      <c r="R32" s="97">
        <f t="shared" si="7"/>
        <v>428</v>
      </c>
      <c r="S32" s="97">
        <f t="shared" si="8"/>
        <v>336</v>
      </c>
      <c r="T32" s="97">
        <f t="shared" si="9"/>
        <v>313</v>
      </c>
      <c r="U32" s="97">
        <f t="shared" si="10"/>
        <v>272</v>
      </c>
      <c r="V32" s="97">
        <f t="shared" si="11"/>
        <v>501</v>
      </c>
      <c r="W32" s="97">
        <f t="shared" si="12"/>
        <v>330</v>
      </c>
    </row>
    <row r="33" spans="1:23" x14ac:dyDescent="0.25">
      <c r="A33" s="1">
        <f t="shared" si="1"/>
        <v>43191</v>
      </c>
      <c r="B33" s="97">
        <v>380</v>
      </c>
      <c r="C33" s="97">
        <v>544</v>
      </c>
      <c r="D33" s="97">
        <v>574</v>
      </c>
      <c r="E33" s="97">
        <v>263</v>
      </c>
      <c r="F33" s="97">
        <v>168</v>
      </c>
      <c r="G33" s="97">
        <v>23</v>
      </c>
      <c r="H33" s="97">
        <v>428</v>
      </c>
      <c r="I33" s="97">
        <v>492</v>
      </c>
      <c r="J33" s="97">
        <v>385</v>
      </c>
      <c r="K33" s="97">
        <v>408</v>
      </c>
      <c r="M33" s="1">
        <f t="shared" si="2"/>
        <v>43191</v>
      </c>
      <c r="N33" s="97">
        <f t="shared" si="3"/>
        <v>380</v>
      </c>
      <c r="O33" s="97">
        <f t="shared" si="4"/>
        <v>544</v>
      </c>
      <c r="P33" s="97">
        <f t="shared" si="5"/>
        <v>574</v>
      </c>
      <c r="Q33" s="97">
        <f t="shared" si="6"/>
        <v>263</v>
      </c>
      <c r="R33" s="97">
        <f t="shared" si="7"/>
        <v>168</v>
      </c>
      <c r="S33" s="97">
        <f t="shared" si="8"/>
        <v>23</v>
      </c>
      <c r="T33" s="97">
        <f t="shared" si="9"/>
        <v>428</v>
      </c>
      <c r="U33" s="97">
        <f t="shared" si="10"/>
        <v>492</v>
      </c>
      <c r="V33" s="97">
        <f t="shared" si="11"/>
        <v>385</v>
      </c>
      <c r="W33" s="97">
        <f t="shared" si="12"/>
        <v>408</v>
      </c>
    </row>
    <row r="34" spans="1:23" x14ac:dyDescent="0.25">
      <c r="A34" s="1">
        <f t="shared" si="1"/>
        <v>43192</v>
      </c>
      <c r="B34" s="97">
        <v>70</v>
      </c>
      <c r="C34" s="97">
        <v>82</v>
      </c>
      <c r="D34" s="97">
        <v>433</v>
      </c>
      <c r="E34" s="97">
        <v>447</v>
      </c>
      <c r="F34" s="97">
        <v>160</v>
      </c>
      <c r="G34" s="97">
        <v>142</v>
      </c>
      <c r="H34" s="97">
        <v>418</v>
      </c>
      <c r="I34" s="97">
        <v>482</v>
      </c>
      <c r="J34" s="97">
        <v>374</v>
      </c>
      <c r="K34" s="97">
        <v>241</v>
      </c>
      <c r="M34" s="1">
        <f t="shared" si="2"/>
        <v>43192</v>
      </c>
      <c r="N34" s="97">
        <f t="shared" si="3"/>
        <v>70</v>
      </c>
      <c r="O34" s="97">
        <f t="shared" si="4"/>
        <v>82</v>
      </c>
      <c r="P34" s="97">
        <f t="shared" si="5"/>
        <v>433</v>
      </c>
      <c r="Q34" s="97">
        <f t="shared" si="6"/>
        <v>447</v>
      </c>
      <c r="R34" s="97">
        <f t="shared" si="7"/>
        <v>160</v>
      </c>
      <c r="S34" s="97">
        <f t="shared" si="8"/>
        <v>142</v>
      </c>
      <c r="T34" s="97">
        <f t="shared" si="9"/>
        <v>418</v>
      </c>
      <c r="U34" s="97">
        <f t="shared" si="10"/>
        <v>482</v>
      </c>
      <c r="V34" s="97">
        <f t="shared" si="11"/>
        <v>374</v>
      </c>
      <c r="W34" s="97">
        <f t="shared" si="12"/>
        <v>241</v>
      </c>
    </row>
    <row r="35" spans="1:23" x14ac:dyDescent="0.25">
      <c r="A35" s="1">
        <f t="shared" si="1"/>
        <v>43193</v>
      </c>
      <c r="B35" s="97">
        <v>282</v>
      </c>
      <c r="C35" s="97">
        <v>447</v>
      </c>
      <c r="D35" s="97">
        <v>357</v>
      </c>
      <c r="E35" s="97">
        <v>572</v>
      </c>
      <c r="F35" s="97">
        <v>405</v>
      </c>
      <c r="G35" s="97">
        <v>443</v>
      </c>
      <c r="H35" s="97">
        <v>580</v>
      </c>
      <c r="I35" s="97">
        <v>95</v>
      </c>
      <c r="J35" s="97">
        <v>144</v>
      </c>
      <c r="K35" s="97">
        <v>319</v>
      </c>
      <c r="M35" s="1">
        <f t="shared" si="2"/>
        <v>43193</v>
      </c>
      <c r="N35" s="97">
        <f t="shared" si="3"/>
        <v>282</v>
      </c>
      <c r="O35" s="97">
        <f t="shared" si="4"/>
        <v>447</v>
      </c>
      <c r="P35" s="97">
        <f t="shared" si="5"/>
        <v>357</v>
      </c>
      <c r="Q35" s="97">
        <f t="shared" si="6"/>
        <v>572</v>
      </c>
      <c r="R35" s="97">
        <f t="shared" si="7"/>
        <v>405</v>
      </c>
      <c r="S35" s="97">
        <f t="shared" si="8"/>
        <v>443</v>
      </c>
      <c r="T35" s="97">
        <f t="shared" si="9"/>
        <v>580</v>
      </c>
      <c r="U35" s="97">
        <f t="shared" si="10"/>
        <v>95</v>
      </c>
      <c r="V35" s="97">
        <f t="shared" si="11"/>
        <v>144</v>
      </c>
      <c r="W35" s="97">
        <f t="shared" si="12"/>
        <v>319</v>
      </c>
    </row>
    <row r="36" spans="1:23" x14ac:dyDescent="0.25">
      <c r="A36" s="1">
        <f t="shared" si="1"/>
        <v>43194</v>
      </c>
      <c r="B36" s="97">
        <v>284</v>
      </c>
      <c r="C36" s="97">
        <v>186</v>
      </c>
      <c r="D36" s="97">
        <v>69</v>
      </c>
      <c r="E36" s="97">
        <v>178</v>
      </c>
      <c r="F36" s="97">
        <v>303</v>
      </c>
      <c r="G36" s="97">
        <v>328</v>
      </c>
      <c r="H36" s="97">
        <v>435</v>
      </c>
      <c r="I36" s="97">
        <v>107</v>
      </c>
      <c r="J36" s="97">
        <v>436</v>
      </c>
      <c r="K36" s="97">
        <v>502</v>
      </c>
      <c r="M36" s="1">
        <f t="shared" si="2"/>
        <v>43194</v>
      </c>
      <c r="N36" s="97">
        <f t="shared" si="3"/>
        <v>284</v>
      </c>
      <c r="O36" s="97">
        <f t="shared" si="4"/>
        <v>186</v>
      </c>
      <c r="P36" s="97">
        <f t="shared" si="5"/>
        <v>69</v>
      </c>
      <c r="Q36" s="97">
        <f t="shared" si="6"/>
        <v>178</v>
      </c>
      <c r="R36" s="97">
        <f t="shared" si="7"/>
        <v>303</v>
      </c>
      <c r="S36" s="97">
        <f t="shared" si="8"/>
        <v>328</v>
      </c>
      <c r="T36" s="97">
        <f t="shared" si="9"/>
        <v>435</v>
      </c>
      <c r="U36" s="97">
        <f t="shared" si="10"/>
        <v>107</v>
      </c>
      <c r="V36" s="97">
        <f t="shared" si="11"/>
        <v>436</v>
      </c>
      <c r="W36" s="97">
        <f t="shared" si="12"/>
        <v>502</v>
      </c>
    </row>
    <row r="37" spans="1:23" x14ac:dyDescent="0.25">
      <c r="A37" s="1">
        <f t="shared" si="1"/>
        <v>43195</v>
      </c>
      <c r="B37" s="97">
        <v>198</v>
      </c>
      <c r="C37" s="97">
        <v>211</v>
      </c>
      <c r="D37" s="97">
        <v>543</v>
      </c>
      <c r="E37" s="97">
        <v>286</v>
      </c>
      <c r="F37" s="97">
        <v>280</v>
      </c>
      <c r="G37" s="97">
        <v>418</v>
      </c>
      <c r="H37" s="97">
        <v>175</v>
      </c>
      <c r="I37" s="97">
        <v>222</v>
      </c>
      <c r="J37" s="97">
        <v>307</v>
      </c>
      <c r="K37" s="97">
        <v>192</v>
      </c>
      <c r="M37" s="1">
        <f t="shared" si="2"/>
        <v>43195</v>
      </c>
      <c r="N37" s="97">
        <f t="shared" si="3"/>
        <v>198</v>
      </c>
      <c r="O37" s="97">
        <f t="shared" si="4"/>
        <v>211</v>
      </c>
      <c r="P37" s="97">
        <f t="shared" si="5"/>
        <v>543</v>
      </c>
      <c r="Q37" s="97">
        <f t="shared" si="6"/>
        <v>286</v>
      </c>
      <c r="R37" s="97">
        <f t="shared" si="7"/>
        <v>280</v>
      </c>
      <c r="S37" s="97">
        <f t="shared" si="8"/>
        <v>418</v>
      </c>
      <c r="T37" s="97">
        <f t="shared" si="9"/>
        <v>175</v>
      </c>
      <c r="U37" s="97">
        <f t="shared" si="10"/>
        <v>222</v>
      </c>
      <c r="V37" s="97">
        <f t="shared" si="11"/>
        <v>307</v>
      </c>
      <c r="W37" s="97">
        <f t="shared" si="12"/>
        <v>192</v>
      </c>
    </row>
    <row r="38" spans="1:23" x14ac:dyDescent="0.25">
      <c r="A38" s="1">
        <f t="shared" si="1"/>
        <v>43196</v>
      </c>
      <c r="B38" s="97">
        <v>18</v>
      </c>
      <c r="C38" s="97">
        <v>403</v>
      </c>
      <c r="D38" s="97">
        <v>328</v>
      </c>
      <c r="E38" s="97">
        <v>222</v>
      </c>
      <c r="F38" s="97">
        <v>428</v>
      </c>
      <c r="G38" s="97">
        <v>582</v>
      </c>
      <c r="H38" s="97">
        <v>241</v>
      </c>
      <c r="I38" s="97">
        <v>564</v>
      </c>
      <c r="J38" s="97">
        <v>472</v>
      </c>
      <c r="K38" s="97">
        <v>277</v>
      </c>
      <c r="M38" s="1">
        <f t="shared" si="2"/>
        <v>43196</v>
      </c>
      <c r="N38" s="97">
        <f t="shared" si="3"/>
        <v>18</v>
      </c>
      <c r="O38" s="97">
        <f t="shared" si="4"/>
        <v>403</v>
      </c>
      <c r="P38" s="97">
        <f t="shared" si="5"/>
        <v>328</v>
      </c>
      <c r="Q38" s="97">
        <f t="shared" si="6"/>
        <v>222</v>
      </c>
      <c r="R38" s="97">
        <f t="shared" si="7"/>
        <v>428</v>
      </c>
      <c r="S38" s="97">
        <f t="shared" si="8"/>
        <v>582</v>
      </c>
      <c r="T38" s="97">
        <f t="shared" si="9"/>
        <v>241</v>
      </c>
      <c r="U38" s="97">
        <f t="shared" si="10"/>
        <v>564</v>
      </c>
      <c r="V38" s="97">
        <f t="shared" si="11"/>
        <v>472</v>
      </c>
      <c r="W38" s="97">
        <f t="shared" si="12"/>
        <v>277</v>
      </c>
    </row>
    <row r="39" spans="1:23" x14ac:dyDescent="0.25">
      <c r="A39" s="1">
        <f t="shared" si="1"/>
        <v>43197</v>
      </c>
      <c r="B39" s="97">
        <v>478</v>
      </c>
      <c r="C39" s="97">
        <v>366</v>
      </c>
      <c r="D39" s="97">
        <v>536</v>
      </c>
      <c r="E39" s="97">
        <v>357</v>
      </c>
      <c r="F39" s="97">
        <v>524</v>
      </c>
      <c r="G39" s="97">
        <v>91</v>
      </c>
      <c r="H39" s="97">
        <v>127</v>
      </c>
      <c r="I39" s="97">
        <v>68</v>
      </c>
      <c r="J39" s="97">
        <v>45</v>
      </c>
      <c r="K39" s="97">
        <v>432</v>
      </c>
      <c r="M39" s="1">
        <f t="shared" si="2"/>
        <v>43197</v>
      </c>
      <c r="N39" s="97">
        <f t="shared" si="3"/>
        <v>478</v>
      </c>
      <c r="O39" s="97">
        <f t="shared" si="4"/>
        <v>366</v>
      </c>
      <c r="P39" s="97">
        <f t="shared" si="5"/>
        <v>536</v>
      </c>
      <c r="Q39" s="97">
        <f t="shared" si="6"/>
        <v>357</v>
      </c>
      <c r="R39" s="97">
        <f t="shared" si="7"/>
        <v>524</v>
      </c>
      <c r="S39" s="97">
        <f t="shared" si="8"/>
        <v>91</v>
      </c>
      <c r="T39" s="97">
        <f t="shared" si="9"/>
        <v>127</v>
      </c>
      <c r="U39" s="97">
        <f t="shared" si="10"/>
        <v>68</v>
      </c>
      <c r="V39" s="97">
        <f t="shared" si="11"/>
        <v>45</v>
      </c>
      <c r="W39" s="97">
        <f t="shared" si="12"/>
        <v>432</v>
      </c>
    </row>
    <row r="40" spans="1:23" x14ac:dyDescent="0.25">
      <c r="A40" s="1">
        <f t="shared" si="1"/>
        <v>43198</v>
      </c>
      <c r="B40" s="97">
        <v>61</v>
      </c>
      <c r="C40" s="97">
        <v>253</v>
      </c>
      <c r="D40" s="97">
        <v>96</v>
      </c>
      <c r="E40" s="97">
        <v>212</v>
      </c>
      <c r="F40" s="97">
        <v>68</v>
      </c>
      <c r="G40" s="97">
        <v>300</v>
      </c>
      <c r="H40" s="97">
        <v>43</v>
      </c>
      <c r="I40" s="97">
        <v>546</v>
      </c>
      <c r="J40" s="97">
        <v>335</v>
      </c>
      <c r="K40" s="97">
        <v>473</v>
      </c>
      <c r="M40" s="1">
        <f t="shared" si="2"/>
        <v>43198</v>
      </c>
      <c r="N40" s="97">
        <f t="shared" si="3"/>
        <v>61</v>
      </c>
      <c r="O40" s="97">
        <f t="shared" si="4"/>
        <v>253</v>
      </c>
      <c r="P40" s="97">
        <f t="shared" si="5"/>
        <v>96</v>
      </c>
      <c r="Q40" s="97">
        <f t="shared" si="6"/>
        <v>212</v>
      </c>
      <c r="R40" s="97">
        <f t="shared" si="7"/>
        <v>68</v>
      </c>
      <c r="S40" s="97">
        <f t="shared" si="8"/>
        <v>300</v>
      </c>
      <c r="T40" s="97">
        <f t="shared" si="9"/>
        <v>43</v>
      </c>
      <c r="U40" s="97">
        <f t="shared" si="10"/>
        <v>546</v>
      </c>
      <c r="V40" s="97">
        <f t="shared" si="11"/>
        <v>335</v>
      </c>
      <c r="W40" s="97">
        <f t="shared" si="12"/>
        <v>473</v>
      </c>
    </row>
    <row r="41" spans="1:23" x14ac:dyDescent="0.25">
      <c r="A41" s="1">
        <f t="shared" si="1"/>
        <v>43199</v>
      </c>
      <c r="B41" s="97">
        <v>559</v>
      </c>
      <c r="C41" s="97">
        <v>422</v>
      </c>
      <c r="D41" s="97">
        <v>269</v>
      </c>
      <c r="E41" s="97">
        <v>407</v>
      </c>
      <c r="F41" s="97">
        <v>239</v>
      </c>
      <c r="G41" s="97">
        <v>115</v>
      </c>
      <c r="H41" s="97">
        <v>413</v>
      </c>
      <c r="I41" s="97">
        <v>570</v>
      </c>
      <c r="J41" s="97">
        <v>195</v>
      </c>
      <c r="K41" s="97">
        <v>20</v>
      </c>
      <c r="M41" s="1">
        <f t="shared" si="2"/>
        <v>43199</v>
      </c>
      <c r="N41" s="97">
        <f t="shared" si="3"/>
        <v>559</v>
      </c>
      <c r="O41" s="97">
        <f t="shared" si="4"/>
        <v>422</v>
      </c>
      <c r="P41" s="97">
        <f t="shared" si="5"/>
        <v>269</v>
      </c>
      <c r="Q41" s="97">
        <f t="shared" si="6"/>
        <v>407</v>
      </c>
      <c r="R41" s="97">
        <f t="shared" si="7"/>
        <v>239</v>
      </c>
      <c r="S41" s="97">
        <f t="shared" si="8"/>
        <v>115</v>
      </c>
      <c r="T41" s="97">
        <f t="shared" si="9"/>
        <v>413</v>
      </c>
      <c r="U41" s="97">
        <f t="shared" si="10"/>
        <v>570</v>
      </c>
      <c r="V41" s="97">
        <f t="shared" si="11"/>
        <v>195</v>
      </c>
      <c r="W41" s="97">
        <f t="shared" si="12"/>
        <v>20</v>
      </c>
    </row>
    <row r="42" spans="1:23" x14ac:dyDescent="0.25">
      <c r="A42" s="1">
        <f t="shared" si="1"/>
        <v>43200</v>
      </c>
      <c r="B42" s="97">
        <v>307</v>
      </c>
      <c r="C42" s="97">
        <v>253</v>
      </c>
      <c r="D42" s="97">
        <v>125</v>
      </c>
      <c r="E42" s="97">
        <v>265</v>
      </c>
      <c r="F42" s="97">
        <v>54</v>
      </c>
      <c r="G42" s="97">
        <v>353</v>
      </c>
      <c r="H42" s="97">
        <v>301</v>
      </c>
      <c r="I42" s="97">
        <v>277</v>
      </c>
      <c r="J42" s="97">
        <v>499</v>
      </c>
      <c r="K42" s="97">
        <v>129</v>
      </c>
      <c r="M42" s="1">
        <f t="shared" si="2"/>
        <v>43200</v>
      </c>
      <c r="N42" s="97">
        <f t="shared" si="3"/>
        <v>307</v>
      </c>
      <c r="O42" s="97">
        <f t="shared" si="4"/>
        <v>253</v>
      </c>
      <c r="P42" s="97">
        <f t="shared" si="5"/>
        <v>125</v>
      </c>
      <c r="Q42" s="97">
        <f t="shared" si="6"/>
        <v>265</v>
      </c>
      <c r="R42" s="97">
        <f t="shared" si="7"/>
        <v>54</v>
      </c>
      <c r="S42" s="97">
        <f t="shared" si="8"/>
        <v>353</v>
      </c>
      <c r="T42" s="97">
        <f t="shared" si="9"/>
        <v>301</v>
      </c>
      <c r="U42" s="97">
        <f t="shared" si="10"/>
        <v>277</v>
      </c>
      <c r="V42" s="97">
        <f t="shared" si="11"/>
        <v>499</v>
      </c>
      <c r="W42" s="97">
        <f t="shared" si="12"/>
        <v>129</v>
      </c>
    </row>
    <row r="43" spans="1:23" x14ac:dyDescent="0.25">
      <c r="A43" s="1">
        <f t="shared" si="1"/>
        <v>43201</v>
      </c>
      <c r="B43" s="97">
        <v>517</v>
      </c>
      <c r="C43" s="97">
        <v>113</v>
      </c>
      <c r="D43" s="97">
        <v>447</v>
      </c>
      <c r="E43" s="97">
        <v>186</v>
      </c>
      <c r="F43" s="97">
        <v>290</v>
      </c>
      <c r="G43" s="97">
        <v>428</v>
      </c>
      <c r="H43" s="97">
        <v>252</v>
      </c>
      <c r="I43" s="97">
        <v>115</v>
      </c>
      <c r="J43" s="97">
        <v>386</v>
      </c>
      <c r="K43" s="97">
        <v>330</v>
      </c>
      <c r="M43" s="1">
        <f t="shared" si="2"/>
        <v>43201</v>
      </c>
      <c r="N43" s="97">
        <f t="shared" si="3"/>
        <v>517</v>
      </c>
      <c r="O43" s="97">
        <f t="shared" si="4"/>
        <v>113</v>
      </c>
      <c r="P43" s="97">
        <f t="shared" si="5"/>
        <v>447</v>
      </c>
      <c r="Q43" s="97">
        <f t="shared" si="6"/>
        <v>186</v>
      </c>
      <c r="R43" s="97">
        <f t="shared" si="7"/>
        <v>290</v>
      </c>
      <c r="S43" s="97">
        <f t="shared" si="8"/>
        <v>428</v>
      </c>
      <c r="T43" s="97">
        <f t="shared" si="9"/>
        <v>252</v>
      </c>
      <c r="U43" s="97">
        <f t="shared" si="10"/>
        <v>115</v>
      </c>
      <c r="V43" s="97">
        <f t="shared" si="11"/>
        <v>386</v>
      </c>
      <c r="W43" s="97">
        <f t="shared" si="12"/>
        <v>330</v>
      </c>
    </row>
    <row r="44" spans="1:23" x14ac:dyDescent="0.25">
      <c r="A44" s="1">
        <f t="shared" si="1"/>
        <v>43202</v>
      </c>
      <c r="B44" s="97">
        <v>140</v>
      </c>
      <c r="C44" s="97">
        <v>92</v>
      </c>
      <c r="D44" s="97">
        <v>577</v>
      </c>
      <c r="E44" s="97">
        <v>500</v>
      </c>
      <c r="F44" s="97">
        <v>458</v>
      </c>
      <c r="G44" s="97">
        <v>495</v>
      </c>
      <c r="H44" s="97">
        <v>359</v>
      </c>
      <c r="I44" s="97">
        <v>27</v>
      </c>
      <c r="J44" s="97">
        <v>316</v>
      </c>
      <c r="K44" s="97">
        <v>421</v>
      </c>
      <c r="M44" s="1">
        <f t="shared" si="2"/>
        <v>43202</v>
      </c>
      <c r="N44" s="97">
        <f t="shared" si="3"/>
        <v>140</v>
      </c>
      <c r="O44" s="97">
        <f t="shared" si="4"/>
        <v>92</v>
      </c>
      <c r="P44" s="97">
        <f t="shared" si="5"/>
        <v>577</v>
      </c>
      <c r="Q44" s="97">
        <f t="shared" si="6"/>
        <v>500</v>
      </c>
      <c r="R44" s="97">
        <f t="shared" si="7"/>
        <v>458</v>
      </c>
      <c r="S44" s="97">
        <f t="shared" si="8"/>
        <v>495</v>
      </c>
      <c r="T44" s="97">
        <f t="shared" si="9"/>
        <v>359</v>
      </c>
      <c r="U44" s="97">
        <f t="shared" si="10"/>
        <v>27</v>
      </c>
      <c r="V44" s="97">
        <f t="shared" si="11"/>
        <v>316</v>
      </c>
      <c r="W44" s="97">
        <f t="shared" si="12"/>
        <v>421</v>
      </c>
    </row>
    <row r="45" spans="1:23" x14ac:dyDescent="0.25">
      <c r="A45" s="1">
        <f t="shared" si="1"/>
        <v>43203</v>
      </c>
      <c r="B45" s="97">
        <v>409</v>
      </c>
      <c r="C45" s="97">
        <v>572</v>
      </c>
      <c r="D45" s="97">
        <v>418</v>
      </c>
      <c r="E45" s="97">
        <v>27</v>
      </c>
      <c r="F45" s="97">
        <v>5</v>
      </c>
      <c r="G45" s="97">
        <v>231</v>
      </c>
      <c r="H45" s="97">
        <v>272</v>
      </c>
      <c r="I45" s="97">
        <v>126</v>
      </c>
      <c r="J45" s="97">
        <v>487</v>
      </c>
      <c r="K45" s="97">
        <v>342</v>
      </c>
      <c r="M45" s="1">
        <f t="shared" si="2"/>
        <v>43203</v>
      </c>
      <c r="N45" s="97">
        <f t="shared" si="3"/>
        <v>409</v>
      </c>
      <c r="O45" s="97">
        <f t="shared" si="4"/>
        <v>572</v>
      </c>
      <c r="P45" s="97">
        <f t="shared" si="5"/>
        <v>418</v>
      </c>
      <c r="Q45" s="97">
        <f t="shared" si="6"/>
        <v>27</v>
      </c>
      <c r="R45" s="97">
        <f t="shared" si="7"/>
        <v>5</v>
      </c>
      <c r="S45" s="97">
        <f t="shared" si="8"/>
        <v>231</v>
      </c>
      <c r="T45" s="97">
        <f t="shared" si="9"/>
        <v>272</v>
      </c>
      <c r="U45" s="97">
        <f t="shared" si="10"/>
        <v>126</v>
      </c>
      <c r="V45" s="97">
        <f t="shared" si="11"/>
        <v>487</v>
      </c>
      <c r="W45" s="97">
        <f t="shared" si="12"/>
        <v>342</v>
      </c>
    </row>
    <row r="46" spans="1:23" x14ac:dyDescent="0.25">
      <c r="A46" s="1">
        <f t="shared" si="1"/>
        <v>43204</v>
      </c>
      <c r="B46" s="97">
        <v>442</v>
      </c>
      <c r="C46" s="97">
        <v>583</v>
      </c>
      <c r="D46" s="97">
        <v>3</v>
      </c>
      <c r="E46" s="97">
        <v>436</v>
      </c>
      <c r="F46" s="97">
        <v>407</v>
      </c>
      <c r="G46" s="97">
        <v>576</v>
      </c>
      <c r="H46" s="97">
        <v>63</v>
      </c>
      <c r="I46" s="97">
        <v>272</v>
      </c>
      <c r="J46" s="97">
        <v>76</v>
      </c>
      <c r="K46" s="97">
        <v>123</v>
      </c>
      <c r="M46" s="1">
        <f t="shared" si="2"/>
        <v>43204</v>
      </c>
      <c r="N46" s="97">
        <f t="shared" si="3"/>
        <v>442</v>
      </c>
      <c r="O46" s="97">
        <f t="shared" si="4"/>
        <v>583</v>
      </c>
      <c r="P46" s="97">
        <f t="shared" si="5"/>
        <v>3</v>
      </c>
      <c r="Q46" s="97">
        <f t="shared" si="6"/>
        <v>436</v>
      </c>
      <c r="R46" s="97">
        <f t="shared" si="7"/>
        <v>407</v>
      </c>
      <c r="S46" s="97">
        <f t="shared" si="8"/>
        <v>576</v>
      </c>
      <c r="T46" s="97">
        <f t="shared" si="9"/>
        <v>63</v>
      </c>
      <c r="U46" s="97">
        <f t="shared" si="10"/>
        <v>272</v>
      </c>
      <c r="V46" s="97">
        <f t="shared" si="11"/>
        <v>76</v>
      </c>
      <c r="W46" s="97">
        <f t="shared" si="12"/>
        <v>123</v>
      </c>
    </row>
    <row r="47" spans="1:23" x14ac:dyDescent="0.25">
      <c r="A47" s="1">
        <f t="shared" si="1"/>
        <v>43205</v>
      </c>
      <c r="B47" s="97">
        <v>596</v>
      </c>
      <c r="C47" s="97">
        <v>254</v>
      </c>
      <c r="D47" s="97">
        <v>400</v>
      </c>
      <c r="E47" s="97">
        <v>144</v>
      </c>
      <c r="F47" s="97">
        <v>127</v>
      </c>
      <c r="G47" s="97">
        <v>32</v>
      </c>
      <c r="H47" s="97">
        <v>477</v>
      </c>
      <c r="I47" s="97">
        <v>205</v>
      </c>
      <c r="J47" s="97">
        <v>374</v>
      </c>
      <c r="K47" s="97">
        <v>554</v>
      </c>
      <c r="M47" s="1">
        <f t="shared" si="2"/>
        <v>43205</v>
      </c>
      <c r="N47" s="97">
        <f t="shared" si="3"/>
        <v>596</v>
      </c>
      <c r="O47" s="97">
        <f t="shared" si="4"/>
        <v>254</v>
      </c>
      <c r="P47" s="97">
        <f t="shared" si="5"/>
        <v>400</v>
      </c>
      <c r="Q47" s="97">
        <f t="shared" si="6"/>
        <v>144</v>
      </c>
      <c r="R47" s="97">
        <f t="shared" si="7"/>
        <v>127</v>
      </c>
      <c r="S47" s="97">
        <f t="shared" si="8"/>
        <v>32</v>
      </c>
      <c r="T47" s="97">
        <f t="shared" si="9"/>
        <v>477</v>
      </c>
      <c r="U47" s="97">
        <f t="shared" si="10"/>
        <v>205</v>
      </c>
      <c r="V47" s="97">
        <f t="shared" si="11"/>
        <v>374</v>
      </c>
      <c r="W47" s="97">
        <f t="shared" si="12"/>
        <v>554</v>
      </c>
    </row>
    <row r="48" spans="1:23" x14ac:dyDescent="0.25">
      <c r="A48" s="1">
        <f t="shared" si="1"/>
        <v>43206</v>
      </c>
      <c r="B48" s="97">
        <v>208</v>
      </c>
      <c r="C48" s="97">
        <v>3</v>
      </c>
      <c r="D48" s="97">
        <v>513</v>
      </c>
      <c r="E48" s="97">
        <v>172</v>
      </c>
      <c r="F48" s="97">
        <v>414</v>
      </c>
      <c r="G48" s="97">
        <v>75</v>
      </c>
      <c r="H48" s="97">
        <v>340</v>
      </c>
      <c r="I48" s="97">
        <v>150</v>
      </c>
      <c r="J48" s="97">
        <v>510</v>
      </c>
      <c r="K48" s="97">
        <v>174</v>
      </c>
      <c r="M48" s="1">
        <f t="shared" si="2"/>
        <v>43206</v>
      </c>
      <c r="N48" s="97">
        <f t="shared" si="3"/>
        <v>208</v>
      </c>
      <c r="O48" s="97">
        <f t="shared" si="4"/>
        <v>3</v>
      </c>
      <c r="P48" s="97">
        <f t="shared" si="5"/>
        <v>513</v>
      </c>
      <c r="Q48" s="97">
        <f t="shared" si="6"/>
        <v>172</v>
      </c>
      <c r="R48" s="97">
        <f t="shared" si="7"/>
        <v>414</v>
      </c>
      <c r="S48" s="97">
        <f t="shared" si="8"/>
        <v>75</v>
      </c>
      <c r="T48" s="97">
        <f t="shared" si="9"/>
        <v>340</v>
      </c>
      <c r="U48" s="97">
        <f t="shared" si="10"/>
        <v>150</v>
      </c>
      <c r="V48" s="97">
        <f t="shared" si="11"/>
        <v>510</v>
      </c>
      <c r="W48" s="97">
        <f t="shared" si="12"/>
        <v>174</v>
      </c>
    </row>
    <row r="49" spans="1:23" x14ac:dyDescent="0.25">
      <c r="A49" s="1">
        <f t="shared" si="1"/>
        <v>43207</v>
      </c>
      <c r="B49" s="97">
        <v>269</v>
      </c>
      <c r="C49" s="97">
        <v>75</v>
      </c>
      <c r="D49" s="97">
        <v>239</v>
      </c>
      <c r="E49" s="97">
        <v>463</v>
      </c>
      <c r="F49" s="97">
        <v>5</v>
      </c>
      <c r="G49" s="97">
        <v>566</v>
      </c>
      <c r="H49" s="97">
        <v>233</v>
      </c>
      <c r="I49" s="97">
        <v>308</v>
      </c>
      <c r="J49" s="97">
        <v>463</v>
      </c>
      <c r="K49" s="97">
        <v>129</v>
      </c>
      <c r="M49" s="1">
        <f t="shared" si="2"/>
        <v>43207</v>
      </c>
      <c r="N49" s="97">
        <f t="shared" si="3"/>
        <v>269</v>
      </c>
      <c r="O49" s="97">
        <f t="shared" si="4"/>
        <v>75</v>
      </c>
      <c r="P49" s="97">
        <f t="shared" si="5"/>
        <v>239</v>
      </c>
      <c r="Q49" s="97">
        <f t="shared" si="6"/>
        <v>463</v>
      </c>
      <c r="R49" s="97">
        <f t="shared" si="7"/>
        <v>5</v>
      </c>
      <c r="S49" s="97">
        <f t="shared" si="8"/>
        <v>566</v>
      </c>
      <c r="T49" s="97">
        <f t="shared" si="9"/>
        <v>233</v>
      </c>
      <c r="U49" s="97">
        <f t="shared" si="10"/>
        <v>308</v>
      </c>
      <c r="V49" s="97">
        <f t="shared" si="11"/>
        <v>463</v>
      </c>
      <c r="W49" s="97">
        <f t="shared" si="12"/>
        <v>129</v>
      </c>
    </row>
    <row r="50" spans="1:23" x14ac:dyDescent="0.25">
      <c r="A50" s="1">
        <f t="shared" si="1"/>
        <v>43208</v>
      </c>
      <c r="B50" s="97">
        <v>17</v>
      </c>
      <c r="C50" s="97">
        <v>401</v>
      </c>
      <c r="D50" s="97">
        <v>68</v>
      </c>
      <c r="E50" s="97">
        <v>122</v>
      </c>
      <c r="F50" s="97">
        <v>18</v>
      </c>
      <c r="G50" s="97">
        <v>452</v>
      </c>
      <c r="H50" s="97">
        <v>460</v>
      </c>
      <c r="I50" s="97">
        <v>257</v>
      </c>
      <c r="J50" s="97">
        <v>505</v>
      </c>
      <c r="K50" s="97">
        <v>16</v>
      </c>
      <c r="M50" s="1">
        <f t="shared" si="2"/>
        <v>43208</v>
      </c>
      <c r="N50" s="97">
        <f t="shared" si="3"/>
        <v>17</v>
      </c>
      <c r="O50" s="97">
        <f t="shared" si="4"/>
        <v>401</v>
      </c>
      <c r="P50" s="97">
        <f t="shared" si="5"/>
        <v>68</v>
      </c>
      <c r="Q50" s="97">
        <f t="shared" si="6"/>
        <v>122</v>
      </c>
      <c r="R50" s="97">
        <f t="shared" si="7"/>
        <v>18</v>
      </c>
      <c r="S50" s="97">
        <f t="shared" si="8"/>
        <v>452</v>
      </c>
      <c r="T50" s="97">
        <f t="shared" si="9"/>
        <v>460</v>
      </c>
      <c r="U50" s="97">
        <f t="shared" si="10"/>
        <v>257</v>
      </c>
      <c r="V50" s="97">
        <f t="shared" si="11"/>
        <v>505</v>
      </c>
      <c r="W50" s="97">
        <f t="shared" si="12"/>
        <v>16</v>
      </c>
    </row>
    <row r="51" spans="1:23" x14ac:dyDescent="0.25">
      <c r="A51" s="1">
        <f t="shared" si="1"/>
        <v>43209</v>
      </c>
      <c r="B51" s="97">
        <v>469</v>
      </c>
      <c r="C51" s="97">
        <v>471</v>
      </c>
      <c r="D51" s="97">
        <v>237</v>
      </c>
      <c r="E51" s="97">
        <v>205</v>
      </c>
      <c r="F51" s="97">
        <v>78</v>
      </c>
      <c r="G51" s="97">
        <v>291</v>
      </c>
      <c r="H51" s="97">
        <v>397</v>
      </c>
      <c r="I51" s="97">
        <v>66</v>
      </c>
      <c r="J51" s="97">
        <v>378</v>
      </c>
      <c r="K51" s="97">
        <v>525</v>
      </c>
      <c r="M51" s="1">
        <f t="shared" si="2"/>
        <v>43209</v>
      </c>
      <c r="N51" s="97">
        <f t="shared" si="3"/>
        <v>469</v>
      </c>
      <c r="O51" s="97">
        <f t="shared" si="4"/>
        <v>471</v>
      </c>
      <c r="P51" s="97">
        <f t="shared" si="5"/>
        <v>237</v>
      </c>
      <c r="Q51" s="97">
        <f t="shared" si="6"/>
        <v>205</v>
      </c>
      <c r="R51" s="97">
        <f t="shared" si="7"/>
        <v>78</v>
      </c>
      <c r="S51" s="97">
        <f t="shared" si="8"/>
        <v>291</v>
      </c>
      <c r="T51" s="97">
        <f t="shared" si="9"/>
        <v>397</v>
      </c>
      <c r="U51" s="97">
        <f t="shared" si="10"/>
        <v>66</v>
      </c>
      <c r="V51" s="97">
        <f t="shared" si="11"/>
        <v>378</v>
      </c>
      <c r="W51" s="97">
        <f t="shared" si="12"/>
        <v>525</v>
      </c>
    </row>
    <row r="52" spans="1:23" x14ac:dyDescent="0.25">
      <c r="A52" s="1">
        <f t="shared" si="1"/>
        <v>43210</v>
      </c>
      <c r="B52" s="97">
        <v>51</v>
      </c>
      <c r="C52" s="97">
        <v>546</v>
      </c>
      <c r="D52" s="97">
        <v>422</v>
      </c>
      <c r="E52" s="97">
        <v>398</v>
      </c>
      <c r="F52" s="97">
        <v>161</v>
      </c>
      <c r="G52" s="97">
        <v>-50</v>
      </c>
      <c r="H52" s="97">
        <v>289</v>
      </c>
      <c r="I52" s="97">
        <v>471</v>
      </c>
      <c r="J52" s="97">
        <v>544</v>
      </c>
      <c r="K52" s="97">
        <v>120</v>
      </c>
      <c r="M52" s="1">
        <f t="shared" si="2"/>
        <v>43210</v>
      </c>
      <c r="N52" s="97">
        <f t="shared" si="3"/>
        <v>51</v>
      </c>
      <c r="O52" s="97">
        <f t="shared" si="4"/>
        <v>546</v>
      </c>
      <c r="P52" s="97">
        <f t="shared" si="5"/>
        <v>422</v>
      </c>
      <c r="Q52" s="97">
        <f t="shared" si="6"/>
        <v>398</v>
      </c>
      <c r="R52" s="97">
        <f t="shared" si="7"/>
        <v>161</v>
      </c>
      <c r="S52" s="97">
        <f t="shared" si="8"/>
        <v>296.38781199073679</v>
      </c>
      <c r="T52" s="97">
        <f t="shared" si="9"/>
        <v>289</v>
      </c>
      <c r="U52" s="97">
        <f t="shared" si="10"/>
        <v>471</v>
      </c>
      <c r="V52" s="97">
        <f t="shared" si="11"/>
        <v>544</v>
      </c>
      <c r="W52" s="97">
        <f t="shared" si="12"/>
        <v>120</v>
      </c>
    </row>
    <row r="53" spans="1:23" x14ac:dyDescent="0.25">
      <c r="A53" s="1">
        <f t="shared" si="1"/>
        <v>43211</v>
      </c>
      <c r="B53" s="97">
        <v>122</v>
      </c>
      <c r="C53" s="97">
        <v>413</v>
      </c>
      <c r="D53" s="97">
        <v>197</v>
      </c>
      <c r="E53" s="97">
        <v>83</v>
      </c>
      <c r="F53" s="97">
        <v>239</v>
      </c>
      <c r="G53" s="97">
        <v>533</v>
      </c>
      <c r="H53" s="97">
        <v>316</v>
      </c>
      <c r="I53" s="97">
        <v>38</v>
      </c>
      <c r="J53" s="97">
        <v>79</v>
      </c>
      <c r="K53" s="97">
        <v>482</v>
      </c>
      <c r="M53" s="1">
        <f t="shared" si="2"/>
        <v>43211</v>
      </c>
      <c r="N53" s="97">
        <f t="shared" si="3"/>
        <v>122</v>
      </c>
      <c r="O53" s="97">
        <f t="shared" si="4"/>
        <v>413</v>
      </c>
      <c r="P53" s="97">
        <f t="shared" si="5"/>
        <v>197</v>
      </c>
      <c r="Q53" s="97">
        <f t="shared" si="6"/>
        <v>83</v>
      </c>
      <c r="R53" s="97">
        <f t="shared" si="7"/>
        <v>239</v>
      </c>
      <c r="S53" s="97">
        <f t="shared" si="8"/>
        <v>533</v>
      </c>
      <c r="T53" s="97">
        <f t="shared" si="9"/>
        <v>316</v>
      </c>
      <c r="U53" s="97">
        <f t="shared" si="10"/>
        <v>38</v>
      </c>
      <c r="V53" s="97">
        <f t="shared" si="11"/>
        <v>79</v>
      </c>
      <c r="W53" s="97">
        <f t="shared" si="12"/>
        <v>482</v>
      </c>
    </row>
    <row r="54" spans="1:23" x14ac:dyDescent="0.25">
      <c r="A54" s="1">
        <f t="shared" si="1"/>
        <v>43212</v>
      </c>
      <c r="B54" s="97">
        <v>393</v>
      </c>
      <c r="C54" s="97">
        <v>355</v>
      </c>
      <c r="D54" s="97">
        <v>170</v>
      </c>
      <c r="E54" s="97">
        <v>427</v>
      </c>
      <c r="F54" s="97">
        <v>204</v>
      </c>
      <c r="G54" s="97">
        <v>219</v>
      </c>
      <c r="H54" s="97">
        <v>215</v>
      </c>
      <c r="I54" s="97">
        <v>173</v>
      </c>
      <c r="J54" s="97">
        <v>498</v>
      </c>
      <c r="K54" s="97">
        <v>572</v>
      </c>
      <c r="M54" s="1">
        <f t="shared" si="2"/>
        <v>43212</v>
      </c>
      <c r="N54" s="97">
        <f t="shared" si="3"/>
        <v>393</v>
      </c>
      <c r="O54" s="97">
        <f t="shared" si="4"/>
        <v>355</v>
      </c>
      <c r="P54" s="97">
        <f t="shared" si="5"/>
        <v>170</v>
      </c>
      <c r="Q54" s="97">
        <f t="shared" si="6"/>
        <v>427</v>
      </c>
      <c r="R54" s="97">
        <f t="shared" si="7"/>
        <v>204</v>
      </c>
      <c r="S54" s="97">
        <f t="shared" si="8"/>
        <v>219</v>
      </c>
      <c r="T54" s="97">
        <f t="shared" si="9"/>
        <v>215</v>
      </c>
      <c r="U54" s="97">
        <f t="shared" si="10"/>
        <v>173</v>
      </c>
      <c r="V54" s="97">
        <f t="shared" si="11"/>
        <v>498</v>
      </c>
      <c r="W54" s="97">
        <f t="shared" si="12"/>
        <v>572</v>
      </c>
    </row>
    <row r="55" spans="1:23" x14ac:dyDescent="0.25">
      <c r="A55" s="1">
        <f t="shared" si="1"/>
        <v>43213</v>
      </c>
      <c r="B55" s="97">
        <v>211</v>
      </c>
      <c r="C55" s="97">
        <v>221</v>
      </c>
      <c r="D55" s="97">
        <v>268</v>
      </c>
      <c r="E55" s="97">
        <v>453</v>
      </c>
      <c r="F55" s="97">
        <v>119</v>
      </c>
      <c r="G55" s="97">
        <v>10</v>
      </c>
      <c r="H55" s="97">
        <v>326</v>
      </c>
      <c r="I55" s="97">
        <v>566</v>
      </c>
      <c r="J55" s="97">
        <v>423</v>
      </c>
      <c r="K55" s="97">
        <v>599</v>
      </c>
      <c r="M55" s="1">
        <f t="shared" si="2"/>
        <v>43213</v>
      </c>
      <c r="N55" s="97">
        <f t="shared" si="3"/>
        <v>211</v>
      </c>
      <c r="O55" s="97">
        <f t="shared" si="4"/>
        <v>221</v>
      </c>
      <c r="P55" s="97">
        <f t="shared" si="5"/>
        <v>268</v>
      </c>
      <c r="Q55" s="97">
        <f t="shared" si="6"/>
        <v>453</v>
      </c>
      <c r="R55" s="97">
        <f t="shared" si="7"/>
        <v>119</v>
      </c>
      <c r="S55" s="97">
        <f t="shared" si="8"/>
        <v>10</v>
      </c>
      <c r="T55" s="97">
        <f t="shared" si="9"/>
        <v>326</v>
      </c>
      <c r="U55" s="97">
        <f t="shared" si="10"/>
        <v>566</v>
      </c>
      <c r="V55" s="97">
        <f t="shared" si="11"/>
        <v>423</v>
      </c>
      <c r="W55" s="97">
        <f t="shared" si="12"/>
        <v>599</v>
      </c>
    </row>
    <row r="56" spans="1:23" x14ac:dyDescent="0.25">
      <c r="A56" s="1">
        <f t="shared" si="1"/>
        <v>43214</v>
      </c>
      <c r="B56" s="97">
        <v>137</v>
      </c>
      <c r="C56" s="97">
        <v>595</v>
      </c>
      <c r="D56" s="97">
        <v>156</v>
      </c>
      <c r="E56" s="97">
        <v>428</v>
      </c>
      <c r="F56" s="97">
        <v>386</v>
      </c>
      <c r="G56" s="97">
        <v>459</v>
      </c>
      <c r="H56" s="97">
        <v>461</v>
      </c>
      <c r="I56" s="97">
        <v>348</v>
      </c>
      <c r="J56" s="97">
        <v>226</v>
      </c>
      <c r="K56" s="97">
        <v>73</v>
      </c>
      <c r="M56" s="1">
        <f t="shared" si="2"/>
        <v>43214</v>
      </c>
      <c r="N56" s="97">
        <f t="shared" si="3"/>
        <v>137</v>
      </c>
      <c r="O56" s="97">
        <f t="shared" si="4"/>
        <v>595</v>
      </c>
      <c r="P56" s="97">
        <f t="shared" si="5"/>
        <v>156</v>
      </c>
      <c r="Q56" s="97">
        <f t="shared" si="6"/>
        <v>428</v>
      </c>
      <c r="R56" s="97">
        <f t="shared" si="7"/>
        <v>386</v>
      </c>
      <c r="S56" s="97">
        <f t="shared" si="8"/>
        <v>459</v>
      </c>
      <c r="T56" s="97">
        <f t="shared" si="9"/>
        <v>461</v>
      </c>
      <c r="U56" s="97">
        <f t="shared" si="10"/>
        <v>348</v>
      </c>
      <c r="V56" s="97">
        <f t="shared" si="11"/>
        <v>226</v>
      </c>
      <c r="W56" s="97">
        <f t="shared" si="12"/>
        <v>73</v>
      </c>
    </row>
    <row r="57" spans="1:23" x14ac:dyDescent="0.25">
      <c r="A57" s="1">
        <f t="shared" si="1"/>
        <v>43215</v>
      </c>
      <c r="B57" s="97">
        <v>399</v>
      </c>
      <c r="C57" s="97">
        <v>545</v>
      </c>
      <c r="D57" s="97">
        <v>568</v>
      </c>
      <c r="E57" s="97">
        <v>16</v>
      </c>
      <c r="F57" s="97">
        <v>183</v>
      </c>
      <c r="G57" s="97">
        <v>405</v>
      </c>
      <c r="H57" s="97">
        <v>105</v>
      </c>
      <c r="I57" s="97">
        <v>365</v>
      </c>
      <c r="J57" s="97">
        <v>322</v>
      </c>
      <c r="K57" s="97">
        <v>97</v>
      </c>
      <c r="M57" s="1">
        <f t="shared" si="2"/>
        <v>43215</v>
      </c>
      <c r="N57" s="97">
        <f t="shared" si="3"/>
        <v>399</v>
      </c>
      <c r="O57" s="97">
        <f t="shared" si="4"/>
        <v>545</v>
      </c>
      <c r="P57" s="97">
        <f t="shared" si="5"/>
        <v>568</v>
      </c>
      <c r="Q57" s="97">
        <f t="shared" si="6"/>
        <v>16</v>
      </c>
      <c r="R57" s="97">
        <f t="shared" si="7"/>
        <v>183</v>
      </c>
      <c r="S57" s="97">
        <f t="shared" si="8"/>
        <v>405</v>
      </c>
      <c r="T57" s="97">
        <f t="shared" si="9"/>
        <v>105</v>
      </c>
      <c r="U57" s="97">
        <f t="shared" si="10"/>
        <v>365</v>
      </c>
      <c r="V57" s="97">
        <f t="shared" si="11"/>
        <v>322</v>
      </c>
      <c r="W57" s="97">
        <f t="shared" si="12"/>
        <v>97</v>
      </c>
    </row>
    <row r="58" spans="1:23" x14ac:dyDescent="0.25">
      <c r="A58" s="1">
        <f t="shared" si="1"/>
        <v>43216</v>
      </c>
      <c r="B58" s="97">
        <v>139</v>
      </c>
      <c r="C58" s="97">
        <v>130</v>
      </c>
      <c r="D58" s="97">
        <v>568</v>
      </c>
      <c r="E58" s="97">
        <v>133</v>
      </c>
      <c r="F58" s="97">
        <v>539</v>
      </c>
      <c r="G58" s="97">
        <v>59</v>
      </c>
      <c r="H58" s="97">
        <v>14</v>
      </c>
      <c r="I58" s="97">
        <v>199</v>
      </c>
      <c r="J58" s="97">
        <v>136</v>
      </c>
      <c r="K58" s="97">
        <v>207</v>
      </c>
      <c r="M58" s="1">
        <f t="shared" si="2"/>
        <v>43216</v>
      </c>
      <c r="N58" s="97">
        <f t="shared" si="3"/>
        <v>139</v>
      </c>
      <c r="O58" s="97">
        <f t="shared" si="4"/>
        <v>130</v>
      </c>
      <c r="P58" s="97">
        <f t="shared" si="5"/>
        <v>568</v>
      </c>
      <c r="Q58" s="97">
        <f t="shared" si="6"/>
        <v>133</v>
      </c>
      <c r="R58" s="97">
        <f t="shared" si="7"/>
        <v>539</v>
      </c>
      <c r="S58" s="97">
        <f t="shared" si="8"/>
        <v>59</v>
      </c>
      <c r="T58" s="97">
        <f t="shared" si="9"/>
        <v>14</v>
      </c>
      <c r="U58" s="97">
        <f t="shared" si="10"/>
        <v>199</v>
      </c>
      <c r="V58" s="97">
        <f t="shared" si="11"/>
        <v>136</v>
      </c>
      <c r="W58" s="97">
        <f t="shared" si="12"/>
        <v>207</v>
      </c>
    </row>
    <row r="59" spans="1:23" x14ac:dyDescent="0.25">
      <c r="A59" s="1">
        <f t="shared" si="1"/>
        <v>43217</v>
      </c>
      <c r="B59" s="97">
        <v>438</v>
      </c>
      <c r="C59" s="97">
        <v>25</v>
      </c>
      <c r="D59" s="97">
        <v>401</v>
      </c>
      <c r="E59" s="97">
        <v>365</v>
      </c>
      <c r="F59" s="97">
        <v>516</v>
      </c>
      <c r="G59" s="97">
        <v>592</v>
      </c>
      <c r="H59" s="97">
        <v>326</v>
      </c>
      <c r="I59" s="97">
        <v>420</v>
      </c>
      <c r="J59" s="97">
        <v>219</v>
      </c>
      <c r="K59" s="97">
        <v>153</v>
      </c>
      <c r="M59" s="1">
        <f t="shared" si="2"/>
        <v>43217</v>
      </c>
      <c r="N59" s="97">
        <f t="shared" si="3"/>
        <v>438</v>
      </c>
      <c r="O59" s="97">
        <f t="shared" si="4"/>
        <v>25</v>
      </c>
      <c r="P59" s="97">
        <f t="shared" si="5"/>
        <v>401</v>
      </c>
      <c r="Q59" s="97">
        <f t="shared" si="6"/>
        <v>365</v>
      </c>
      <c r="R59" s="97">
        <f t="shared" si="7"/>
        <v>516</v>
      </c>
      <c r="S59" s="97">
        <f t="shared" si="8"/>
        <v>592</v>
      </c>
      <c r="T59" s="97">
        <f t="shared" si="9"/>
        <v>326</v>
      </c>
      <c r="U59" s="97">
        <f t="shared" si="10"/>
        <v>420</v>
      </c>
      <c r="V59" s="97">
        <f t="shared" si="11"/>
        <v>219</v>
      </c>
      <c r="W59" s="97">
        <f t="shared" si="12"/>
        <v>153</v>
      </c>
    </row>
    <row r="60" spans="1:23" x14ac:dyDescent="0.25">
      <c r="A60" s="1">
        <f t="shared" si="1"/>
        <v>43218</v>
      </c>
      <c r="B60" s="97">
        <v>475</v>
      </c>
      <c r="C60" s="97">
        <v>195</v>
      </c>
      <c r="D60" s="97">
        <v>294</v>
      </c>
      <c r="E60" s="97">
        <v>258</v>
      </c>
      <c r="F60" s="97">
        <v>321</v>
      </c>
      <c r="G60" s="97">
        <v>462</v>
      </c>
      <c r="H60" s="97">
        <v>412</v>
      </c>
      <c r="I60" s="97">
        <v>61</v>
      </c>
      <c r="J60" s="97">
        <v>408</v>
      </c>
      <c r="K60" s="97">
        <v>393</v>
      </c>
      <c r="M60" s="1">
        <f t="shared" si="2"/>
        <v>43218</v>
      </c>
      <c r="N60" s="97">
        <f t="shared" si="3"/>
        <v>475</v>
      </c>
      <c r="O60" s="97">
        <f t="shared" si="4"/>
        <v>195</v>
      </c>
      <c r="P60" s="97">
        <f t="shared" si="5"/>
        <v>294</v>
      </c>
      <c r="Q60" s="97">
        <f t="shared" si="6"/>
        <v>258</v>
      </c>
      <c r="R60" s="97">
        <f t="shared" si="7"/>
        <v>321</v>
      </c>
      <c r="S60" s="97">
        <f t="shared" si="8"/>
        <v>462</v>
      </c>
      <c r="T60" s="97">
        <f t="shared" si="9"/>
        <v>412</v>
      </c>
      <c r="U60" s="97">
        <f t="shared" si="10"/>
        <v>61</v>
      </c>
      <c r="V60" s="97">
        <f t="shared" si="11"/>
        <v>408</v>
      </c>
      <c r="W60" s="97">
        <f t="shared" si="12"/>
        <v>393</v>
      </c>
    </row>
    <row r="61" spans="1:23" x14ac:dyDescent="0.25">
      <c r="A61" s="1">
        <f t="shared" si="1"/>
        <v>43219</v>
      </c>
      <c r="B61" s="97">
        <v>161</v>
      </c>
      <c r="C61" s="97">
        <v>119</v>
      </c>
      <c r="D61" s="97">
        <v>464</v>
      </c>
      <c r="E61" s="97">
        <v>358</v>
      </c>
      <c r="F61" s="97">
        <v>217</v>
      </c>
      <c r="G61" s="97">
        <v>249</v>
      </c>
      <c r="H61" s="97">
        <v>455</v>
      </c>
      <c r="I61" s="97">
        <v>272</v>
      </c>
      <c r="J61" s="97">
        <v>562</v>
      </c>
      <c r="K61" s="97">
        <v>444</v>
      </c>
      <c r="M61" s="1">
        <f t="shared" si="2"/>
        <v>43219</v>
      </c>
      <c r="N61" s="97">
        <f t="shared" si="3"/>
        <v>161</v>
      </c>
      <c r="O61" s="97">
        <f t="shared" si="4"/>
        <v>119</v>
      </c>
      <c r="P61" s="97">
        <f t="shared" si="5"/>
        <v>464</v>
      </c>
      <c r="Q61" s="97">
        <f t="shared" si="6"/>
        <v>358</v>
      </c>
      <c r="R61" s="97">
        <f t="shared" si="7"/>
        <v>217</v>
      </c>
      <c r="S61" s="97">
        <f t="shared" si="8"/>
        <v>249</v>
      </c>
      <c r="T61" s="97">
        <f t="shared" si="9"/>
        <v>455</v>
      </c>
      <c r="U61" s="97">
        <f t="shared" si="10"/>
        <v>272</v>
      </c>
      <c r="V61" s="97">
        <f t="shared" si="11"/>
        <v>562</v>
      </c>
      <c r="W61" s="97">
        <f t="shared" si="12"/>
        <v>444</v>
      </c>
    </row>
    <row r="62" spans="1:23" x14ac:dyDescent="0.25">
      <c r="A62" s="1">
        <f t="shared" si="1"/>
        <v>43220</v>
      </c>
      <c r="B62" s="97">
        <v>222</v>
      </c>
      <c r="C62" s="97">
        <v>379</v>
      </c>
      <c r="D62" s="97">
        <v>106</v>
      </c>
      <c r="E62" s="97">
        <v>341</v>
      </c>
      <c r="F62" s="97">
        <v>211</v>
      </c>
      <c r="G62" s="97">
        <v>501</v>
      </c>
      <c r="H62" s="97">
        <v>583</v>
      </c>
      <c r="I62" s="97">
        <v>265</v>
      </c>
      <c r="J62" s="97">
        <v>74</v>
      </c>
      <c r="K62" s="97">
        <v>387</v>
      </c>
      <c r="M62" s="1">
        <f t="shared" si="2"/>
        <v>43220</v>
      </c>
      <c r="N62" s="97">
        <f t="shared" si="3"/>
        <v>222</v>
      </c>
      <c r="O62" s="97">
        <f t="shared" si="4"/>
        <v>379</v>
      </c>
      <c r="P62" s="97">
        <f t="shared" si="5"/>
        <v>106</v>
      </c>
      <c r="Q62" s="97">
        <f t="shared" si="6"/>
        <v>341</v>
      </c>
      <c r="R62" s="97">
        <f t="shared" si="7"/>
        <v>211</v>
      </c>
      <c r="S62" s="97">
        <f t="shared" si="8"/>
        <v>501</v>
      </c>
      <c r="T62" s="97">
        <f t="shared" si="9"/>
        <v>583</v>
      </c>
      <c r="U62" s="97">
        <f t="shared" si="10"/>
        <v>265</v>
      </c>
      <c r="V62" s="97">
        <f t="shared" si="11"/>
        <v>74</v>
      </c>
      <c r="W62" s="97">
        <f t="shared" si="12"/>
        <v>387</v>
      </c>
    </row>
    <row r="63" spans="1:23" x14ac:dyDescent="0.25">
      <c r="A63" s="1">
        <f t="shared" si="1"/>
        <v>43221</v>
      </c>
      <c r="B63" s="97">
        <v>168</v>
      </c>
      <c r="C63" s="97">
        <v>7</v>
      </c>
      <c r="D63" s="97">
        <v>578</v>
      </c>
      <c r="E63" s="97">
        <v>270</v>
      </c>
      <c r="F63" s="97">
        <v>249</v>
      </c>
      <c r="G63" s="97">
        <v>82</v>
      </c>
      <c r="H63" s="97">
        <v>224</v>
      </c>
      <c r="I63" s="97">
        <v>139</v>
      </c>
      <c r="J63" s="97">
        <v>242</v>
      </c>
      <c r="K63" s="97">
        <v>451</v>
      </c>
      <c r="M63" s="1">
        <f t="shared" si="2"/>
        <v>43221</v>
      </c>
      <c r="N63" s="97">
        <f t="shared" si="3"/>
        <v>168</v>
      </c>
      <c r="O63" s="97">
        <f t="shared" si="4"/>
        <v>7</v>
      </c>
      <c r="P63" s="97">
        <f t="shared" si="5"/>
        <v>578</v>
      </c>
      <c r="Q63" s="97">
        <f t="shared" si="6"/>
        <v>270</v>
      </c>
      <c r="R63" s="97">
        <f t="shared" si="7"/>
        <v>249</v>
      </c>
      <c r="S63" s="97">
        <f t="shared" si="8"/>
        <v>82</v>
      </c>
      <c r="T63" s="97">
        <f t="shared" si="9"/>
        <v>224</v>
      </c>
      <c r="U63" s="97">
        <f t="shared" si="10"/>
        <v>139</v>
      </c>
      <c r="V63" s="97">
        <f t="shared" si="11"/>
        <v>242</v>
      </c>
      <c r="W63" s="97">
        <f t="shared" si="12"/>
        <v>451</v>
      </c>
    </row>
    <row r="64" spans="1:23" x14ac:dyDescent="0.25">
      <c r="A64" s="1">
        <f t="shared" si="1"/>
        <v>43222</v>
      </c>
      <c r="B64" s="97">
        <v>307</v>
      </c>
      <c r="C64" s="97">
        <v>496</v>
      </c>
      <c r="D64" s="97">
        <v>441</v>
      </c>
      <c r="E64" s="97">
        <v>402</v>
      </c>
      <c r="F64" s="97">
        <v>15</v>
      </c>
      <c r="G64" s="97">
        <v>404</v>
      </c>
      <c r="H64" s="97">
        <v>144</v>
      </c>
      <c r="I64" s="97">
        <v>195</v>
      </c>
      <c r="J64" s="97">
        <v>588</v>
      </c>
      <c r="K64" s="97">
        <v>414</v>
      </c>
      <c r="M64" s="1">
        <f t="shared" si="2"/>
        <v>43222</v>
      </c>
      <c r="N64" s="97">
        <f t="shared" si="3"/>
        <v>307</v>
      </c>
      <c r="O64" s="97">
        <f t="shared" si="4"/>
        <v>496</v>
      </c>
      <c r="P64" s="97">
        <f t="shared" si="5"/>
        <v>441</v>
      </c>
      <c r="Q64" s="97">
        <f t="shared" si="6"/>
        <v>402</v>
      </c>
      <c r="R64" s="97">
        <f t="shared" si="7"/>
        <v>15</v>
      </c>
      <c r="S64" s="97">
        <f t="shared" si="8"/>
        <v>404</v>
      </c>
      <c r="T64" s="97">
        <f t="shared" si="9"/>
        <v>144</v>
      </c>
      <c r="U64" s="97">
        <f t="shared" si="10"/>
        <v>195</v>
      </c>
      <c r="V64" s="97">
        <f t="shared" si="11"/>
        <v>588</v>
      </c>
      <c r="W64" s="97">
        <f t="shared" si="12"/>
        <v>414</v>
      </c>
    </row>
    <row r="65" spans="1:23" x14ac:dyDescent="0.25">
      <c r="A65" s="1">
        <f t="shared" si="1"/>
        <v>43223</v>
      </c>
      <c r="B65" s="97">
        <v>430</v>
      </c>
      <c r="C65" s="97">
        <v>527</v>
      </c>
      <c r="D65" s="97">
        <v>119</v>
      </c>
      <c r="E65" s="97">
        <v>395</v>
      </c>
      <c r="F65" s="97">
        <v>286</v>
      </c>
      <c r="G65" s="97">
        <v>373</v>
      </c>
      <c r="H65" s="97">
        <v>18</v>
      </c>
      <c r="I65" s="97">
        <v>214</v>
      </c>
      <c r="J65" s="97">
        <v>146</v>
      </c>
      <c r="K65" s="97">
        <v>468</v>
      </c>
      <c r="M65" s="1">
        <f t="shared" si="2"/>
        <v>43223</v>
      </c>
      <c r="N65" s="97">
        <f t="shared" si="3"/>
        <v>430</v>
      </c>
      <c r="O65" s="97">
        <f t="shared" si="4"/>
        <v>527</v>
      </c>
      <c r="P65" s="97">
        <f t="shared" si="5"/>
        <v>119</v>
      </c>
      <c r="Q65" s="97">
        <f t="shared" si="6"/>
        <v>395</v>
      </c>
      <c r="R65" s="97">
        <f t="shared" si="7"/>
        <v>286</v>
      </c>
      <c r="S65" s="97">
        <f t="shared" si="8"/>
        <v>373</v>
      </c>
      <c r="T65" s="97">
        <f t="shared" si="9"/>
        <v>18</v>
      </c>
      <c r="U65" s="97">
        <f t="shared" si="10"/>
        <v>214</v>
      </c>
      <c r="V65" s="97">
        <f t="shared" si="11"/>
        <v>146</v>
      </c>
      <c r="W65" s="97">
        <f t="shared" si="12"/>
        <v>468</v>
      </c>
    </row>
    <row r="66" spans="1:23" x14ac:dyDescent="0.25">
      <c r="A66" s="1">
        <f t="shared" si="1"/>
        <v>43224</v>
      </c>
      <c r="B66" s="97">
        <v>398</v>
      </c>
      <c r="C66" s="97">
        <v>251</v>
      </c>
      <c r="D66" s="97">
        <v>557</v>
      </c>
      <c r="E66" s="97">
        <v>575</v>
      </c>
      <c r="F66" s="97">
        <v>342</v>
      </c>
      <c r="G66" s="97">
        <v>87</v>
      </c>
      <c r="H66" s="97">
        <v>101</v>
      </c>
      <c r="I66" s="97">
        <v>43</v>
      </c>
      <c r="J66" s="97">
        <v>175</v>
      </c>
      <c r="K66" s="97">
        <v>136</v>
      </c>
      <c r="M66" s="1">
        <f t="shared" si="2"/>
        <v>43224</v>
      </c>
      <c r="N66" s="97">
        <f t="shared" si="3"/>
        <v>398</v>
      </c>
      <c r="O66" s="97">
        <f t="shared" si="4"/>
        <v>251</v>
      </c>
      <c r="P66" s="97">
        <f t="shared" si="5"/>
        <v>557</v>
      </c>
      <c r="Q66" s="97">
        <f t="shared" si="6"/>
        <v>575</v>
      </c>
      <c r="R66" s="97">
        <f t="shared" si="7"/>
        <v>342</v>
      </c>
      <c r="S66" s="97">
        <f t="shared" si="8"/>
        <v>87</v>
      </c>
      <c r="T66" s="97">
        <f t="shared" si="9"/>
        <v>101</v>
      </c>
      <c r="U66" s="97">
        <f t="shared" si="10"/>
        <v>43</v>
      </c>
      <c r="V66" s="97">
        <f t="shared" si="11"/>
        <v>175</v>
      </c>
      <c r="W66" s="97">
        <f t="shared" si="12"/>
        <v>136</v>
      </c>
    </row>
    <row r="67" spans="1:23" x14ac:dyDescent="0.25">
      <c r="A67" s="1">
        <f t="shared" ref="A67:A130" si="13">A66+1</f>
        <v>43225</v>
      </c>
      <c r="B67" s="97">
        <v>86</v>
      </c>
      <c r="C67" s="97">
        <v>306</v>
      </c>
      <c r="D67" s="97">
        <v>232</v>
      </c>
      <c r="E67" s="97">
        <v>368</v>
      </c>
      <c r="F67" s="97">
        <v>577</v>
      </c>
      <c r="G67" s="97">
        <v>563</v>
      </c>
      <c r="H67" s="97">
        <v>212</v>
      </c>
      <c r="I67" s="97">
        <v>141</v>
      </c>
      <c r="J67" s="97">
        <v>370</v>
      </c>
      <c r="K67" s="97">
        <v>586</v>
      </c>
      <c r="M67" s="1">
        <f t="shared" ref="M67:M130" si="14">M66+1</f>
        <v>43225</v>
      </c>
      <c r="N67" s="97">
        <f t="shared" ref="N67:N130" si="15">IF(B67&gt;0,B67,AVERAGE(B67:B244))</f>
        <v>86</v>
      </c>
      <c r="O67" s="97">
        <f t="shared" si="4"/>
        <v>306</v>
      </c>
      <c r="P67" s="97">
        <f t="shared" si="5"/>
        <v>232</v>
      </c>
      <c r="Q67" s="97">
        <f t="shared" si="6"/>
        <v>368</v>
      </c>
      <c r="R67" s="97">
        <f t="shared" si="7"/>
        <v>577</v>
      </c>
      <c r="S67" s="97">
        <f t="shared" si="8"/>
        <v>563</v>
      </c>
      <c r="T67" s="97">
        <f t="shared" si="9"/>
        <v>212</v>
      </c>
      <c r="U67" s="97">
        <f t="shared" si="10"/>
        <v>141</v>
      </c>
      <c r="V67" s="97">
        <f t="shared" si="11"/>
        <v>370</v>
      </c>
      <c r="W67" s="97">
        <f t="shared" si="12"/>
        <v>586</v>
      </c>
    </row>
    <row r="68" spans="1:23" x14ac:dyDescent="0.25">
      <c r="A68" s="1">
        <f t="shared" si="13"/>
        <v>43226</v>
      </c>
      <c r="B68" s="97">
        <v>164</v>
      </c>
      <c r="C68" s="97">
        <v>464</v>
      </c>
      <c r="D68" s="97">
        <v>352</v>
      </c>
      <c r="E68" s="97">
        <v>200</v>
      </c>
      <c r="F68" s="97">
        <v>590</v>
      </c>
      <c r="G68" s="97">
        <v>45</v>
      </c>
      <c r="H68" s="97">
        <v>33</v>
      </c>
      <c r="I68" s="97">
        <v>340</v>
      </c>
      <c r="J68" s="97">
        <v>548</v>
      </c>
      <c r="K68" s="97">
        <v>261</v>
      </c>
      <c r="M68" s="1">
        <f t="shared" si="14"/>
        <v>43226</v>
      </c>
      <c r="N68" s="97">
        <f t="shared" si="15"/>
        <v>164</v>
      </c>
      <c r="O68" s="97">
        <f t="shared" si="4"/>
        <v>464</v>
      </c>
      <c r="P68" s="97">
        <f t="shared" si="5"/>
        <v>352</v>
      </c>
      <c r="Q68" s="97">
        <f t="shared" si="6"/>
        <v>200</v>
      </c>
      <c r="R68" s="97">
        <f t="shared" si="7"/>
        <v>590</v>
      </c>
      <c r="S68" s="97">
        <f t="shared" si="8"/>
        <v>45</v>
      </c>
      <c r="T68" s="97">
        <f t="shared" si="9"/>
        <v>33</v>
      </c>
      <c r="U68" s="97">
        <f t="shared" si="10"/>
        <v>340</v>
      </c>
      <c r="V68" s="97">
        <f t="shared" si="11"/>
        <v>548</v>
      </c>
      <c r="W68" s="97">
        <f t="shared" si="12"/>
        <v>261</v>
      </c>
    </row>
    <row r="69" spans="1:23" x14ac:dyDescent="0.25">
      <c r="A69" s="1">
        <f t="shared" si="13"/>
        <v>43227</v>
      </c>
      <c r="B69" s="97">
        <v>361</v>
      </c>
      <c r="C69" s="97">
        <v>462</v>
      </c>
      <c r="D69" s="97">
        <v>242</v>
      </c>
      <c r="E69" s="97">
        <v>220</v>
      </c>
      <c r="F69" s="97">
        <v>279</v>
      </c>
      <c r="G69" s="97">
        <v>21</v>
      </c>
      <c r="H69" s="97">
        <v>447</v>
      </c>
      <c r="I69" s="97">
        <v>87</v>
      </c>
      <c r="J69" s="97">
        <v>458</v>
      </c>
      <c r="K69" s="97">
        <v>554</v>
      </c>
      <c r="M69" s="1">
        <f t="shared" si="14"/>
        <v>43227</v>
      </c>
      <c r="N69" s="97">
        <f t="shared" si="15"/>
        <v>361</v>
      </c>
      <c r="O69" s="97">
        <f t="shared" si="4"/>
        <v>462</v>
      </c>
      <c r="P69" s="97">
        <f t="shared" si="5"/>
        <v>242</v>
      </c>
      <c r="Q69" s="97">
        <f t="shared" si="6"/>
        <v>220</v>
      </c>
      <c r="R69" s="97">
        <f t="shared" si="7"/>
        <v>279</v>
      </c>
      <c r="S69" s="97">
        <f t="shared" si="8"/>
        <v>21</v>
      </c>
      <c r="T69" s="97">
        <f t="shared" si="9"/>
        <v>447</v>
      </c>
      <c r="U69" s="97">
        <f t="shared" si="10"/>
        <v>87</v>
      </c>
      <c r="V69" s="97">
        <f t="shared" si="11"/>
        <v>458</v>
      </c>
      <c r="W69" s="97">
        <f t="shared" si="12"/>
        <v>554</v>
      </c>
    </row>
    <row r="70" spans="1:23" x14ac:dyDescent="0.25">
      <c r="A70" s="1">
        <f t="shared" si="13"/>
        <v>43228</v>
      </c>
      <c r="B70" s="97">
        <v>196</v>
      </c>
      <c r="C70" s="97">
        <v>344</v>
      </c>
      <c r="D70" s="97">
        <v>165</v>
      </c>
      <c r="E70" s="97">
        <v>543</v>
      </c>
      <c r="F70" s="97">
        <v>578</v>
      </c>
      <c r="G70" s="97">
        <v>271</v>
      </c>
      <c r="H70" s="97">
        <v>206</v>
      </c>
      <c r="I70" s="97">
        <v>4</v>
      </c>
      <c r="J70" s="97">
        <v>536</v>
      </c>
      <c r="K70" s="97">
        <v>465</v>
      </c>
      <c r="M70" s="1">
        <f t="shared" si="14"/>
        <v>43228</v>
      </c>
      <c r="N70" s="97">
        <f t="shared" si="15"/>
        <v>196</v>
      </c>
      <c r="O70" s="97">
        <f t="shared" si="4"/>
        <v>344</v>
      </c>
      <c r="P70" s="97">
        <f t="shared" si="5"/>
        <v>165</v>
      </c>
      <c r="Q70" s="97">
        <f t="shared" si="6"/>
        <v>543</v>
      </c>
      <c r="R70" s="97">
        <f t="shared" si="7"/>
        <v>578</v>
      </c>
      <c r="S70" s="97">
        <f t="shared" si="8"/>
        <v>271</v>
      </c>
      <c r="T70" s="97">
        <f t="shared" si="9"/>
        <v>206</v>
      </c>
      <c r="U70" s="97">
        <f t="shared" si="10"/>
        <v>4</v>
      </c>
      <c r="V70" s="97">
        <f t="shared" si="11"/>
        <v>536</v>
      </c>
      <c r="W70" s="97">
        <f t="shared" si="12"/>
        <v>465</v>
      </c>
    </row>
    <row r="71" spans="1:23" x14ac:dyDescent="0.25">
      <c r="A71" s="1">
        <f t="shared" si="13"/>
        <v>43229</v>
      </c>
      <c r="B71" s="97">
        <v>211</v>
      </c>
      <c r="C71" s="97">
        <v>285</v>
      </c>
      <c r="D71" s="97">
        <v>331</v>
      </c>
      <c r="E71" s="97">
        <v>524</v>
      </c>
      <c r="F71" s="97">
        <v>174</v>
      </c>
      <c r="G71" s="97">
        <v>594</v>
      </c>
      <c r="H71" s="97">
        <v>270</v>
      </c>
      <c r="I71" s="97">
        <v>203</v>
      </c>
      <c r="J71" s="97">
        <v>390</v>
      </c>
      <c r="K71" s="97">
        <v>376</v>
      </c>
      <c r="M71" s="1">
        <f t="shared" si="14"/>
        <v>43229</v>
      </c>
      <c r="N71" s="97">
        <f t="shared" si="15"/>
        <v>211</v>
      </c>
      <c r="O71" s="97">
        <f t="shared" si="4"/>
        <v>285</v>
      </c>
      <c r="P71" s="97">
        <f t="shared" si="5"/>
        <v>331</v>
      </c>
      <c r="Q71" s="97">
        <f t="shared" si="6"/>
        <v>524</v>
      </c>
      <c r="R71" s="97">
        <f t="shared" si="7"/>
        <v>174</v>
      </c>
      <c r="S71" s="97">
        <f t="shared" si="8"/>
        <v>594</v>
      </c>
      <c r="T71" s="97">
        <f t="shared" si="9"/>
        <v>270</v>
      </c>
      <c r="U71" s="97">
        <f t="shared" si="10"/>
        <v>203</v>
      </c>
      <c r="V71" s="97">
        <f t="shared" si="11"/>
        <v>390</v>
      </c>
      <c r="W71" s="97">
        <f t="shared" si="12"/>
        <v>376</v>
      </c>
    </row>
    <row r="72" spans="1:23" x14ac:dyDescent="0.25">
      <c r="A72" s="1">
        <f t="shared" si="13"/>
        <v>43230</v>
      </c>
      <c r="B72" s="97">
        <v>29</v>
      </c>
      <c r="C72" s="97">
        <v>185</v>
      </c>
      <c r="D72" s="97">
        <v>356</v>
      </c>
      <c r="E72" s="97">
        <v>148</v>
      </c>
      <c r="F72" s="97">
        <v>177</v>
      </c>
      <c r="G72" s="97">
        <v>247</v>
      </c>
      <c r="H72" s="97">
        <v>411</v>
      </c>
      <c r="I72" s="97">
        <v>552</v>
      </c>
      <c r="J72" s="97">
        <v>39</v>
      </c>
      <c r="K72" s="97">
        <v>116</v>
      </c>
      <c r="M72" s="1">
        <f t="shared" si="14"/>
        <v>43230</v>
      </c>
      <c r="N72" s="97">
        <f t="shared" si="15"/>
        <v>29</v>
      </c>
      <c r="O72" s="97">
        <f t="shared" si="4"/>
        <v>185</v>
      </c>
      <c r="P72" s="97">
        <f t="shared" si="5"/>
        <v>356</v>
      </c>
      <c r="Q72" s="97">
        <f t="shared" si="6"/>
        <v>148</v>
      </c>
      <c r="R72" s="97">
        <f t="shared" si="7"/>
        <v>177</v>
      </c>
      <c r="S72" s="97">
        <f t="shared" si="8"/>
        <v>247</v>
      </c>
      <c r="T72" s="97">
        <f t="shared" si="9"/>
        <v>411</v>
      </c>
      <c r="U72" s="97">
        <f t="shared" si="10"/>
        <v>552</v>
      </c>
      <c r="V72" s="97">
        <f t="shared" si="11"/>
        <v>39</v>
      </c>
      <c r="W72" s="97">
        <f t="shared" si="12"/>
        <v>116</v>
      </c>
    </row>
    <row r="73" spans="1:23" x14ac:dyDescent="0.25">
      <c r="A73" s="1">
        <f t="shared" si="13"/>
        <v>43231</v>
      </c>
      <c r="B73" s="97">
        <v>483</v>
      </c>
      <c r="C73" s="97">
        <v>313</v>
      </c>
      <c r="D73" s="97">
        <v>597</v>
      </c>
      <c r="E73" s="97">
        <v>410</v>
      </c>
      <c r="F73" s="97">
        <v>66</v>
      </c>
      <c r="G73" s="97">
        <v>129</v>
      </c>
      <c r="H73" s="97">
        <v>491</v>
      </c>
      <c r="I73" s="97">
        <v>143</v>
      </c>
      <c r="J73" s="97">
        <v>390</v>
      </c>
      <c r="K73" s="97">
        <v>511</v>
      </c>
      <c r="M73" s="1">
        <f t="shared" si="14"/>
        <v>43231</v>
      </c>
      <c r="N73" s="97">
        <f t="shared" si="15"/>
        <v>483</v>
      </c>
      <c r="O73" s="97">
        <f t="shared" si="4"/>
        <v>313</v>
      </c>
      <c r="P73" s="97">
        <f t="shared" si="5"/>
        <v>597</v>
      </c>
      <c r="Q73" s="97">
        <f t="shared" si="6"/>
        <v>410</v>
      </c>
      <c r="R73" s="97">
        <f t="shared" si="7"/>
        <v>66</v>
      </c>
      <c r="S73" s="97">
        <f t="shared" si="8"/>
        <v>129</v>
      </c>
      <c r="T73" s="97">
        <f t="shared" si="9"/>
        <v>491</v>
      </c>
      <c r="U73" s="97">
        <f t="shared" si="10"/>
        <v>143</v>
      </c>
      <c r="V73" s="97">
        <f t="shared" si="11"/>
        <v>390</v>
      </c>
      <c r="W73" s="97">
        <f t="shared" si="12"/>
        <v>511</v>
      </c>
    </row>
    <row r="74" spans="1:23" x14ac:dyDescent="0.25">
      <c r="A74" s="1">
        <f t="shared" si="13"/>
        <v>43232</v>
      </c>
      <c r="B74" s="97">
        <v>444</v>
      </c>
      <c r="C74" s="97">
        <v>-1</v>
      </c>
      <c r="D74" s="97">
        <v>125</v>
      </c>
      <c r="E74" s="97">
        <v>535</v>
      </c>
      <c r="F74" s="97">
        <v>255</v>
      </c>
      <c r="G74" s="97">
        <v>324</v>
      </c>
      <c r="H74" s="97">
        <v>93</v>
      </c>
      <c r="I74" s="97">
        <v>50</v>
      </c>
      <c r="J74" s="97">
        <v>191</v>
      </c>
      <c r="K74" s="97">
        <v>215</v>
      </c>
      <c r="M74" s="1">
        <f t="shared" si="14"/>
        <v>43232</v>
      </c>
      <c r="N74" s="97">
        <f t="shared" si="15"/>
        <v>444</v>
      </c>
      <c r="O74" s="97">
        <f t="shared" si="4"/>
        <v>306.69400061849291</v>
      </c>
      <c r="P74" s="97">
        <f t="shared" si="5"/>
        <v>125</v>
      </c>
      <c r="Q74" s="97">
        <f t="shared" si="6"/>
        <v>535</v>
      </c>
      <c r="R74" s="97">
        <f t="shared" si="7"/>
        <v>255</v>
      </c>
      <c r="S74" s="97">
        <f t="shared" si="8"/>
        <v>324</v>
      </c>
      <c r="T74" s="97">
        <f t="shared" si="9"/>
        <v>93</v>
      </c>
      <c r="U74" s="97">
        <f t="shared" si="10"/>
        <v>50</v>
      </c>
      <c r="V74" s="97">
        <f t="shared" si="11"/>
        <v>191</v>
      </c>
      <c r="W74" s="97">
        <f t="shared" si="12"/>
        <v>215</v>
      </c>
    </row>
    <row r="75" spans="1:23" x14ac:dyDescent="0.25">
      <c r="A75" s="1">
        <f t="shared" si="13"/>
        <v>43233</v>
      </c>
      <c r="B75" s="97">
        <v>5</v>
      </c>
      <c r="C75" s="97">
        <v>294</v>
      </c>
      <c r="D75" s="97">
        <v>241</v>
      </c>
      <c r="E75" s="97">
        <v>448</v>
      </c>
      <c r="F75" s="97">
        <v>398</v>
      </c>
      <c r="G75" s="97">
        <v>469</v>
      </c>
      <c r="H75" s="97">
        <v>171</v>
      </c>
      <c r="I75" s="97">
        <v>444</v>
      </c>
      <c r="J75" s="97">
        <v>577</v>
      </c>
      <c r="K75" s="97">
        <v>337</v>
      </c>
      <c r="M75" s="1">
        <f t="shared" si="14"/>
        <v>43233</v>
      </c>
      <c r="N75" s="97">
        <f t="shared" si="15"/>
        <v>5</v>
      </c>
      <c r="O75" s="97">
        <f t="shared" si="4"/>
        <v>294</v>
      </c>
      <c r="P75" s="97">
        <f t="shared" si="5"/>
        <v>241</v>
      </c>
      <c r="Q75" s="97">
        <f t="shared" si="6"/>
        <v>448</v>
      </c>
      <c r="R75" s="97">
        <f t="shared" si="7"/>
        <v>398</v>
      </c>
      <c r="S75" s="97">
        <f t="shared" si="8"/>
        <v>469</v>
      </c>
      <c r="T75" s="97">
        <f t="shared" si="9"/>
        <v>171</v>
      </c>
      <c r="U75" s="97">
        <f t="shared" si="10"/>
        <v>444</v>
      </c>
      <c r="V75" s="97">
        <f t="shared" si="11"/>
        <v>577</v>
      </c>
      <c r="W75" s="97">
        <f t="shared" si="12"/>
        <v>337</v>
      </c>
    </row>
    <row r="76" spans="1:23" x14ac:dyDescent="0.25">
      <c r="A76" s="1">
        <f t="shared" si="13"/>
        <v>43234</v>
      </c>
      <c r="B76" s="97">
        <v>385</v>
      </c>
      <c r="C76" s="97">
        <v>327</v>
      </c>
      <c r="D76" s="97">
        <v>390</v>
      </c>
      <c r="E76" s="97">
        <v>285</v>
      </c>
      <c r="F76" s="97">
        <v>42</v>
      </c>
      <c r="G76" s="97">
        <v>177</v>
      </c>
      <c r="H76" s="97">
        <v>464</v>
      </c>
      <c r="I76" s="97">
        <v>362</v>
      </c>
      <c r="J76" s="97">
        <v>507</v>
      </c>
      <c r="K76" s="97">
        <v>150</v>
      </c>
      <c r="M76" s="1">
        <f t="shared" si="14"/>
        <v>43234</v>
      </c>
      <c r="N76" s="97">
        <f t="shared" si="15"/>
        <v>385</v>
      </c>
      <c r="O76" s="97">
        <f t="shared" si="4"/>
        <v>327</v>
      </c>
      <c r="P76" s="97">
        <f t="shared" si="5"/>
        <v>390</v>
      </c>
      <c r="Q76" s="97">
        <f t="shared" si="6"/>
        <v>285</v>
      </c>
      <c r="R76" s="97">
        <f t="shared" si="7"/>
        <v>42</v>
      </c>
      <c r="S76" s="97">
        <f t="shared" si="8"/>
        <v>177</v>
      </c>
      <c r="T76" s="97">
        <f t="shared" si="9"/>
        <v>464</v>
      </c>
      <c r="U76" s="97">
        <f t="shared" si="10"/>
        <v>362</v>
      </c>
      <c r="V76" s="97">
        <f t="shared" si="11"/>
        <v>507</v>
      </c>
      <c r="W76" s="97">
        <f t="shared" si="12"/>
        <v>150</v>
      </c>
    </row>
    <row r="77" spans="1:23" x14ac:dyDescent="0.25">
      <c r="A77" s="1">
        <f t="shared" si="13"/>
        <v>43235</v>
      </c>
      <c r="B77" s="97">
        <v>43</v>
      </c>
      <c r="C77" s="97">
        <v>153</v>
      </c>
      <c r="D77" s="97">
        <v>68</v>
      </c>
      <c r="E77" s="97">
        <v>429</v>
      </c>
      <c r="F77" s="97">
        <v>524</v>
      </c>
      <c r="G77" s="97">
        <v>373</v>
      </c>
      <c r="H77" s="97">
        <v>62</v>
      </c>
      <c r="I77" s="97">
        <v>365</v>
      </c>
      <c r="J77" s="97">
        <v>216</v>
      </c>
      <c r="K77" s="97">
        <v>399</v>
      </c>
      <c r="M77" s="1">
        <f t="shared" si="14"/>
        <v>43235</v>
      </c>
      <c r="N77" s="97">
        <f t="shared" si="15"/>
        <v>43</v>
      </c>
      <c r="O77" s="97">
        <f t="shared" si="4"/>
        <v>153</v>
      </c>
      <c r="P77" s="97">
        <f t="shared" si="5"/>
        <v>68</v>
      </c>
      <c r="Q77" s="97">
        <f t="shared" si="6"/>
        <v>429</v>
      </c>
      <c r="R77" s="97">
        <f t="shared" si="7"/>
        <v>524</v>
      </c>
      <c r="S77" s="97">
        <f t="shared" si="8"/>
        <v>373</v>
      </c>
      <c r="T77" s="97">
        <f t="shared" si="9"/>
        <v>62</v>
      </c>
      <c r="U77" s="97">
        <f t="shared" si="10"/>
        <v>365</v>
      </c>
      <c r="V77" s="97">
        <f t="shared" si="11"/>
        <v>216</v>
      </c>
      <c r="W77" s="97">
        <f t="shared" si="12"/>
        <v>399</v>
      </c>
    </row>
    <row r="78" spans="1:23" x14ac:dyDescent="0.25">
      <c r="A78" s="1">
        <f t="shared" si="13"/>
        <v>43236</v>
      </c>
      <c r="B78" s="97">
        <v>255</v>
      </c>
      <c r="C78" s="97">
        <v>191</v>
      </c>
      <c r="D78" s="97">
        <v>458</v>
      </c>
      <c r="E78" s="97">
        <v>34</v>
      </c>
      <c r="F78" s="97">
        <v>377</v>
      </c>
      <c r="G78" s="97">
        <v>323</v>
      </c>
      <c r="H78" s="97">
        <v>100</v>
      </c>
      <c r="I78" s="97">
        <v>456</v>
      </c>
      <c r="J78" s="97">
        <v>506</v>
      </c>
      <c r="K78" s="97">
        <v>437</v>
      </c>
      <c r="M78" s="1">
        <f t="shared" si="14"/>
        <v>43236</v>
      </c>
      <c r="N78" s="97">
        <f t="shared" si="15"/>
        <v>255</v>
      </c>
      <c r="O78" s="97">
        <f t="shared" si="4"/>
        <v>191</v>
      </c>
      <c r="P78" s="97">
        <f t="shared" si="5"/>
        <v>458</v>
      </c>
      <c r="Q78" s="97">
        <f t="shared" si="6"/>
        <v>34</v>
      </c>
      <c r="R78" s="97">
        <f t="shared" si="7"/>
        <v>377</v>
      </c>
      <c r="S78" s="97">
        <f t="shared" si="8"/>
        <v>323</v>
      </c>
      <c r="T78" s="97">
        <f t="shared" si="9"/>
        <v>100</v>
      </c>
      <c r="U78" s="97">
        <f t="shared" si="10"/>
        <v>456</v>
      </c>
      <c r="V78" s="97">
        <f t="shared" si="11"/>
        <v>506</v>
      </c>
      <c r="W78" s="97">
        <f t="shared" si="12"/>
        <v>437</v>
      </c>
    </row>
    <row r="79" spans="1:23" x14ac:dyDescent="0.25">
      <c r="A79" s="1">
        <f t="shared" si="13"/>
        <v>43237</v>
      </c>
      <c r="B79" s="97">
        <v>514</v>
      </c>
      <c r="C79" s="97">
        <v>230</v>
      </c>
      <c r="D79" s="97">
        <v>168</v>
      </c>
      <c r="E79" s="97">
        <v>227</v>
      </c>
      <c r="F79" s="97">
        <v>48</v>
      </c>
      <c r="G79" s="97">
        <v>466</v>
      </c>
      <c r="H79" s="97">
        <v>179</v>
      </c>
      <c r="I79" s="97">
        <v>430</v>
      </c>
      <c r="J79" s="97">
        <v>521</v>
      </c>
      <c r="K79" s="97">
        <v>459</v>
      </c>
      <c r="M79" s="1">
        <f t="shared" si="14"/>
        <v>43237</v>
      </c>
      <c r="N79" s="97">
        <f t="shared" si="15"/>
        <v>514</v>
      </c>
      <c r="O79" s="97">
        <f t="shared" si="4"/>
        <v>230</v>
      </c>
      <c r="P79" s="97">
        <f t="shared" si="5"/>
        <v>168</v>
      </c>
      <c r="Q79" s="97">
        <f t="shared" si="6"/>
        <v>227</v>
      </c>
      <c r="R79" s="97">
        <f t="shared" si="7"/>
        <v>48</v>
      </c>
      <c r="S79" s="97">
        <f t="shared" si="8"/>
        <v>466</v>
      </c>
      <c r="T79" s="97">
        <f t="shared" si="9"/>
        <v>179</v>
      </c>
      <c r="U79" s="97">
        <f t="shared" si="10"/>
        <v>430</v>
      </c>
      <c r="V79" s="97">
        <f t="shared" si="11"/>
        <v>521</v>
      </c>
      <c r="W79" s="97">
        <f t="shared" si="12"/>
        <v>459</v>
      </c>
    </row>
    <row r="80" spans="1:23" x14ac:dyDescent="0.25">
      <c r="A80" s="1">
        <f t="shared" si="13"/>
        <v>43238</v>
      </c>
      <c r="B80" s="97">
        <v>456</v>
      </c>
      <c r="C80" s="97">
        <v>127</v>
      </c>
      <c r="D80" s="97">
        <v>447</v>
      </c>
      <c r="E80" s="97">
        <v>245</v>
      </c>
      <c r="F80" s="97">
        <v>527</v>
      </c>
      <c r="G80" s="97">
        <v>137</v>
      </c>
      <c r="H80" s="97">
        <v>177</v>
      </c>
      <c r="I80" s="97">
        <v>171</v>
      </c>
      <c r="J80" s="97">
        <v>58</v>
      </c>
      <c r="K80" s="97">
        <v>546</v>
      </c>
      <c r="M80" s="1">
        <f t="shared" si="14"/>
        <v>43238</v>
      </c>
      <c r="N80" s="97">
        <f t="shared" si="15"/>
        <v>456</v>
      </c>
      <c r="O80" s="97">
        <f t="shared" si="4"/>
        <v>127</v>
      </c>
      <c r="P80" s="97">
        <f t="shared" si="5"/>
        <v>447</v>
      </c>
      <c r="Q80" s="97">
        <f t="shared" si="6"/>
        <v>245</v>
      </c>
      <c r="R80" s="97">
        <f t="shared" si="7"/>
        <v>527</v>
      </c>
      <c r="S80" s="97">
        <f t="shared" si="8"/>
        <v>137</v>
      </c>
      <c r="T80" s="97">
        <f t="shared" si="9"/>
        <v>177</v>
      </c>
      <c r="U80" s="97">
        <f t="shared" si="10"/>
        <v>171</v>
      </c>
      <c r="V80" s="97">
        <f t="shared" si="11"/>
        <v>58</v>
      </c>
      <c r="W80" s="97">
        <f t="shared" si="12"/>
        <v>546</v>
      </c>
    </row>
    <row r="81" spans="1:23" x14ac:dyDescent="0.25">
      <c r="A81" s="1">
        <f t="shared" si="13"/>
        <v>43239</v>
      </c>
      <c r="B81" s="97">
        <v>132</v>
      </c>
      <c r="C81" s="97">
        <v>264</v>
      </c>
      <c r="D81" s="97">
        <v>519</v>
      </c>
      <c r="E81" s="97">
        <v>557</v>
      </c>
      <c r="F81" s="97">
        <v>278</v>
      </c>
      <c r="G81" s="97">
        <v>0</v>
      </c>
      <c r="H81" s="97">
        <v>182</v>
      </c>
      <c r="I81" s="97">
        <v>356</v>
      </c>
      <c r="J81" s="97">
        <v>562</v>
      </c>
      <c r="K81" s="97">
        <v>544</v>
      </c>
      <c r="M81" s="1">
        <f t="shared" si="14"/>
        <v>43239</v>
      </c>
      <c r="N81" s="97">
        <f t="shared" si="15"/>
        <v>132</v>
      </c>
      <c r="O81" s="97">
        <f t="shared" si="4"/>
        <v>264</v>
      </c>
      <c r="P81" s="97">
        <f t="shared" si="5"/>
        <v>519</v>
      </c>
      <c r="Q81" s="97">
        <f t="shared" si="6"/>
        <v>557</v>
      </c>
      <c r="R81" s="97">
        <f t="shared" si="7"/>
        <v>278</v>
      </c>
      <c r="S81" s="97">
        <f t="shared" si="8"/>
        <v>297.08630755673056</v>
      </c>
      <c r="T81" s="97">
        <f t="shared" si="9"/>
        <v>182</v>
      </c>
      <c r="U81" s="97">
        <f t="shared" si="10"/>
        <v>356</v>
      </c>
      <c r="V81" s="97">
        <f t="shared" si="11"/>
        <v>562</v>
      </c>
      <c r="W81" s="97">
        <f t="shared" si="12"/>
        <v>544</v>
      </c>
    </row>
    <row r="82" spans="1:23" x14ac:dyDescent="0.25">
      <c r="A82" s="1">
        <f t="shared" si="13"/>
        <v>43240</v>
      </c>
      <c r="B82" s="97">
        <v>254</v>
      </c>
      <c r="C82" s="97">
        <v>107</v>
      </c>
      <c r="D82" s="97">
        <v>548</v>
      </c>
      <c r="E82" s="97">
        <v>408</v>
      </c>
      <c r="F82" s="97">
        <v>285</v>
      </c>
      <c r="G82" s="97">
        <v>317</v>
      </c>
      <c r="H82" s="97">
        <v>5</v>
      </c>
      <c r="I82" s="97">
        <v>390</v>
      </c>
      <c r="J82" s="97">
        <v>502</v>
      </c>
      <c r="K82" s="97">
        <v>127</v>
      </c>
      <c r="M82" s="1">
        <f t="shared" si="14"/>
        <v>43240</v>
      </c>
      <c r="N82" s="97">
        <f t="shared" si="15"/>
        <v>254</v>
      </c>
      <c r="O82" s="97">
        <f t="shared" ref="O82:O145" si="16">IF(C82&gt;0,C82,AVERAGE(C82:C259))</f>
        <v>107</v>
      </c>
      <c r="P82" s="97">
        <f t="shared" ref="P82:P145" si="17">IF(D82&gt;0,D82,AVERAGE(D82:D259))</f>
        <v>548</v>
      </c>
      <c r="Q82" s="97">
        <f t="shared" ref="Q82:Q145" si="18">IF(E82&gt;0,E82,AVERAGE(E82:E259))</f>
        <v>408</v>
      </c>
      <c r="R82" s="97">
        <f t="shared" ref="R82:R145" si="19">IF(F82&gt;0,F82,AVERAGE(F82:F259))</f>
        <v>285</v>
      </c>
      <c r="S82" s="97">
        <f t="shared" ref="S82:S145" si="20">IF(G82&gt;0,G82,AVERAGE(G82:G259))</f>
        <v>317</v>
      </c>
      <c r="T82" s="97">
        <f t="shared" ref="T82:T145" si="21">IF(H82&gt;0,H82,AVERAGE(H82:H259))</f>
        <v>5</v>
      </c>
      <c r="U82" s="97">
        <f t="shared" ref="U82:U145" si="22">IF(I82&gt;0,I82,AVERAGE(I82:I259))</f>
        <v>390</v>
      </c>
      <c r="V82" s="97">
        <f t="shared" ref="V82:V145" si="23">IF(J82&gt;0,J82,AVERAGE(J82:J259))</f>
        <v>502</v>
      </c>
      <c r="W82" s="97">
        <f t="shared" ref="W82:W145" si="24">IF(K82&gt;0,K82,AVERAGE(K82:K259))</f>
        <v>127</v>
      </c>
    </row>
    <row r="83" spans="1:23" x14ac:dyDescent="0.25">
      <c r="A83" s="1">
        <f t="shared" si="13"/>
        <v>43241</v>
      </c>
      <c r="B83" s="97">
        <v>132</v>
      </c>
      <c r="C83" s="97">
        <v>372</v>
      </c>
      <c r="D83" s="97">
        <v>490</v>
      </c>
      <c r="E83" s="97">
        <v>47</v>
      </c>
      <c r="F83" s="97">
        <v>207</v>
      </c>
      <c r="G83" s="97">
        <v>266</v>
      </c>
      <c r="H83" s="97">
        <v>335</v>
      </c>
      <c r="I83" s="97">
        <v>387</v>
      </c>
      <c r="J83" s="97">
        <v>317</v>
      </c>
      <c r="K83" s="97">
        <v>38</v>
      </c>
      <c r="M83" s="1">
        <f t="shared" si="14"/>
        <v>43241</v>
      </c>
      <c r="N83" s="97">
        <f t="shared" si="15"/>
        <v>132</v>
      </c>
      <c r="O83" s="97">
        <f t="shared" si="16"/>
        <v>372</v>
      </c>
      <c r="P83" s="97">
        <f t="shared" si="17"/>
        <v>490</v>
      </c>
      <c r="Q83" s="97">
        <f t="shared" si="18"/>
        <v>47</v>
      </c>
      <c r="R83" s="97">
        <f t="shared" si="19"/>
        <v>207</v>
      </c>
      <c r="S83" s="97">
        <f t="shared" si="20"/>
        <v>266</v>
      </c>
      <c r="T83" s="97">
        <f t="shared" si="21"/>
        <v>335</v>
      </c>
      <c r="U83" s="97">
        <f t="shared" si="22"/>
        <v>387</v>
      </c>
      <c r="V83" s="97">
        <f t="shared" si="23"/>
        <v>317</v>
      </c>
      <c r="W83" s="97">
        <f t="shared" si="24"/>
        <v>38</v>
      </c>
    </row>
    <row r="84" spans="1:23" x14ac:dyDescent="0.25">
      <c r="A84" s="1">
        <f t="shared" si="13"/>
        <v>43242</v>
      </c>
      <c r="B84" s="97">
        <v>297</v>
      </c>
      <c r="C84" s="97">
        <v>65</v>
      </c>
      <c r="D84" s="97">
        <v>193</v>
      </c>
      <c r="E84" s="97">
        <v>24</v>
      </c>
      <c r="F84" s="97">
        <v>597</v>
      </c>
      <c r="G84" s="97">
        <v>458</v>
      </c>
      <c r="H84" s="97">
        <v>456</v>
      </c>
      <c r="I84" s="97">
        <v>132</v>
      </c>
      <c r="J84" s="97">
        <v>474</v>
      </c>
      <c r="K84" s="97">
        <v>512</v>
      </c>
      <c r="M84" s="1">
        <f t="shared" si="14"/>
        <v>43242</v>
      </c>
      <c r="N84" s="97">
        <f t="shared" si="15"/>
        <v>297</v>
      </c>
      <c r="O84" s="97">
        <f t="shared" si="16"/>
        <v>65</v>
      </c>
      <c r="P84" s="97">
        <f t="shared" si="17"/>
        <v>193</v>
      </c>
      <c r="Q84" s="97">
        <f t="shared" si="18"/>
        <v>24</v>
      </c>
      <c r="R84" s="97">
        <f t="shared" si="19"/>
        <v>597</v>
      </c>
      <c r="S84" s="97">
        <f t="shared" si="20"/>
        <v>458</v>
      </c>
      <c r="T84" s="97">
        <f t="shared" si="21"/>
        <v>456</v>
      </c>
      <c r="U84" s="97">
        <f t="shared" si="22"/>
        <v>132</v>
      </c>
      <c r="V84" s="97">
        <f t="shared" si="23"/>
        <v>474</v>
      </c>
      <c r="W84" s="97">
        <f t="shared" si="24"/>
        <v>512</v>
      </c>
    </row>
    <row r="85" spans="1:23" x14ac:dyDescent="0.25">
      <c r="A85" s="1">
        <f t="shared" si="13"/>
        <v>43243</v>
      </c>
      <c r="B85" s="97">
        <v>77</v>
      </c>
      <c r="C85" s="97">
        <v>307</v>
      </c>
      <c r="D85" s="97">
        <v>336</v>
      </c>
      <c r="E85" s="97">
        <v>73</v>
      </c>
      <c r="F85" s="97">
        <v>574</v>
      </c>
      <c r="G85" s="97">
        <v>19</v>
      </c>
      <c r="H85" s="97">
        <v>2</v>
      </c>
      <c r="I85" s="97">
        <v>402</v>
      </c>
      <c r="J85" s="97">
        <v>411</v>
      </c>
      <c r="K85" s="97">
        <v>112</v>
      </c>
      <c r="M85" s="1">
        <f t="shared" si="14"/>
        <v>43243</v>
      </c>
      <c r="N85" s="97">
        <f t="shared" si="15"/>
        <v>77</v>
      </c>
      <c r="O85" s="97">
        <f t="shared" si="16"/>
        <v>307</v>
      </c>
      <c r="P85" s="97">
        <f t="shared" si="17"/>
        <v>336</v>
      </c>
      <c r="Q85" s="97">
        <f t="shared" si="18"/>
        <v>73</v>
      </c>
      <c r="R85" s="97">
        <f t="shared" si="19"/>
        <v>574</v>
      </c>
      <c r="S85" s="97">
        <f t="shared" si="20"/>
        <v>19</v>
      </c>
      <c r="T85" s="97">
        <f t="shared" si="21"/>
        <v>2</v>
      </c>
      <c r="U85" s="97">
        <f t="shared" si="22"/>
        <v>402</v>
      </c>
      <c r="V85" s="97">
        <f t="shared" si="23"/>
        <v>411</v>
      </c>
      <c r="W85" s="97">
        <f t="shared" si="24"/>
        <v>112</v>
      </c>
    </row>
    <row r="86" spans="1:23" x14ac:dyDescent="0.25">
      <c r="A86" s="1">
        <f t="shared" si="13"/>
        <v>43244</v>
      </c>
      <c r="B86" s="97">
        <v>584</v>
      </c>
      <c r="C86" s="97">
        <v>579</v>
      </c>
      <c r="D86" s="97">
        <v>530</v>
      </c>
      <c r="E86" s="97">
        <v>537</v>
      </c>
      <c r="F86" s="97">
        <v>52</v>
      </c>
      <c r="G86" s="97">
        <v>290</v>
      </c>
      <c r="H86" s="97">
        <v>197</v>
      </c>
      <c r="I86" s="97">
        <v>358</v>
      </c>
      <c r="J86" s="97">
        <v>472</v>
      </c>
      <c r="K86" s="97">
        <v>57</v>
      </c>
      <c r="M86" s="1">
        <f t="shared" si="14"/>
        <v>43244</v>
      </c>
      <c r="N86" s="97">
        <f t="shared" si="15"/>
        <v>584</v>
      </c>
      <c r="O86" s="97">
        <f t="shared" si="16"/>
        <v>579</v>
      </c>
      <c r="P86" s="97">
        <f t="shared" si="17"/>
        <v>530</v>
      </c>
      <c r="Q86" s="97">
        <f t="shared" si="18"/>
        <v>537</v>
      </c>
      <c r="R86" s="97">
        <f t="shared" si="19"/>
        <v>52</v>
      </c>
      <c r="S86" s="97">
        <f t="shared" si="20"/>
        <v>290</v>
      </c>
      <c r="T86" s="97">
        <f t="shared" si="21"/>
        <v>197</v>
      </c>
      <c r="U86" s="97">
        <f t="shared" si="22"/>
        <v>358</v>
      </c>
      <c r="V86" s="97">
        <f t="shared" si="23"/>
        <v>472</v>
      </c>
      <c r="W86" s="97">
        <f t="shared" si="24"/>
        <v>57</v>
      </c>
    </row>
    <row r="87" spans="1:23" x14ac:dyDescent="0.25">
      <c r="A87" s="1">
        <f t="shared" si="13"/>
        <v>43245</v>
      </c>
      <c r="B87" s="97">
        <v>357</v>
      </c>
      <c r="C87" s="97">
        <v>212</v>
      </c>
      <c r="D87" s="97">
        <v>163</v>
      </c>
      <c r="E87" s="97">
        <v>378</v>
      </c>
      <c r="F87" s="97">
        <v>218</v>
      </c>
      <c r="G87" s="97">
        <v>577</v>
      </c>
      <c r="H87" s="97">
        <v>220</v>
      </c>
      <c r="I87" s="97">
        <v>527</v>
      </c>
      <c r="J87" s="97">
        <v>340</v>
      </c>
      <c r="K87" s="97">
        <v>124</v>
      </c>
      <c r="M87" s="1">
        <f t="shared" si="14"/>
        <v>43245</v>
      </c>
      <c r="N87" s="97">
        <f t="shared" si="15"/>
        <v>357</v>
      </c>
      <c r="O87" s="97">
        <f t="shared" si="16"/>
        <v>212</v>
      </c>
      <c r="P87" s="97">
        <f t="shared" si="17"/>
        <v>163</v>
      </c>
      <c r="Q87" s="97">
        <f t="shared" si="18"/>
        <v>378</v>
      </c>
      <c r="R87" s="97">
        <f t="shared" si="19"/>
        <v>218</v>
      </c>
      <c r="S87" s="97">
        <f t="shared" si="20"/>
        <v>577</v>
      </c>
      <c r="T87" s="97">
        <f t="shared" si="21"/>
        <v>220</v>
      </c>
      <c r="U87" s="97">
        <f t="shared" si="22"/>
        <v>527</v>
      </c>
      <c r="V87" s="97">
        <f t="shared" si="23"/>
        <v>340</v>
      </c>
      <c r="W87" s="97">
        <f t="shared" si="24"/>
        <v>124</v>
      </c>
    </row>
    <row r="88" spans="1:23" x14ac:dyDescent="0.25">
      <c r="A88" s="1">
        <f t="shared" si="13"/>
        <v>43246</v>
      </c>
      <c r="B88" s="97">
        <v>160</v>
      </c>
      <c r="C88" s="97">
        <v>572</v>
      </c>
      <c r="D88" s="97">
        <v>365</v>
      </c>
      <c r="E88" s="97">
        <v>45</v>
      </c>
      <c r="F88" s="97">
        <v>271</v>
      </c>
      <c r="G88" s="97">
        <v>264</v>
      </c>
      <c r="H88" s="97">
        <v>445</v>
      </c>
      <c r="I88" s="97">
        <v>546</v>
      </c>
      <c r="J88" s="97">
        <v>524</v>
      </c>
      <c r="K88" s="97">
        <v>466</v>
      </c>
      <c r="M88" s="1">
        <f t="shared" si="14"/>
        <v>43246</v>
      </c>
      <c r="N88" s="97">
        <f t="shared" si="15"/>
        <v>160</v>
      </c>
      <c r="O88" s="97">
        <f t="shared" si="16"/>
        <v>572</v>
      </c>
      <c r="P88" s="97">
        <f t="shared" si="17"/>
        <v>365</v>
      </c>
      <c r="Q88" s="97">
        <f t="shared" si="18"/>
        <v>45</v>
      </c>
      <c r="R88" s="97">
        <f t="shared" si="19"/>
        <v>271</v>
      </c>
      <c r="S88" s="97">
        <f t="shared" si="20"/>
        <v>264</v>
      </c>
      <c r="T88" s="97">
        <f t="shared" si="21"/>
        <v>445</v>
      </c>
      <c r="U88" s="97">
        <f t="shared" si="22"/>
        <v>546</v>
      </c>
      <c r="V88" s="97">
        <f t="shared" si="23"/>
        <v>524</v>
      </c>
      <c r="W88" s="97">
        <f t="shared" si="24"/>
        <v>466</v>
      </c>
    </row>
    <row r="89" spans="1:23" x14ac:dyDescent="0.25">
      <c r="A89" s="1">
        <f t="shared" si="13"/>
        <v>43247</v>
      </c>
      <c r="B89" s="97">
        <v>492</v>
      </c>
      <c r="C89" s="97">
        <v>201</v>
      </c>
      <c r="D89" s="97">
        <v>493</v>
      </c>
      <c r="E89" s="97">
        <v>110</v>
      </c>
      <c r="F89" s="97">
        <v>504</v>
      </c>
      <c r="G89" s="97">
        <v>237</v>
      </c>
      <c r="H89" s="97">
        <v>311</v>
      </c>
      <c r="I89" s="97">
        <v>168</v>
      </c>
      <c r="J89" s="97">
        <v>362</v>
      </c>
      <c r="K89" s="97">
        <v>72</v>
      </c>
      <c r="M89" s="1">
        <f t="shared" si="14"/>
        <v>43247</v>
      </c>
      <c r="N89" s="97">
        <f t="shared" si="15"/>
        <v>492</v>
      </c>
      <c r="O89" s="97">
        <f t="shared" si="16"/>
        <v>201</v>
      </c>
      <c r="P89" s="97">
        <f t="shared" si="17"/>
        <v>493</v>
      </c>
      <c r="Q89" s="97">
        <f t="shared" si="18"/>
        <v>110</v>
      </c>
      <c r="R89" s="97">
        <f t="shared" si="19"/>
        <v>504</v>
      </c>
      <c r="S89" s="97">
        <f t="shared" si="20"/>
        <v>237</v>
      </c>
      <c r="T89" s="97">
        <f t="shared" si="21"/>
        <v>311</v>
      </c>
      <c r="U89" s="97">
        <f t="shared" si="22"/>
        <v>168</v>
      </c>
      <c r="V89" s="97">
        <f t="shared" si="23"/>
        <v>362</v>
      </c>
      <c r="W89" s="97">
        <f t="shared" si="24"/>
        <v>72</v>
      </c>
    </row>
    <row r="90" spans="1:23" x14ac:dyDescent="0.25">
      <c r="A90" s="1">
        <f t="shared" si="13"/>
        <v>43248</v>
      </c>
      <c r="B90" s="97">
        <v>589</v>
      </c>
      <c r="C90" s="97">
        <v>254</v>
      </c>
      <c r="D90" s="97">
        <v>440</v>
      </c>
      <c r="E90" s="97">
        <v>176</v>
      </c>
      <c r="F90" s="97">
        <v>81</v>
      </c>
      <c r="G90" s="97">
        <v>240</v>
      </c>
      <c r="H90" s="97">
        <v>563</v>
      </c>
      <c r="I90" s="97">
        <v>195</v>
      </c>
      <c r="J90" s="97">
        <v>265</v>
      </c>
      <c r="K90" s="97">
        <v>153</v>
      </c>
      <c r="M90" s="1">
        <f t="shared" si="14"/>
        <v>43248</v>
      </c>
      <c r="N90" s="97">
        <f t="shared" si="15"/>
        <v>589</v>
      </c>
      <c r="O90" s="97">
        <f t="shared" si="16"/>
        <v>254</v>
      </c>
      <c r="P90" s="97">
        <f t="shared" si="17"/>
        <v>440</v>
      </c>
      <c r="Q90" s="97">
        <f t="shared" si="18"/>
        <v>176</v>
      </c>
      <c r="R90" s="97">
        <f t="shared" si="19"/>
        <v>81</v>
      </c>
      <c r="S90" s="97">
        <f t="shared" si="20"/>
        <v>240</v>
      </c>
      <c r="T90" s="97">
        <f t="shared" si="21"/>
        <v>563</v>
      </c>
      <c r="U90" s="97">
        <f t="shared" si="22"/>
        <v>195</v>
      </c>
      <c r="V90" s="97">
        <f t="shared" si="23"/>
        <v>265</v>
      </c>
      <c r="W90" s="97">
        <f t="shared" si="24"/>
        <v>153</v>
      </c>
    </row>
    <row r="91" spans="1:23" x14ac:dyDescent="0.25">
      <c r="A91" s="1">
        <f t="shared" si="13"/>
        <v>43249</v>
      </c>
      <c r="B91" s="97">
        <v>506</v>
      </c>
      <c r="C91" s="97">
        <v>105</v>
      </c>
      <c r="D91" s="97">
        <v>72</v>
      </c>
      <c r="E91" s="97">
        <v>200</v>
      </c>
      <c r="F91" s="97">
        <v>286</v>
      </c>
      <c r="G91" s="97">
        <v>109</v>
      </c>
      <c r="H91" s="97">
        <v>251</v>
      </c>
      <c r="I91" s="97">
        <v>137</v>
      </c>
      <c r="J91" s="97">
        <v>347</v>
      </c>
      <c r="K91" s="97">
        <v>492</v>
      </c>
      <c r="M91" s="1">
        <f t="shared" si="14"/>
        <v>43249</v>
      </c>
      <c r="N91" s="97">
        <f t="shared" si="15"/>
        <v>506</v>
      </c>
      <c r="O91" s="97">
        <f t="shared" si="16"/>
        <v>105</v>
      </c>
      <c r="P91" s="97">
        <f t="shared" si="17"/>
        <v>72</v>
      </c>
      <c r="Q91" s="97">
        <f t="shared" si="18"/>
        <v>200</v>
      </c>
      <c r="R91" s="97">
        <f t="shared" si="19"/>
        <v>286</v>
      </c>
      <c r="S91" s="97">
        <f t="shared" si="20"/>
        <v>109</v>
      </c>
      <c r="T91" s="97">
        <f t="shared" si="21"/>
        <v>251</v>
      </c>
      <c r="U91" s="97">
        <f t="shared" si="22"/>
        <v>137</v>
      </c>
      <c r="V91" s="97">
        <f t="shared" si="23"/>
        <v>347</v>
      </c>
      <c r="W91" s="97">
        <f t="shared" si="24"/>
        <v>492</v>
      </c>
    </row>
    <row r="92" spans="1:23" x14ac:dyDescent="0.25">
      <c r="A92" s="1">
        <f t="shared" si="13"/>
        <v>43250</v>
      </c>
      <c r="B92" s="97">
        <v>76</v>
      </c>
      <c r="C92" s="97">
        <v>562</v>
      </c>
      <c r="D92" s="97">
        <v>535</v>
      </c>
      <c r="E92" s="97">
        <v>566</v>
      </c>
      <c r="F92" s="97">
        <v>271</v>
      </c>
      <c r="G92" s="97">
        <v>155</v>
      </c>
      <c r="H92" s="97">
        <v>261</v>
      </c>
      <c r="I92" s="97">
        <v>497</v>
      </c>
      <c r="J92" s="97">
        <v>91</v>
      </c>
      <c r="K92" s="97">
        <v>484</v>
      </c>
      <c r="M92" s="1">
        <f t="shared" si="14"/>
        <v>43250</v>
      </c>
      <c r="N92" s="97">
        <f t="shared" si="15"/>
        <v>76</v>
      </c>
      <c r="O92" s="97">
        <f t="shared" si="16"/>
        <v>562</v>
      </c>
      <c r="P92" s="97">
        <f t="shared" si="17"/>
        <v>535</v>
      </c>
      <c r="Q92" s="97">
        <f t="shared" si="18"/>
        <v>566</v>
      </c>
      <c r="R92" s="97">
        <f t="shared" si="19"/>
        <v>271</v>
      </c>
      <c r="S92" s="97">
        <f t="shared" si="20"/>
        <v>155</v>
      </c>
      <c r="T92" s="97">
        <f t="shared" si="21"/>
        <v>261</v>
      </c>
      <c r="U92" s="97">
        <f t="shared" si="22"/>
        <v>497</v>
      </c>
      <c r="V92" s="97">
        <f t="shared" si="23"/>
        <v>91</v>
      </c>
      <c r="W92" s="97">
        <f t="shared" si="24"/>
        <v>484</v>
      </c>
    </row>
    <row r="93" spans="1:23" x14ac:dyDescent="0.25">
      <c r="A93" s="1">
        <f t="shared" si="13"/>
        <v>43251</v>
      </c>
      <c r="B93" s="97">
        <v>139</v>
      </c>
      <c r="C93" s="97">
        <v>100</v>
      </c>
      <c r="D93" s="97">
        <v>399</v>
      </c>
      <c r="E93" s="97">
        <v>33</v>
      </c>
      <c r="F93" s="97">
        <v>348</v>
      </c>
      <c r="G93" s="97">
        <v>563</v>
      </c>
      <c r="H93" s="97">
        <v>110</v>
      </c>
      <c r="I93" s="97">
        <v>305</v>
      </c>
      <c r="J93" s="97">
        <v>219</v>
      </c>
      <c r="K93" s="97">
        <v>528</v>
      </c>
      <c r="M93" s="1">
        <f t="shared" si="14"/>
        <v>43251</v>
      </c>
      <c r="N93" s="97">
        <f t="shared" si="15"/>
        <v>139</v>
      </c>
      <c r="O93" s="97">
        <f t="shared" si="16"/>
        <v>100</v>
      </c>
      <c r="P93" s="97">
        <f t="shared" si="17"/>
        <v>399</v>
      </c>
      <c r="Q93" s="97">
        <f t="shared" si="18"/>
        <v>33</v>
      </c>
      <c r="R93" s="97">
        <f t="shared" si="19"/>
        <v>348</v>
      </c>
      <c r="S93" s="97">
        <f t="shared" si="20"/>
        <v>563</v>
      </c>
      <c r="T93" s="97">
        <f t="shared" si="21"/>
        <v>110</v>
      </c>
      <c r="U93" s="97">
        <f t="shared" si="22"/>
        <v>305</v>
      </c>
      <c r="V93" s="97">
        <f t="shared" si="23"/>
        <v>219</v>
      </c>
      <c r="W93" s="97">
        <f t="shared" si="24"/>
        <v>528</v>
      </c>
    </row>
    <row r="94" spans="1:23" x14ac:dyDescent="0.25">
      <c r="A94" s="1">
        <f t="shared" si="13"/>
        <v>43252</v>
      </c>
      <c r="B94" s="97">
        <v>391</v>
      </c>
      <c r="C94" s="97">
        <v>497</v>
      </c>
      <c r="D94" s="97">
        <v>146</v>
      </c>
      <c r="E94" s="97">
        <v>265</v>
      </c>
      <c r="F94" s="97">
        <v>550</v>
      </c>
      <c r="G94" s="97">
        <v>567</v>
      </c>
      <c r="H94" s="97">
        <v>410</v>
      </c>
      <c r="I94" s="97">
        <v>568</v>
      </c>
      <c r="J94" s="97">
        <v>290</v>
      </c>
      <c r="K94" s="97">
        <v>469</v>
      </c>
      <c r="M94" s="1">
        <f t="shared" si="14"/>
        <v>43252</v>
      </c>
      <c r="N94" s="97">
        <f t="shared" si="15"/>
        <v>391</v>
      </c>
      <c r="O94" s="97">
        <f t="shared" si="16"/>
        <v>497</v>
      </c>
      <c r="P94" s="97">
        <f t="shared" si="17"/>
        <v>146</v>
      </c>
      <c r="Q94" s="97">
        <f t="shared" si="18"/>
        <v>265</v>
      </c>
      <c r="R94" s="97">
        <f t="shared" si="19"/>
        <v>550</v>
      </c>
      <c r="S94" s="97">
        <f t="shared" si="20"/>
        <v>567</v>
      </c>
      <c r="T94" s="97">
        <f t="shared" si="21"/>
        <v>410</v>
      </c>
      <c r="U94" s="97">
        <f t="shared" si="22"/>
        <v>568</v>
      </c>
      <c r="V94" s="97">
        <f t="shared" si="23"/>
        <v>290</v>
      </c>
      <c r="W94" s="97">
        <f t="shared" si="24"/>
        <v>469</v>
      </c>
    </row>
    <row r="95" spans="1:23" x14ac:dyDescent="0.25">
      <c r="A95" s="1">
        <f t="shared" si="13"/>
        <v>43253</v>
      </c>
      <c r="B95" s="97">
        <v>48</v>
      </c>
      <c r="C95" s="97">
        <v>218</v>
      </c>
      <c r="D95" s="97">
        <v>505</v>
      </c>
      <c r="E95" s="97">
        <v>158</v>
      </c>
      <c r="F95" s="97">
        <v>412</v>
      </c>
      <c r="G95" s="97">
        <v>535</v>
      </c>
      <c r="H95" s="97">
        <v>102</v>
      </c>
      <c r="I95" s="97">
        <v>304</v>
      </c>
      <c r="J95" s="97">
        <v>327</v>
      </c>
      <c r="K95" s="97">
        <v>512</v>
      </c>
      <c r="M95" s="1">
        <f t="shared" si="14"/>
        <v>43253</v>
      </c>
      <c r="N95" s="97">
        <f t="shared" si="15"/>
        <v>48</v>
      </c>
      <c r="O95" s="97">
        <f t="shared" si="16"/>
        <v>218</v>
      </c>
      <c r="P95" s="97">
        <f t="shared" si="17"/>
        <v>505</v>
      </c>
      <c r="Q95" s="97">
        <f t="shared" si="18"/>
        <v>158</v>
      </c>
      <c r="R95" s="97">
        <f t="shared" si="19"/>
        <v>412</v>
      </c>
      <c r="S95" s="97">
        <f t="shared" si="20"/>
        <v>535</v>
      </c>
      <c r="T95" s="97">
        <f t="shared" si="21"/>
        <v>102</v>
      </c>
      <c r="U95" s="97">
        <f t="shared" si="22"/>
        <v>304</v>
      </c>
      <c r="V95" s="97">
        <f t="shared" si="23"/>
        <v>327</v>
      </c>
      <c r="W95" s="97">
        <f t="shared" si="24"/>
        <v>512</v>
      </c>
    </row>
    <row r="96" spans="1:23" x14ac:dyDescent="0.25">
      <c r="A96" s="1">
        <f t="shared" si="13"/>
        <v>43254</v>
      </c>
      <c r="B96" s="97">
        <v>594</v>
      </c>
      <c r="C96" s="97">
        <v>405</v>
      </c>
      <c r="D96" s="97">
        <v>552</v>
      </c>
      <c r="E96" s="97">
        <v>524</v>
      </c>
      <c r="F96" s="97">
        <v>258</v>
      </c>
      <c r="G96" s="97">
        <v>546</v>
      </c>
      <c r="H96" s="97">
        <v>152</v>
      </c>
      <c r="I96" s="97">
        <v>251</v>
      </c>
      <c r="J96" s="97">
        <v>315</v>
      </c>
      <c r="K96" s="97">
        <v>259</v>
      </c>
      <c r="M96" s="1">
        <f t="shared" si="14"/>
        <v>43254</v>
      </c>
      <c r="N96" s="97">
        <f t="shared" si="15"/>
        <v>594</v>
      </c>
      <c r="O96" s="97">
        <f t="shared" si="16"/>
        <v>405</v>
      </c>
      <c r="P96" s="97">
        <f t="shared" si="17"/>
        <v>552</v>
      </c>
      <c r="Q96" s="97">
        <f t="shared" si="18"/>
        <v>524</v>
      </c>
      <c r="R96" s="97">
        <f t="shared" si="19"/>
        <v>258</v>
      </c>
      <c r="S96" s="97">
        <f t="shared" si="20"/>
        <v>546</v>
      </c>
      <c r="T96" s="97">
        <f t="shared" si="21"/>
        <v>152</v>
      </c>
      <c r="U96" s="97">
        <f t="shared" si="22"/>
        <v>251</v>
      </c>
      <c r="V96" s="97">
        <f t="shared" si="23"/>
        <v>315</v>
      </c>
      <c r="W96" s="97">
        <f t="shared" si="24"/>
        <v>259</v>
      </c>
    </row>
    <row r="97" spans="1:23" x14ac:dyDescent="0.25">
      <c r="A97" s="1">
        <f t="shared" si="13"/>
        <v>43255</v>
      </c>
      <c r="B97" s="97">
        <v>300</v>
      </c>
      <c r="C97" s="97">
        <v>245</v>
      </c>
      <c r="D97" s="97">
        <v>512</v>
      </c>
      <c r="E97" s="97">
        <v>376</v>
      </c>
      <c r="F97" s="97">
        <v>308</v>
      </c>
      <c r="G97" s="97">
        <v>589</v>
      </c>
      <c r="H97" s="97">
        <v>381</v>
      </c>
      <c r="I97" s="97">
        <v>28</v>
      </c>
      <c r="J97" s="97">
        <v>556</v>
      </c>
      <c r="K97" s="97">
        <v>178</v>
      </c>
      <c r="M97" s="1">
        <f t="shared" si="14"/>
        <v>43255</v>
      </c>
      <c r="N97" s="97">
        <f t="shared" si="15"/>
        <v>300</v>
      </c>
      <c r="O97" s="97">
        <f t="shared" si="16"/>
        <v>245</v>
      </c>
      <c r="P97" s="97">
        <f t="shared" si="17"/>
        <v>512</v>
      </c>
      <c r="Q97" s="97">
        <f t="shared" si="18"/>
        <v>376</v>
      </c>
      <c r="R97" s="97">
        <f t="shared" si="19"/>
        <v>308</v>
      </c>
      <c r="S97" s="97">
        <f t="shared" si="20"/>
        <v>589</v>
      </c>
      <c r="T97" s="97">
        <f t="shared" si="21"/>
        <v>381</v>
      </c>
      <c r="U97" s="97">
        <f t="shared" si="22"/>
        <v>28</v>
      </c>
      <c r="V97" s="97">
        <f t="shared" si="23"/>
        <v>556</v>
      </c>
      <c r="W97" s="97">
        <f t="shared" si="24"/>
        <v>178</v>
      </c>
    </row>
    <row r="98" spans="1:23" x14ac:dyDescent="0.25">
      <c r="A98" s="1">
        <f t="shared" si="13"/>
        <v>43256</v>
      </c>
      <c r="B98" s="97">
        <v>333</v>
      </c>
      <c r="C98" s="97">
        <v>297</v>
      </c>
      <c r="D98" s="97">
        <v>363</v>
      </c>
      <c r="E98" s="97">
        <v>528</v>
      </c>
      <c r="F98" s="97">
        <v>171</v>
      </c>
      <c r="G98" s="97">
        <v>199</v>
      </c>
      <c r="H98" s="97">
        <v>115</v>
      </c>
      <c r="I98" s="97">
        <v>500</v>
      </c>
      <c r="J98" s="97">
        <v>150</v>
      </c>
      <c r="K98" s="97">
        <v>560</v>
      </c>
      <c r="M98" s="1">
        <f t="shared" si="14"/>
        <v>43256</v>
      </c>
      <c r="N98" s="97">
        <f t="shared" si="15"/>
        <v>333</v>
      </c>
      <c r="O98" s="97">
        <f t="shared" si="16"/>
        <v>297</v>
      </c>
      <c r="P98" s="97">
        <f t="shared" si="17"/>
        <v>363</v>
      </c>
      <c r="Q98" s="97">
        <f t="shared" si="18"/>
        <v>528</v>
      </c>
      <c r="R98" s="97">
        <f t="shared" si="19"/>
        <v>171</v>
      </c>
      <c r="S98" s="97">
        <f t="shared" si="20"/>
        <v>199</v>
      </c>
      <c r="T98" s="97">
        <f t="shared" si="21"/>
        <v>115</v>
      </c>
      <c r="U98" s="97">
        <f t="shared" si="22"/>
        <v>500</v>
      </c>
      <c r="V98" s="97">
        <f t="shared" si="23"/>
        <v>150</v>
      </c>
      <c r="W98" s="97">
        <f t="shared" si="24"/>
        <v>560</v>
      </c>
    </row>
    <row r="99" spans="1:23" x14ac:dyDescent="0.25">
      <c r="A99" s="1">
        <f t="shared" si="13"/>
        <v>43257</v>
      </c>
      <c r="B99" s="97">
        <v>409</v>
      </c>
      <c r="C99" s="97">
        <v>81</v>
      </c>
      <c r="D99" s="97">
        <v>36</v>
      </c>
      <c r="E99" s="97">
        <v>236</v>
      </c>
      <c r="F99" s="97">
        <v>121</v>
      </c>
      <c r="G99" s="97">
        <v>293</v>
      </c>
      <c r="H99" s="97">
        <v>512</v>
      </c>
      <c r="I99" s="97">
        <v>221</v>
      </c>
      <c r="J99" s="97">
        <v>53</v>
      </c>
      <c r="K99" s="97">
        <v>26</v>
      </c>
      <c r="M99" s="1">
        <f t="shared" si="14"/>
        <v>43257</v>
      </c>
      <c r="N99" s="97">
        <f t="shared" si="15"/>
        <v>409</v>
      </c>
      <c r="O99" s="97">
        <f t="shared" si="16"/>
        <v>81</v>
      </c>
      <c r="P99" s="97">
        <f t="shared" si="17"/>
        <v>36</v>
      </c>
      <c r="Q99" s="97">
        <f t="shared" si="18"/>
        <v>236</v>
      </c>
      <c r="R99" s="97">
        <f t="shared" si="19"/>
        <v>121</v>
      </c>
      <c r="S99" s="97">
        <f t="shared" si="20"/>
        <v>293</v>
      </c>
      <c r="T99" s="97">
        <f t="shared" si="21"/>
        <v>512</v>
      </c>
      <c r="U99" s="97">
        <f t="shared" si="22"/>
        <v>221</v>
      </c>
      <c r="V99" s="97">
        <f t="shared" si="23"/>
        <v>53</v>
      </c>
      <c r="W99" s="97">
        <f t="shared" si="24"/>
        <v>26</v>
      </c>
    </row>
    <row r="100" spans="1:23" x14ac:dyDescent="0.25">
      <c r="A100" s="1">
        <f t="shared" si="13"/>
        <v>43258</v>
      </c>
      <c r="B100" s="97">
        <v>594</v>
      </c>
      <c r="C100" s="97">
        <v>589</v>
      </c>
      <c r="D100" s="97">
        <v>115</v>
      </c>
      <c r="E100" s="97">
        <v>326</v>
      </c>
      <c r="F100" s="97">
        <v>223</v>
      </c>
      <c r="G100" s="97">
        <v>512</v>
      </c>
      <c r="H100" s="97">
        <v>342</v>
      </c>
      <c r="I100" s="97">
        <v>298</v>
      </c>
      <c r="J100" s="97">
        <v>170</v>
      </c>
      <c r="K100" s="97">
        <v>513</v>
      </c>
      <c r="M100" s="1">
        <f t="shared" si="14"/>
        <v>43258</v>
      </c>
      <c r="N100" s="97">
        <f t="shared" si="15"/>
        <v>594</v>
      </c>
      <c r="O100" s="97">
        <f t="shared" si="16"/>
        <v>589</v>
      </c>
      <c r="P100" s="97">
        <f t="shared" si="17"/>
        <v>115</v>
      </c>
      <c r="Q100" s="97">
        <f t="shared" si="18"/>
        <v>326</v>
      </c>
      <c r="R100" s="97">
        <f t="shared" si="19"/>
        <v>223</v>
      </c>
      <c r="S100" s="97">
        <f t="shared" si="20"/>
        <v>512</v>
      </c>
      <c r="T100" s="97">
        <f t="shared" si="21"/>
        <v>342</v>
      </c>
      <c r="U100" s="97">
        <f t="shared" si="22"/>
        <v>298</v>
      </c>
      <c r="V100" s="97">
        <f t="shared" si="23"/>
        <v>170</v>
      </c>
      <c r="W100" s="97">
        <f t="shared" si="24"/>
        <v>513</v>
      </c>
    </row>
    <row r="101" spans="1:23" x14ac:dyDescent="0.25">
      <c r="A101" s="1">
        <f t="shared" si="13"/>
        <v>43259</v>
      </c>
      <c r="B101" s="97">
        <v>45</v>
      </c>
      <c r="C101" s="97">
        <v>45</v>
      </c>
      <c r="D101" s="97">
        <v>554</v>
      </c>
      <c r="E101" s="97">
        <v>519</v>
      </c>
      <c r="F101" s="97">
        <v>173</v>
      </c>
      <c r="G101" s="97">
        <v>182</v>
      </c>
      <c r="H101" s="97">
        <v>428</v>
      </c>
      <c r="I101" s="97">
        <v>9</v>
      </c>
      <c r="J101" s="97">
        <v>332</v>
      </c>
      <c r="K101" s="97">
        <v>250</v>
      </c>
      <c r="M101" s="1">
        <f t="shared" si="14"/>
        <v>43259</v>
      </c>
      <c r="N101" s="97">
        <f t="shared" si="15"/>
        <v>45</v>
      </c>
      <c r="O101" s="97">
        <f t="shared" si="16"/>
        <v>45</v>
      </c>
      <c r="P101" s="97">
        <f t="shared" si="17"/>
        <v>554</v>
      </c>
      <c r="Q101" s="97">
        <f t="shared" si="18"/>
        <v>519</v>
      </c>
      <c r="R101" s="97">
        <f t="shared" si="19"/>
        <v>173</v>
      </c>
      <c r="S101" s="97">
        <f t="shared" si="20"/>
        <v>182</v>
      </c>
      <c r="T101" s="97">
        <f t="shared" si="21"/>
        <v>428</v>
      </c>
      <c r="U101" s="97">
        <f t="shared" si="22"/>
        <v>9</v>
      </c>
      <c r="V101" s="97">
        <f t="shared" si="23"/>
        <v>332</v>
      </c>
      <c r="W101" s="97">
        <f t="shared" si="24"/>
        <v>250</v>
      </c>
    </row>
    <row r="102" spans="1:23" x14ac:dyDescent="0.25">
      <c r="A102" s="1">
        <f t="shared" si="13"/>
        <v>43260</v>
      </c>
      <c r="B102" s="97">
        <v>355</v>
      </c>
      <c r="C102" s="97">
        <v>250</v>
      </c>
      <c r="D102" s="97">
        <v>269</v>
      </c>
      <c r="E102" s="97">
        <v>536</v>
      </c>
      <c r="F102" s="97">
        <v>273</v>
      </c>
      <c r="G102" s="97">
        <v>390</v>
      </c>
      <c r="H102" s="97">
        <v>454</v>
      </c>
      <c r="I102" s="97">
        <v>383</v>
      </c>
      <c r="J102" s="97">
        <v>191</v>
      </c>
      <c r="K102" s="97">
        <v>357</v>
      </c>
      <c r="M102" s="1">
        <f t="shared" si="14"/>
        <v>43260</v>
      </c>
      <c r="N102" s="97">
        <f t="shared" si="15"/>
        <v>355</v>
      </c>
      <c r="O102" s="97">
        <f t="shared" si="16"/>
        <v>250</v>
      </c>
      <c r="P102" s="97">
        <f t="shared" si="17"/>
        <v>269</v>
      </c>
      <c r="Q102" s="97">
        <f t="shared" si="18"/>
        <v>536</v>
      </c>
      <c r="R102" s="97">
        <f t="shared" si="19"/>
        <v>273</v>
      </c>
      <c r="S102" s="97">
        <f t="shared" si="20"/>
        <v>390</v>
      </c>
      <c r="T102" s="97">
        <f t="shared" si="21"/>
        <v>454</v>
      </c>
      <c r="U102" s="97">
        <f t="shared" si="22"/>
        <v>383</v>
      </c>
      <c r="V102" s="97">
        <f t="shared" si="23"/>
        <v>191</v>
      </c>
      <c r="W102" s="97">
        <f t="shared" si="24"/>
        <v>357</v>
      </c>
    </row>
    <row r="103" spans="1:23" x14ac:dyDescent="0.25">
      <c r="A103" s="1">
        <f t="shared" si="13"/>
        <v>43261</v>
      </c>
      <c r="B103" s="97">
        <v>455</v>
      </c>
      <c r="C103" s="97">
        <v>569</v>
      </c>
      <c r="D103" s="97">
        <v>192</v>
      </c>
      <c r="E103" s="97">
        <v>600</v>
      </c>
      <c r="F103" s="97">
        <v>69</v>
      </c>
      <c r="G103" s="97">
        <v>263</v>
      </c>
      <c r="H103" s="97">
        <v>437</v>
      </c>
      <c r="I103" s="97">
        <v>576</v>
      </c>
      <c r="J103" s="97">
        <v>474</v>
      </c>
      <c r="K103" s="97">
        <v>424</v>
      </c>
      <c r="M103" s="1">
        <f t="shared" si="14"/>
        <v>43261</v>
      </c>
      <c r="N103" s="97">
        <f t="shared" si="15"/>
        <v>455</v>
      </c>
      <c r="O103" s="97">
        <f t="shared" si="16"/>
        <v>569</v>
      </c>
      <c r="P103" s="97">
        <f t="shared" si="17"/>
        <v>192</v>
      </c>
      <c r="Q103" s="97">
        <f t="shared" si="18"/>
        <v>600</v>
      </c>
      <c r="R103" s="97">
        <f t="shared" si="19"/>
        <v>69</v>
      </c>
      <c r="S103" s="97">
        <f t="shared" si="20"/>
        <v>263</v>
      </c>
      <c r="T103" s="97">
        <f t="shared" si="21"/>
        <v>437</v>
      </c>
      <c r="U103" s="97">
        <f t="shared" si="22"/>
        <v>576</v>
      </c>
      <c r="V103" s="97">
        <f t="shared" si="23"/>
        <v>474</v>
      </c>
      <c r="W103" s="97">
        <f t="shared" si="24"/>
        <v>424</v>
      </c>
    </row>
    <row r="104" spans="1:23" x14ac:dyDescent="0.25">
      <c r="A104" s="1">
        <f t="shared" si="13"/>
        <v>43262</v>
      </c>
      <c r="B104" s="97">
        <v>586</v>
      </c>
      <c r="C104" s="97">
        <v>315</v>
      </c>
      <c r="D104" s="97">
        <v>85</v>
      </c>
      <c r="E104" s="97">
        <v>8</v>
      </c>
      <c r="F104" s="97">
        <v>0</v>
      </c>
      <c r="G104" s="97">
        <v>218</v>
      </c>
      <c r="H104" s="97">
        <v>51</v>
      </c>
      <c r="I104" s="97">
        <v>402</v>
      </c>
      <c r="J104" s="97">
        <v>249</v>
      </c>
      <c r="K104" s="97">
        <v>142</v>
      </c>
      <c r="M104" s="1">
        <f t="shared" si="14"/>
        <v>43262</v>
      </c>
      <c r="N104" s="97">
        <f t="shared" si="15"/>
        <v>586</v>
      </c>
      <c r="O104" s="97">
        <f t="shared" si="16"/>
        <v>315</v>
      </c>
      <c r="P104" s="97">
        <f t="shared" si="17"/>
        <v>85</v>
      </c>
      <c r="Q104" s="97">
        <f t="shared" si="18"/>
        <v>8</v>
      </c>
      <c r="R104" s="97">
        <f t="shared" si="19"/>
        <v>304.11911534632344</v>
      </c>
      <c r="S104" s="97">
        <f t="shared" si="20"/>
        <v>218</v>
      </c>
      <c r="T104" s="97">
        <f t="shared" si="21"/>
        <v>51</v>
      </c>
      <c r="U104" s="97">
        <f t="shared" si="22"/>
        <v>402</v>
      </c>
      <c r="V104" s="97">
        <f t="shared" si="23"/>
        <v>249</v>
      </c>
      <c r="W104" s="97">
        <f t="shared" si="24"/>
        <v>142</v>
      </c>
    </row>
    <row r="105" spans="1:23" x14ac:dyDescent="0.25">
      <c r="A105" s="1">
        <f t="shared" si="13"/>
        <v>43263</v>
      </c>
      <c r="B105" s="97">
        <v>378</v>
      </c>
      <c r="C105" s="97">
        <v>420</v>
      </c>
      <c r="D105" s="97">
        <v>598</v>
      </c>
      <c r="E105" s="97">
        <v>50</v>
      </c>
      <c r="F105" s="97">
        <v>271</v>
      </c>
      <c r="G105" s="97">
        <v>593</v>
      </c>
      <c r="H105" s="97">
        <v>167</v>
      </c>
      <c r="I105" s="97">
        <v>74</v>
      </c>
      <c r="J105" s="97">
        <v>174</v>
      </c>
      <c r="K105" s="97">
        <v>290</v>
      </c>
      <c r="M105" s="1">
        <f t="shared" si="14"/>
        <v>43263</v>
      </c>
      <c r="N105" s="97">
        <f t="shared" si="15"/>
        <v>378</v>
      </c>
      <c r="O105" s="97">
        <f t="shared" si="16"/>
        <v>420</v>
      </c>
      <c r="P105" s="97">
        <f t="shared" si="17"/>
        <v>598</v>
      </c>
      <c r="Q105" s="97">
        <f t="shared" si="18"/>
        <v>50</v>
      </c>
      <c r="R105" s="97">
        <f t="shared" si="19"/>
        <v>271</v>
      </c>
      <c r="S105" s="97">
        <f t="shared" si="20"/>
        <v>593</v>
      </c>
      <c r="T105" s="97">
        <f t="shared" si="21"/>
        <v>167</v>
      </c>
      <c r="U105" s="97">
        <f t="shared" si="22"/>
        <v>74</v>
      </c>
      <c r="V105" s="97">
        <f t="shared" si="23"/>
        <v>174</v>
      </c>
      <c r="W105" s="97">
        <f t="shared" si="24"/>
        <v>290</v>
      </c>
    </row>
    <row r="106" spans="1:23" x14ac:dyDescent="0.25">
      <c r="A106" s="1">
        <f t="shared" si="13"/>
        <v>43264</v>
      </c>
      <c r="B106" s="97">
        <v>174</v>
      </c>
      <c r="C106" s="97">
        <v>476</v>
      </c>
      <c r="D106" s="97">
        <v>197</v>
      </c>
      <c r="E106" s="97">
        <v>274</v>
      </c>
      <c r="F106" s="97">
        <v>273</v>
      </c>
      <c r="G106" s="97">
        <v>597</v>
      </c>
      <c r="H106" s="97">
        <v>130</v>
      </c>
      <c r="I106" s="97">
        <v>299</v>
      </c>
      <c r="J106" s="97">
        <v>51</v>
      </c>
      <c r="K106" s="97">
        <v>584</v>
      </c>
      <c r="M106" s="1">
        <f t="shared" si="14"/>
        <v>43264</v>
      </c>
      <c r="N106" s="97">
        <f t="shared" si="15"/>
        <v>174</v>
      </c>
      <c r="O106" s="97">
        <f t="shared" si="16"/>
        <v>476</v>
      </c>
      <c r="P106" s="97">
        <f t="shared" si="17"/>
        <v>197</v>
      </c>
      <c r="Q106" s="97">
        <f t="shared" si="18"/>
        <v>274</v>
      </c>
      <c r="R106" s="97">
        <f t="shared" si="19"/>
        <v>273</v>
      </c>
      <c r="S106" s="97">
        <f t="shared" si="20"/>
        <v>597</v>
      </c>
      <c r="T106" s="97">
        <f t="shared" si="21"/>
        <v>130</v>
      </c>
      <c r="U106" s="97">
        <f t="shared" si="22"/>
        <v>299</v>
      </c>
      <c r="V106" s="97">
        <f t="shared" si="23"/>
        <v>51</v>
      </c>
      <c r="W106" s="97">
        <f t="shared" si="24"/>
        <v>584</v>
      </c>
    </row>
    <row r="107" spans="1:23" x14ac:dyDescent="0.25">
      <c r="A107" s="1">
        <f t="shared" si="13"/>
        <v>43265</v>
      </c>
      <c r="B107" s="97">
        <v>12</v>
      </c>
      <c r="C107" s="97">
        <v>427</v>
      </c>
      <c r="D107" s="97">
        <v>424</v>
      </c>
      <c r="E107" s="97">
        <v>467</v>
      </c>
      <c r="F107" s="97">
        <v>564</v>
      </c>
      <c r="G107" s="97">
        <v>144</v>
      </c>
      <c r="H107" s="97">
        <v>334</v>
      </c>
      <c r="I107" s="97">
        <v>474</v>
      </c>
      <c r="J107" s="97">
        <v>431</v>
      </c>
      <c r="K107" s="97">
        <v>477</v>
      </c>
      <c r="M107" s="1">
        <f t="shared" si="14"/>
        <v>43265</v>
      </c>
      <c r="N107" s="97">
        <f t="shared" si="15"/>
        <v>12</v>
      </c>
      <c r="O107" s="97">
        <f t="shared" si="16"/>
        <v>427</v>
      </c>
      <c r="P107" s="97">
        <f t="shared" si="17"/>
        <v>424</v>
      </c>
      <c r="Q107" s="97">
        <f t="shared" si="18"/>
        <v>467</v>
      </c>
      <c r="R107" s="97">
        <f t="shared" si="19"/>
        <v>564</v>
      </c>
      <c r="S107" s="97">
        <f t="shared" si="20"/>
        <v>144</v>
      </c>
      <c r="T107" s="97">
        <f t="shared" si="21"/>
        <v>334</v>
      </c>
      <c r="U107" s="97">
        <f t="shared" si="22"/>
        <v>474</v>
      </c>
      <c r="V107" s="97">
        <f t="shared" si="23"/>
        <v>431</v>
      </c>
      <c r="W107" s="97">
        <f t="shared" si="24"/>
        <v>477</v>
      </c>
    </row>
    <row r="108" spans="1:23" x14ac:dyDescent="0.25">
      <c r="A108" s="1">
        <f t="shared" si="13"/>
        <v>43266</v>
      </c>
      <c r="B108" s="97">
        <v>486</v>
      </c>
      <c r="C108" s="97">
        <v>317</v>
      </c>
      <c r="D108" s="97">
        <v>371</v>
      </c>
      <c r="E108" s="97">
        <v>254</v>
      </c>
      <c r="F108" s="97">
        <v>278</v>
      </c>
      <c r="G108" s="97">
        <v>56</v>
      </c>
      <c r="H108" s="97">
        <v>26</v>
      </c>
      <c r="I108" s="97">
        <v>224</v>
      </c>
      <c r="J108" s="97">
        <v>30</v>
      </c>
      <c r="K108" s="97">
        <v>509</v>
      </c>
      <c r="M108" s="1">
        <f t="shared" si="14"/>
        <v>43266</v>
      </c>
      <c r="N108" s="97">
        <f t="shared" si="15"/>
        <v>486</v>
      </c>
      <c r="O108" s="97">
        <f t="shared" si="16"/>
        <v>317</v>
      </c>
      <c r="P108" s="97">
        <f t="shared" si="17"/>
        <v>371</v>
      </c>
      <c r="Q108" s="97">
        <f t="shared" si="18"/>
        <v>254</v>
      </c>
      <c r="R108" s="97">
        <f t="shared" si="19"/>
        <v>278</v>
      </c>
      <c r="S108" s="97">
        <f t="shared" si="20"/>
        <v>56</v>
      </c>
      <c r="T108" s="97">
        <f t="shared" si="21"/>
        <v>26</v>
      </c>
      <c r="U108" s="97">
        <f t="shared" si="22"/>
        <v>224</v>
      </c>
      <c r="V108" s="97">
        <f t="shared" si="23"/>
        <v>30</v>
      </c>
      <c r="W108" s="97">
        <f t="shared" si="24"/>
        <v>509</v>
      </c>
    </row>
    <row r="109" spans="1:23" x14ac:dyDescent="0.25">
      <c r="A109" s="1">
        <f t="shared" si="13"/>
        <v>43267</v>
      </c>
      <c r="B109" s="97">
        <v>229</v>
      </c>
      <c r="C109" s="97">
        <v>268</v>
      </c>
      <c r="D109" s="97">
        <v>261</v>
      </c>
      <c r="E109" s="97">
        <v>539</v>
      </c>
      <c r="F109" s="97">
        <v>135</v>
      </c>
      <c r="G109" s="97">
        <v>316</v>
      </c>
      <c r="H109" s="97">
        <v>569</v>
      </c>
      <c r="I109" s="97">
        <v>275</v>
      </c>
      <c r="J109" s="97">
        <v>360</v>
      </c>
      <c r="K109" s="97">
        <v>393</v>
      </c>
      <c r="M109" s="1">
        <f t="shared" si="14"/>
        <v>43267</v>
      </c>
      <c r="N109" s="97">
        <f t="shared" si="15"/>
        <v>229</v>
      </c>
      <c r="O109" s="97">
        <f t="shared" si="16"/>
        <v>268</v>
      </c>
      <c r="P109" s="97">
        <f t="shared" si="17"/>
        <v>261</v>
      </c>
      <c r="Q109" s="97">
        <f t="shared" si="18"/>
        <v>539</v>
      </c>
      <c r="R109" s="97">
        <f t="shared" si="19"/>
        <v>135</v>
      </c>
      <c r="S109" s="97">
        <f t="shared" si="20"/>
        <v>316</v>
      </c>
      <c r="T109" s="97">
        <f t="shared" si="21"/>
        <v>569</v>
      </c>
      <c r="U109" s="97">
        <f t="shared" si="22"/>
        <v>275</v>
      </c>
      <c r="V109" s="97">
        <f t="shared" si="23"/>
        <v>360</v>
      </c>
      <c r="W109" s="97">
        <f t="shared" si="24"/>
        <v>393</v>
      </c>
    </row>
    <row r="110" spans="1:23" x14ac:dyDescent="0.25">
      <c r="A110" s="1">
        <f t="shared" si="13"/>
        <v>43268</v>
      </c>
      <c r="B110" s="97">
        <v>426</v>
      </c>
      <c r="C110" s="97">
        <v>549</v>
      </c>
      <c r="D110" s="97">
        <v>180</v>
      </c>
      <c r="E110" s="97">
        <v>50</v>
      </c>
      <c r="F110" s="97">
        <v>59</v>
      </c>
      <c r="G110" s="97">
        <v>568</v>
      </c>
      <c r="H110" s="97">
        <v>37</v>
      </c>
      <c r="I110" s="97">
        <v>174</v>
      </c>
      <c r="J110" s="97">
        <v>482</v>
      </c>
      <c r="K110" s="97">
        <v>257</v>
      </c>
      <c r="M110" s="1">
        <f t="shared" si="14"/>
        <v>43268</v>
      </c>
      <c r="N110" s="97">
        <f t="shared" si="15"/>
        <v>426</v>
      </c>
      <c r="O110" s="97">
        <f t="shared" si="16"/>
        <v>549</v>
      </c>
      <c r="P110" s="97">
        <f t="shared" si="17"/>
        <v>180</v>
      </c>
      <c r="Q110" s="97">
        <f t="shared" si="18"/>
        <v>50</v>
      </c>
      <c r="R110" s="97">
        <f t="shared" si="19"/>
        <v>59</v>
      </c>
      <c r="S110" s="97">
        <f t="shared" si="20"/>
        <v>568</v>
      </c>
      <c r="T110" s="97">
        <f t="shared" si="21"/>
        <v>37</v>
      </c>
      <c r="U110" s="97">
        <f t="shared" si="22"/>
        <v>174</v>
      </c>
      <c r="V110" s="97">
        <f t="shared" si="23"/>
        <v>482</v>
      </c>
      <c r="W110" s="97">
        <f t="shared" si="24"/>
        <v>257</v>
      </c>
    </row>
    <row r="111" spans="1:23" x14ac:dyDescent="0.25">
      <c r="A111" s="1">
        <f t="shared" si="13"/>
        <v>43269</v>
      </c>
      <c r="B111" s="97">
        <v>22</v>
      </c>
      <c r="C111" s="97">
        <v>351</v>
      </c>
      <c r="D111" s="97">
        <v>569</v>
      </c>
      <c r="E111" s="97">
        <v>490</v>
      </c>
      <c r="F111" s="97">
        <v>222</v>
      </c>
      <c r="G111" s="97">
        <v>348</v>
      </c>
      <c r="H111" s="97">
        <v>443</v>
      </c>
      <c r="I111" s="97">
        <v>466</v>
      </c>
      <c r="J111" s="97">
        <v>96</v>
      </c>
      <c r="K111" s="97">
        <v>141</v>
      </c>
      <c r="M111" s="1">
        <f t="shared" si="14"/>
        <v>43269</v>
      </c>
      <c r="N111" s="97">
        <f t="shared" si="15"/>
        <v>22</v>
      </c>
      <c r="O111" s="97">
        <f t="shared" si="16"/>
        <v>351</v>
      </c>
      <c r="P111" s="97">
        <f t="shared" si="17"/>
        <v>569</v>
      </c>
      <c r="Q111" s="97">
        <f t="shared" si="18"/>
        <v>490</v>
      </c>
      <c r="R111" s="97">
        <f t="shared" si="19"/>
        <v>222</v>
      </c>
      <c r="S111" s="97">
        <f t="shared" si="20"/>
        <v>348</v>
      </c>
      <c r="T111" s="97">
        <f t="shared" si="21"/>
        <v>443</v>
      </c>
      <c r="U111" s="97">
        <f t="shared" si="22"/>
        <v>466</v>
      </c>
      <c r="V111" s="97">
        <f t="shared" si="23"/>
        <v>96</v>
      </c>
      <c r="W111" s="97">
        <f t="shared" si="24"/>
        <v>141</v>
      </c>
    </row>
    <row r="112" spans="1:23" x14ac:dyDescent="0.25">
      <c r="A112" s="1">
        <f t="shared" si="13"/>
        <v>43270</v>
      </c>
      <c r="B112" s="97">
        <v>308</v>
      </c>
      <c r="C112" s="97">
        <v>399</v>
      </c>
      <c r="D112" s="97">
        <v>488</v>
      </c>
      <c r="E112" s="97">
        <v>124</v>
      </c>
      <c r="F112" s="97">
        <v>396</v>
      </c>
      <c r="G112" s="97">
        <v>542</v>
      </c>
      <c r="H112" s="97">
        <v>342</v>
      </c>
      <c r="I112" s="97">
        <v>316</v>
      </c>
      <c r="J112" s="97">
        <v>331</v>
      </c>
      <c r="K112" s="97">
        <v>150</v>
      </c>
      <c r="M112" s="1">
        <f t="shared" si="14"/>
        <v>43270</v>
      </c>
      <c r="N112" s="97">
        <f t="shared" si="15"/>
        <v>308</v>
      </c>
      <c r="O112" s="97">
        <f t="shared" si="16"/>
        <v>399</v>
      </c>
      <c r="P112" s="97">
        <f t="shared" si="17"/>
        <v>488</v>
      </c>
      <c r="Q112" s="97">
        <f t="shared" si="18"/>
        <v>124</v>
      </c>
      <c r="R112" s="97">
        <f t="shared" si="19"/>
        <v>396</v>
      </c>
      <c r="S112" s="97">
        <f t="shared" si="20"/>
        <v>542</v>
      </c>
      <c r="T112" s="97">
        <f t="shared" si="21"/>
        <v>342</v>
      </c>
      <c r="U112" s="97">
        <f t="shared" si="22"/>
        <v>316</v>
      </c>
      <c r="V112" s="97">
        <f t="shared" si="23"/>
        <v>331</v>
      </c>
      <c r="W112" s="97">
        <f t="shared" si="24"/>
        <v>150</v>
      </c>
    </row>
    <row r="113" spans="1:23" x14ac:dyDescent="0.25">
      <c r="A113" s="1">
        <f t="shared" si="13"/>
        <v>43271</v>
      </c>
      <c r="B113" s="97">
        <v>444</v>
      </c>
      <c r="C113" s="97">
        <v>33</v>
      </c>
      <c r="D113" s="97">
        <v>299</v>
      </c>
      <c r="E113" s="97">
        <v>143</v>
      </c>
      <c r="F113" s="97">
        <v>162</v>
      </c>
      <c r="G113" s="97">
        <v>188</v>
      </c>
      <c r="H113" s="97">
        <v>168</v>
      </c>
      <c r="I113" s="97">
        <v>77</v>
      </c>
      <c r="J113" s="97">
        <v>226</v>
      </c>
      <c r="K113" s="97">
        <v>351</v>
      </c>
      <c r="M113" s="1">
        <f t="shared" si="14"/>
        <v>43271</v>
      </c>
      <c r="N113" s="97">
        <f t="shared" si="15"/>
        <v>444</v>
      </c>
      <c r="O113" s="97">
        <f t="shared" si="16"/>
        <v>33</v>
      </c>
      <c r="P113" s="97">
        <f t="shared" si="17"/>
        <v>299</v>
      </c>
      <c r="Q113" s="97">
        <f t="shared" si="18"/>
        <v>143</v>
      </c>
      <c r="R113" s="97">
        <f t="shared" si="19"/>
        <v>162</v>
      </c>
      <c r="S113" s="97">
        <f t="shared" si="20"/>
        <v>188</v>
      </c>
      <c r="T113" s="97">
        <f t="shared" si="21"/>
        <v>168</v>
      </c>
      <c r="U113" s="97">
        <f t="shared" si="22"/>
        <v>77</v>
      </c>
      <c r="V113" s="97">
        <f t="shared" si="23"/>
        <v>226</v>
      </c>
      <c r="W113" s="97">
        <f t="shared" si="24"/>
        <v>351</v>
      </c>
    </row>
    <row r="114" spans="1:23" x14ac:dyDescent="0.25">
      <c r="A114" s="1">
        <f t="shared" si="13"/>
        <v>43272</v>
      </c>
      <c r="B114" s="97">
        <v>404</v>
      </c>
      <c r="C114" s="97">
        <v>353</v>
      </c>
      <c r="D114" s="97">
        <v>595</v>
      </c>
      <c r="E114" s="97">
        <v>563</v>
      </c>
      <c r="F114" s="97">
        <v>50</v>
      </c>
      <c r="G114" s="97">
        <v>93</v>
      </c>
      <c r="H114" s="97">
        <v>339</v>
      </c>
      <c r="I114" s="97">
        <v>463</v>
      </c>
      <c r="J114" s="97">
        <v>161</v>
      </c>
      <c r="K114" s="97">
        <v>266</v>
      </c>
      <c r="M114" s="1">
        <f t="shared" si="14"/>
        <v>43272</v>
      </c>
      <c r="N114" s="97">
        <f t="shared" si="15"/>
        <v>404</v>
      </c>
      <c r="O114" s="97">
        <f t="shared" si="16"/>
        <v>353</v>
      </c>
      <c r="P114" s="97">
        <f t="shared" si="17"/>
        <v>595</v>
      </c>
      <c r="Q114" s="97">
        <f t="shared" si="18"/>
        <v>563</v>
      </c>
      <c r="R114" s="97">
        <f t="shared" si="19"/>
        <v>50</v>
      </c>
      <c r="S114" s="97">
        <f t="shared" si="20"/>
        <v>93</v>
      </c>
      <c r="T114" s="97">
        <f t="shared" si="21"/>
        <v>339</v>
      </c>
      <c r="U114" s="97">
        <f t="shared" si="22"/>
        <v>463</v>
      </c>
      <c r="V114" s="97">
        <f t="shared" si="23"/>
        <v>161</v>
      </c>
      <c r="W114" s="97">
        <f t="shared" si="24"/>
        <v>266</v>
      </c>
    </row>
    <row r="115" spans="1:23" x14ac:dyDescent="0.25">
      <c r="A115" s="1">
        <f t="shared" si="13"/>
        <v>43273</v>
      </c>
      <c r="B115" s="97">
        <v>136</v>
      </c>
      <c r="C115" s="97">
        <v>502</v>
      </c>
      <c r="D115" s="97">
        <v>241</v>
      </c>
      <c r="E115" s="97">
        <v>225</v>
      </c>
      <c r="F115" s="97">
        <v>491</v>
      </c>
      <c r="G115" s="97">
        <v>133</v>
      </c>
      <c r="H115" s="97">
        <v>440</v>
      </c>
      <c r="I115" s="97">
        <v>397</v>
      </c>
      <c r="J115" s="97">
        <v>485</v>
      </c>
      <c r="K115" s="97">
        <v>37</v>
      </c>
      <c r="M115" s="1">
        <f t="shared" si="14"/>
        <v>43273</v>
      </c>
      <c r="N115" s="97">
        <f t="shared" si="15"/>
        <v>136</v>
      </c>
      <c r="O115" s="97">
        <f t="shared" si="16"/>
        <v>502</v>
      </c>
      <c r="P115" s="97">
        <f t="shared" si="17"/>
        <v>241</v>
      </c>
      <c r="Q115" s="97">
        <f t="shared" si="18"/>
        <v>225</v>
      </c>
      <c r="R115" s="97">
        <f t="shared" si="19"/>
        <v>491</v>
      </c>
      <c r="S115" s="97">
        <f t="shared" si="20"/>
        <v>133</v>
      </c>
      <c r="T115" s="97">
        <f t="shared" si="21"/>
        <v>440</v>
      </c>
      <c r="U115" s="97">
        <f t="shared" si="22"/>
        <v>397</v>
      </c>
      <c r="V115" s="97">
        <f t="shared" si="23"/>
        <v>485</v>
      </c>
      <c r="W115" s="97">
        <f t="shared" si="24"/>
        <v>37</v>
      </c>
    </row>
    <row r="116" spans="1:23" x14ac:dyDescent="0.25">
      <c r="A116" s="1">
        <f t="shared" si="13"/>
        <v>43274</v>
      </c>
      <c r="B116" s="97">
        <v>264</v>
      </c>
      <c r="C116" s="97">
        <v>45</v>
      </c>
      <c r="D116" s="97">
        <v>521</v>
      </c>
      <c r="E116" s="97">
        <v>558</v>
      </c>
      <c r="F116" s="97">
        <v>515</v>
      </c>
      <c r="G116" s="97">
        <v>432</v>
      </c>
      <c r="H116" s="97">
        <v>102</v>
      </c>
      <c r="I116" s="97">
        <v>420</v>
      </c>
      <c r="J116" s="97">
        <v>162</v>
      </c>
      <c r="K116" s="97">
        <v>88</v>
      </c>
      <c r="M116" s="1">
        <f t="shared" si="14"/>
        <v>43274</v>
      </c>
      <c r="N116" s="97">
        <f t="shared" si="15"/>
        <v>264</v>
      </c>
      <c r="O116" s="97">
        <f t="shared" si="16"/>
        <v>45</v>
      </c>
      <c r="P116" s="97">
        <f t="shared" si="17"/>
        <v>521</v>
      </c>
      <c r="Q116" s="97">
        <f t="shared" si="18"/>
        <v>558</v>
      </c>
      <c r="R116" s="97">
        <f t="shared" si="19"/>
        <v>515</v>
      </c>
      <c r="S116" s="97">
        <f t="shared" si="20"/>
        <v>432</v>
      </c>
      <c r="T116" s="97">
        <f t="shared" si="21"/>
        <v>102</v>
      </c>
      <c r="U116" s="97">
        <f t="shared" si="22"/>
        <v>420</v>
      </c>
      <c r="V116" s="97">
        <f t="shared" si="23"/>
        <v>162</v>
      </c>
      <c r="W116" s="97">
        <f t="shared" si="24"/>
        <v>88</v>
      </c>
    </row>
    <row r="117" spans="1:23" x14ac:dyDescent="0.25">
      <c r="A117" s="1">
        <f t="shared" si="13"/>
        <v>43275</v>
      </c>
      <c r="B117" s="97">
        <v>177</v>
      </c>
      <c r="C117" s="97">
        <v>461</v>
      </c>
      <c r="D117" s="97">
        <v>275</v>
      </c>
      <c r="E117" s="97">
        <v>507</v>
      </c>
      <c r="F117" s="97">
        <v>410</v>
      </c>
      <c r="G117" s="97">
        <v>473</v>
      </c>
      <c r="H117" s="97">
        <v>486</v>
      </c>
      <c r="I117" s="97">
        <v>202</v>
      </c>
      <c r="J117" s="97">
        <v>326</v>
      </c>
      <c r="K117" s="97">
        <v>432</v>
      </c>
      <c r="M117" s="1">
        <f t="shared" si="14"/>
        <v>43275</v>
      </c>
      <c r="N117" s="97">
        <f t="shared" si="15"/>
        <v>177</v>
      </c>
      <c r="O117" s="97">
        <f t="shared" si="16"/>
        <v>461</v>
      </c>
      <c r="P117" s="97">
        <f t="shared" si="17"/>
        <v>275</v>
      </c>
      <c r="Q117" s="97">
        <f t="shared" si="18"/>
        <v>507</v>
      </c>
      <c r="R117" s="97">
        <f t="shared" si="19"/>
        <v>410</v>
      </c>
      <c r="S117" s="97">
        <f t="shared" si="20"/>
        <v>473</v>
      </c>
      <c r="T117" s="97">
        <f t="shared" si="21"/>
        <v>486</v>
      </c>
      <c r="U117" s="97">
        <f t="shared" si="22"/>
        <v>202</v>
      </c>
      <c r="V117" s="97">
        <f t="shared" si="23"/>
        <v>326</v>
      </c>
      <c r="W117" s="97">
        <f t="shared" si="24"/>
        <v>432</v>
      </c>
    </row>
    <row r="118" spans="1:23" x14ac:dyDescent="0.25">
      <c r="A118" s="1">
        <f t="shared" si="13"/>
        <v>43276</v>
      </c>
      <c r="B118" s="97">
        <v>13</v>
      </c>
      <c r="C118" s="97">
        <v>139</v>
      </c>
      <c r="D118" s="97">
        <v>207</v>
      </c>
      <c r="E118" s="97">
        <v>137</v>
      </c>
      <c r="F118" s="97">
        <v>182</v>
      </c>
      <c r="G118" s="97">
        <v>11</v>
      </c>
      <c r="H118" s="97">
        <v>478</v>
      </c>
      <c r="I118" s="97">
        <v>317</v>
      </c>
      <c r="J118" s="97">
        <v>389</v>
      </c>
      <c r="K118" s="97">
        <v>284</v>
      </c>
      <c r="M118" s="1">
        <f t="shared" si="14"/>
        <v>43276</v>
      </c>
      <c r="N118" s="97">
        <f t="shared" si="15"/>
        <v>13</v>
      </c>
      <c r="O118" s="97">
        <f t="shared" si="16"/>
        <v>139</v>
      </c>
      <c r="P118" s="97">
        <f t="shared" si="17"/>
        <v>207</v>
      </c>
      <c r="Q118" s="97">
        <f t="shared" si="18"/>
        <v>137</v>
      </c>
      <c r="R118" s="97">
        <f t="shared" si="19"/>
        <v>182</v>
      </c>
      <c r="S118" s="97">
        <f t="shared" si="20"/>
        <v>11</v>
      </c>
      <c r="T118" s="97">
        <f t="shared" si="21"/>
        <v>478</v>
      </c>
      <c r="U118" s="97">
        <f t="shared" si="22"/>
        <v>317</v>
      </c>
      <c r="V118" s="97">
        <f t="shared" si="23"/>
        <v>389</v>
      </c>
      <c r="W118" s="97">
        <f t="shared" si="24"/>
        <v>284</v>
      </c>
    </row>
    <row r="119" spans="1:23" x14ac:dyDescent="0.25">
      <c r="A119" s="1">
        <f t="shared" si="13"/>
        <v>43277</v>
      </c>
      <c r="B119" s="97">
        <v>309</v>
      </c>
      <c r="C119" s="97">
        <v>42</v>
      </c>
      <c r="D119" s="97">
        <v>316</v>
      </c>
      <c r="E119" s="97">
        <v>261</v>
      </c>
      <c r="F119" s="97">
        <v>411</v>
      </c>
      <c r="G119" s="97">
        <v>119</v>
      </c>
      <c r="H119" s="97">
        <v>399</v>
      </c>
      <c r="I119" s="97">
        <v>250</v>
      </c>
      <c r="J119" s="97">
        <v>311</v>
      </c>
      <c r="K119" s="97">
        <v>318</v>
      </c>
      <c r="M119" s="1">
        <f t="shared" si="14"/>
        <v>43277</v>
      </c>
      <c r="N119" s="97">
        <f t="shared" si="15"/>
        <v>309</v>
      </c>
      <c r="O119" s="97">
        <f t="shared" si="16"/>
        <v>42</v>
      </c>
      <c r="P119" s="97">
        <f t="shared" si="17"/>
        <v>316</v>
      </c>
      <c r="Q119" s="97">
        <f t="shared" si="18"/>
        <v>261</v>
      </c>
      <c r="R119" s="97">
        <f t="shared" si="19"/>
        <v>411</v>
      </c>
      <c r="S119" s="97">
        <f t="shared" si="20"/>
        <v>119</v>
      </c>
      <c r="T119" s="97">
        <f t="shared" si="21"/>
        <v>399</v>
      </c>
      <c r="U119" s="97">
        <f t="shared" si="22"/>
        <v>250</v>
      </c>
      <c r="V119" s="97">
        <f t="shared" si="23"/>
        <v>311</v>
      </c>
      <c r="W119" s="97">
        <f t="shared" si="24"/>
        <v>318</v>
      </c>
    </row>
    <row r="120" spans="1:23" x14ac:dyDescent="0.25">
      <c r="A120" s="1">
        <f t="shared" si="13"/>
        <v>43278</v>
      </c>
      <c r="B120" s="97">
        <v>16</v>
      </c>
      <c r="C120" s="97">
        <v>538</v>
      </c>
      <c r="D120" s="97">
        <v>162</v>
      </c>
      <c r="E120" s="97">
        <v>349</v>
      </c>
      <c r="F120" s="97">
        <v>160</v>
      </c>
      <c r="G120" s="97">
        <v>7</v>
      </c>
      <c r="H120" s="97">
        <v>415</v>
      </c>
      <c r="I120" s="97">
        <v>233</v>
      </c>
      <c r="J120" s="97">
        <v>329</v>
      </c>
      <c r="K120" s="97">
        <v>264</v>
      </c>
      <c r="M120" s="1">
        <f t="shared" si="14"/>
        <v>43278</v>
      </c>
      <c r="N120" s="97">
        <f t="shared" si="15"/>
        <v>16</v>
      </c>
      <c r="O120" s="97">
        <f t="shared" si="16"/>
        <v>538</v>
      </c>
      <c r="P120" s="97">
        <f t="shared" si="17"/>
        <v>162</v>
      </c>
      <c r="Q120" s="97">
        <f t="shared" si="18"/>
        <v>349</v>
      </c>
      <c r="R120" s="97">
        <f t="shared" si="19"/>
        <v>160</v>
      </c>
      <c r="S120" s="97">
        <f t="shared" si="20"/>
        <v>7</v>
      </c>
      <c r="T120" s="97">
        <f t="shared" si="21"/>
        <v>415</v>
      </c>
      <c r="U120" s="97">
        <f t="shared" si="22"/>
        <v>233</v>
      </c>
      <c r="V120" s="97">
        <f t="shared" si="23"/>
        <v>329</v>
      </c>
      <c r="W120" s="97">
        <f t="shared" si="24"/>
        <v>264</v>
      </c>
    </row>
    <row r="121" spans="1:23" x14ac:dyDescent="0.25">
      <c r="A121" s="1">
        <f t="shared" si="13"/>
        <v>43279</v>
      </c>
      <c r="B121" s="97">
        <v>364</v>
      </c>
      <c r="C121" s="97">
        <v>369</v>
      </c>
      <c r="D121" s="97">
        <v>56</v>
      </c>
      <c r="E121" s="97">
        <v>433</v>
      </c>
      <c r="F121" s="97">
        <v>245</v>
      </c>
      <c r="G121" s="97">
        <v>82</v>
      </c>
      <c r="H121" s="97">
        <v>461</v>
      </c>
      <c r="I121" s="97">
        <v>353</v>
      </c>
      <c r="J121" s="97">
        <v>526</v>
      </c>
      <c r="K121" s="97">
        <v>36</v>
      </c>
      <c r="M121" s="1">
        <f t="shared" si="14"/>
        <v>43279</v>
      </c>
      <c r="N121" s="97">
        <f t="shared" si="15"/>
        <v>364</v>
      </c>
      <c r="O121" s="97">
        <f t="shared" si="16"/>
        <v>369</v>
      </c>
      <c r="P121" s="97">
        <f t="shared" si="17"/>
        <v>56</v>
      </c>
      <c r="Q121" s="97">
        <f t="shared" si="18"/>
        <v>433</v>
      </c>
      <c r="R121" s="97">
        <f t="shared" si="19"/>
        <v>245</v>
      </c>
      <c r="S121" s="97">
        <f t="shared" si="20"/>
        <v>82</v>
      </c>
      <c r="T121" s="97">
        <f t="shared" si="21"/>
        <v>461</v>
      </c>
      <c r="U121" s="97">
        <f t="shared" si="22"/>
        <v>353</v>
      </c>
      <c r="V121" s="97">
        <f t="shared" si="23"/>
        <v>526</v>
      </c>
      <c r="W121" s="97">
        <f t="shared" si="24"/>
        <v>36</v>
      </c>
    </row>
    <row r="122" spans="1:23" x14ac:dyDescent="0.25">
      <c r="A122" s="1">
        <f t="shared" si="13"/>
        <v>43280</v>
      </c>
      <c r="B122" s="97">
        <v>414</v>
      </c>
      <c r="C122" s="97">
        <v>8</v>
      </c>
      <c r="D122" s="97">
        <v>100</v>
      </c>
      <c r="E122" s="97">
        <v>433</v>
      </c>
      <c r="F122" s="97">
        <v>524</v>
      </c>
      <c r="G122" s="97">
        <v>44</v>
      </c>
      <c r="H122" s="97">
        <v>381</v>
      </c>
      <c r="I122" s="97">
        <v>425</v>
      </c>
      <c r="J122" s="97">
        <v>363</v>
      </c>
      <c r="K122" s="97">
        <v>214</v>
      </c>
      <c r="M122" s="1">
        <f t="shared" si="14"/>
        <v>43280</v>
      </c>
      <c r="N122" s="97">
        <f t="shared" si="15"/>
        <v>414</v>
      </c>
      <c r="O122" s="97">
        <f t="shared" si="16"/>
        <v>8</v>
      </c>
      <c r="P122" s="97">
        <f t="shared" si="17"/>
        <v>100</v>
      </c>
      <c r="Q122" s="97">
        <f t="shared" si="18"/>
        <v>433</v>
      </c>
      <c r="R122" s="97">
        <f t="shared" si="19"/>
        <v>524</v>
      </c>
      <c r="S122" s="97">
        <f t="shared" si="20"/>
        <v>44</v>
      </c>
      <c r="T122" s="97">
        <f t="shared" si="21"/>
        <v>381</v>
      </c>
      <c r="U122" s="97">
        <f t="shared" si="22"/>
        <v>425</v>
      </c>
      <c r="V122" s="97">
        <f t="shared" si="23"/>
        <v>363</v>
      </c>
      <c r="W122" s="97">
        <f t="shared" si="24"/>
        <v>214</v>
      </c>
    </row>
    <row r="123" spans="1:23" x14ac:dyDescent="0.25">
      <c r="A123" s="1">
        <f t="shared" si="13"/>
        <v>43281</v>
      </c>
      <c r="B123" s="97">
        <v>592</v>
      </c>
      <c r="C123" s="97">
        <v>571</v>
      </c>
      <c r="D123" s="97">
        <v>412</v>
      </c>
      <c r="E123" s="97">
        <v>413</v>
      </c>
      <c r="F123" s="97">
        <v>142</v>
      </c>
      <c r="G123" s="97">
        <v>404</v>
      </c>
      <c r="H123" s="97">
        <v>491</v>
      </c>
      <c r="I123" s="97">
        <v>583</v>
      </c>
      <c r="J123" s="97">
        <v>46</v>
      </c>
      <c r="K123" s="97">
        <v>516</v>
      </c>
      <c r="M123" s="1">
        <f t="shared" si="14"/>
        <v>43281</v>
      </c>
      <c r="N123" s="97">
        <f t="shared" si="15"/>
        <v>592</v>
      </c>
      <c r="O123" s="97">
        <f t="shared" si="16"/>
        <v>571</v>
      </c>
      <c r="P123" s="97">
        <f t="shared" si="17"/>
        <v>412</v>
      </c>
      <c r="Q123" s="97">
        <f t="shared" si="18"/>
        <v>413</v>
      </c>
      <c r="R123" s="97">
        <f t="shared" si="19"/>
        <v>142</v>
      </c>
      <c r="S123" s="97">
        <f t="shared" si="20"/>
        <v>404</v>
      </c>
      <c r="T123" s="97">
        <f t="shared" si="21"/>
        <v>491</v>
      </c>
      <c r="U123" s="97">
        <f t="shared" si="22"/>
        <v>583</v>
      </c>
      <c r="V123" s="97">
        <f t="shared" si="23"/>
        <v>46</v>
      </c>
      <c r="W123" s="97">
        <f t="shared" si="24"/>
        <v>516</v>
      </c>
    </row>
    <row r="124" spans="1:23" x14ac:dyDescent="0.25">
      <c r="A124" s="1">
        <f t="shared" si="13"/>
        <v>43282</v>
      </c>
      <c r="B124" s="97">
        <v>35</v>
      </c>
      <c r="C124" s="97">
        <v>53</v>
      </c>
      <c r="D124" s="97">
        <v>590</v>
      </c>
      <c r="E124" s="97">
        <v>98</v>
      </c>
      <c r="F124" s="97">
        <v>579</v>
      </c>
      <c r="G124" s="97">
        <v>249</v>
      </c>
      <c r="H124" s="97">
        <v>277</v>
      </c>
      <c r="I124" s="97">
        <v>324</v>
      </c>
      <c r="J124" s="97">
        <v>364</v>
      </c>
      <c r="K124" s="97">
        <v>523</v>
      </c>
      <c r="M124" s="1">
        <f t="shared" si="14"/>
        <v>43282</v>
      </c>
      <c r="N124" s="97">
        <f t="shared" si="15"/>
        <v>35</v>
      </c>
      <c r="O124" s="97">
        <f t="shared" si="16"/>
        <v>53</v>
      </c>
      <c r="P124" s="97">
        <f t="shared" si="17"/>
        <v>590</v>
      </c>
      <c r="Q124" s="97">
        <f t="shared" si="18"/>
        <v>98</v>
      </c>
      <c r="R124" s="97">
        <f t="shared" si="19"/>
        <v>579</v>
      </c>
      <c r="S124" s="97">
        <f t="shared" si="20"/>
        <v>249</v>
      </c>
      <c r="T124" s="97">
        <f t="shared" si="21"/>
        <v>277</v>
      </c>
      <c r="U124" s="97">
        <f t="shared" si="22"/>
        <v>324</v>
      </c>
      <c r="V124" s="97">
        <f t="shared" si="23"/>
        <v>364</v>
      </c>
      <c r="W124" s="97">
        <f t="shared" si="24"/>
        <v>523</v>
      </c>
    </row>
    <row r="125" spans="1:23" x14ac:dyDescent="0.25">
      <c r="A125" s="1">
        <f t="shared" si="13"/>
        <v>43283</v>
      </c>
      <c r="B125" s="97">
        <v>405</v>
      </c>
      <c r="C125" s="97">
        <v>509</v>
      </c>
      <c r="D125" s="97">
        <v>17</v>
      </c>
      <c r="E125" s="97">
        <v>165</v>
      </c>
      <c r="F125" s="97">
        <v>371</v>
      </c>
      <c r="G125" s="97">
        <v>398</v>
      </c>
      <c r="H125" s="97">
        <v>88</v>
      </c>
      <c r="I125" s="97">
        <v>350</v>
      </c>
      <c r="J125" s="97">
        <v>197</v>
      </c>
      <c r="K125" s="97">
        <v>292</v>
      </c>
      <c r="M125" s="1">
        <f t="shared" si="14"/>
        <v>43283</v>
      </c>
      <c r="N125" s="97">
        <f t="shared" si="15"/>
        <v>405</v>
      </c>
      <c r="O125" s="97">
        <f t="shared" si="16"/>
        <v>509</v>
      </c>
      <c r="P125" s="97">
        <f t="shared" si="17"/>
        <v>17</v>
      </c>
      <c r="Q125" s="97">
        <f t="shared" si="18"/>
        <v>165</v>
      </c>
      <c r="R125" s="97">
        <f t="shared" si="19"/>
        <v>371</v>
      </c>
      <c r="S125" s="97">
        <f t="shared" si="20"/>
        <v>398</v>
      </c>
      <c r="T125" s="97">
        <f t="shared" si="21"/>
        <v>88</v>
      </c>
      <c r="U125" s="97">
        <f t="shared" si="22"/>
        <v>350</v>
      </c>
      <c r="V125" s="97">
        <f t="shared" si="23"/>
        <v>197</v>
      </c>
      <c r="W125" s="97">
        <f t="shared" si="24"/>
        <v>292</v>
      </c>
    </row>
    <row r="126" spans="1:23" x14ac:dyDescent="0.25">
      <c r="A126" s="1">
        <f t="shared" si="13"/>
        <v>43284</v>
      </c>
      <c r="B126" s="97">
        <v>198</v>
      </c>
      <c r="C126" s="97">
        <v>530</v>
      </c>
      <c r="D126" s="97">
        <v>8</v>
      </c>
      <c r="E126" s="97">
        <v>479</v>
      </c>
      <c r="F126" s="97">
        <v>321</v>
      </c>
      <c r="G126" s="97">
        <v>457</v>
      </c>
      <c r="H126" s="97">
        <v>504</v>
      </c>
      <c r="I126" s="97">
        <v>40</v>
      </c>
      <c r="J126" s="97">
        <v>99</v>
      </c>
      <c r="K126" s="97">
        <v>103</v>
      </c>
      <c r="M126" s="1">
        <f t="shared" si="14"/>
        <v>43284</v>
      </c>
      <c r="N126" s="97">
        <f t="shared" si="15"/>
        <v>198</v>
      </c>
      <c r="O126" s="97">
        <f t="shared" si="16"/>
        <v>530</v>
      </c>
      <c r="P126" s="97">
        <f t="shared" si="17"/>
        <v>8</v>
      </c>
      <c r="Q126" s="97">
        <f t="shared" si="18"/>
        <v>479</v>
      </c>
      <c r="R126" s="97">
        <f t="shared" si="19"/>
        <v>321</v>
      </c>
      <c r="S126" s="97">
        <f t="shared" si="20"/>
        <v>457</v>
      </c>
      <c r="T126" s="97">
        <f t="shared" si="21"/>
        <v>504</v>
      </c>
      <c r="U126" s="97">
        <f t="shared" si="22"/>
        <v>40</v>
      </c>
      <c r="V126" s="97">
        <f t="shared" si="23"/>
        <v>99</v>
      </c>
      <c r="W126" s="97">
        <f t="shared" si="24"/>
        <v>103</v>
      </c>
    </row>
    <row r="127" spans="1:23" x14ac:dyDescent="0.25">
      <c r="A127" s="1">
        <f t="shared" si="13"/>
        <v>43285</v>
      </c>
      <c r="B127" s="97">
        <v>539</v>
      </c>
      <c r="C127" s="97">
        <v>364</v>
      </c>
      <c r="D127" s="97">
        <v>413</v>
      </c>
      <c r="E127" s="97">
        <v>252</v>
      </c>
      <c r="F127" s="97">
        <v>182</v>
      </c>
      <c r="G127" s="97">
        <v>234</v>
      </c>
      <c r="H127" s="97">
        <v>419</v>
      </c>
      <c r="I127" s="97">
        <v>120</v>
      </c>
      <c r="J127" s="97">
        <v>8</v>
      </c>
      <c r="K127" s="97">
        <v>319</v>
      </c>
      <c r="M127" s="1">
        <f t="shared" si="14"/>
        <v>43285</v>
      </c>
      <c r="N127" s="97">
        <f t="shared" si="15"/>
        <v>539</v>
      </c>
      <c r="O127" s="97">
        <f t="shared" si="16"/>
        <v>364</v>
      </c>
      <c r="P127" s="97">
        <f t="shared" si="17"/>
        <v>413</v>
      </c>
      <c r="Q127" s="97">
        <f t="shared" si="18"/>
        <v>252</v>
      </c>
      <c r="R127" s="97">
        <f t="shared" si="19"/>
        <v>182</v>
      </c>
      <c r="S127" s="97">
        <f t="shared" si="20"/>
        <v>234</v>
      </c>
      <c r="T127" s="97">
        <f t="shared" si="21"/>
        <v>419</v>
      </c>
      <c r="U127" s="97">
        <f t="shared" si="22"/>
        <v>120</v>
      </c>
      <c r="V127" s="97">
        <f t="shared" si="23"/>
        <v>8</v>
      </c>
      <c r="W127" s="97">
        <f t="shared" si="24"/>
        <v>319</v>
      </c>
    </row>
    <row r="128" spans="1:23" x14ac:dyDescent="0.25">
      <c r="A128" s="1">
        <f t="shared" si="13"/>
        <v>43286</v>
      </c>
      <c r="B128" s="97">
        <v>422</v>
      </c>
      <c r="C128" s="97">
        <v>578</v>
      </c>
      <c r="D128" s="97">
        <v>254</v>
      </c>
      <c r="E128" s="97">
        <v>477</v>
      </c>
      <c r="F128" s="97">
        <v>340</v>
      </c>
      <c r="G128" s="97">
        <v>556</v>
      </c>
      <c r="H128" s="97">
        <v>372</v>
      </c>
      <c r="I128" s="97">
        <v>101</v>
      </c>
      <c r="J128" s="97">
        <v>530</v>
      </c>
      <c r="K128" s="97">
        <v>585</v>
      </c>
      <c r="M128" s="1">
        <f t="shared" si="14"/>
        <v>43286</v>
      </c>
      <c r="N128" s="97">
        <f t="shared" si="15"/>
        <v>422</v>
      </c>
      <c r="O128" s="97">
        <f t="shared" si="16"/>
        <v>578</v>
      </c>
      <c r="P128" s="97">
        <f t="shared" si="17"/>
        <v>254</v>
      </c>
      <c r="Q128" s="97">
        <f t="shared" si="18"/>
        <v>477</v>
      </c>
      <c r="R128" s="97">
        <f t="shared" si="19"/>
        <v>340</v>
      </c>
      <c r="S128" s="97">
        <f t="shared" si="20"/>
        <v>556</v>
      </c>
      <c r="T128" s="97">
        <f t="shared" si="21"/>
        <v>372</v>
      </c>
      <c r="U128" s="97">
        <f t="shared" si="22"/>
        <v>101</v>
      </c>
      <c r="V128" s="97">
        <f t="shared" si="23"/>
        <v>530</v>
      </c>
      <c r="W128" s="97">
        <f t="shared" si="24"/>
        <v>585</v>
      </c>
    </row>
    <row r="129" spans="1:23" x14ac:dyDescent="0.25">
      <c r="A129" s="1">
        <f t="shared" si="13"/>
        <v>43287</v>
      </c>
      <c r="B129" s="97">
        <v>54</v>
      </c>
      <c r="C129" s="97">
        <v>376</v>
      </c>
      <c r="D129" s="97">
        <v>29</v>
      </c>
      <c r="E129" s="97">
        <v>149</v>
      </c>
      <c r="F129" s="97">
        <v>286</v>
      </c>
      <c r="G129" s="97">
        <v>347</v>
      </c>
      <c r="H129" s="97">
        <v>219</v>
      </c>
      <c r="I129" s="97">
        <v>168</v>
      </c>
      <c r="J129" s="97">
        <v>459</v>
      </c>
      <c r="K129" s="97">
        <v>410</v>
      </c>
      <c r="M129" s="1">
        <f t="shared" si="14"/>
        <v>43287</v>
      </c>
      <c r="N129" s="97">
        <f t="shared" si="15"/>
        <v>54</v>
      </c>
      <c r="O129" s="97">
        <f t="shared" si="16"/>
        <v>376</v>
      </c>
      <c r="P129" s="97">
        <f t="shared" si="17"/>
        <v>29</v>
      </c>
      <c r="Q129" s="97">
        <f t="shared" si="18"/>
        <v>149</v>
      </c>
      <c r="R129" s="97">
        <f t="shared" si="19"/>
        <v>286</v>
      </c>
      <c r="S129" s="97">
        <f t="shared" si="20"/>
        <v>347</v>
      </c>
      <c r="T129" s="97">
        <f t="shared" si="21"/>
        <v>219</v>
      </c>
      <c r="U129" s="97">
        <f t="shared" si="22"/>
        <v>168</v>
      </c>
      <c r="V129" s="97">
        <f t="shared" si="23"/>
        <v>459</v>
      </c>
      <c r="W129" s="97">
        <f t="shared" si="24"/>
        <v>410</v>
      </c>
    </row>
    <row r="130" spans="1:23" x14ac:dyDescent="0.25">
      <c r="A130" s="1">
        <f t="shared" si="13"/>
        <v>43288</v>
      </c>
      <c r="B130" s="97">
        <v>313</v>
      </c>
      <c r="C130" s="97">
        <v>210</v>
      </c>
      <c r="D130" s="97">
        <v>529</v>
      </c>
      <c r="E130" s="97">
        <v>568</v>
      </c>
      <c r="F130" s="97">
        <v>52</v>
      </c>
      <c r="G130" s="97">
        <v>250</v>
      </c>
      <c r="H130" s="97">
        <v>455</v>
      </c>
      <c r="I130" s="97">
        <v>121</v>
      </c>
      <c r="J130" s="97">
        <v>491</v>
      </c>
      <c r="K130" s="97">
        <v>274</v>
      </c>
      <c r="M130" s="1">
        <f t="shared" si="14"/>
        <v>43288</v>
      </c>
      <c r="N130" s="97">
        <f t="shared" si="15"/>
        <v>313</v>
      </c>
      <c r="O130" s="97">
        <f t="shared" si="16"/>
        <v>210</v>
      </c>
      <c r="P130" s="97">
        <f t="shared" si="17"/>
        <v>529</v>
      </c>
      <c r="Q130" s="97">
        <f t="shared" si="18"/>
        <v>568</v>
      </c>
      <c r="R130" s="97">
        <f t="shared" si="19"/>
        <v>52</v>
      </c>
      <c r="S130" s="97">
        <f t="shared" si="20"/>
        <v>250</v>
      </c>
      <c r="T130" s="97">
        <f t="shared" si="21"/>
        <v>455</v>
      </c>
      <c r="U130" s="97">
        <f t="shared" si="22"/>
        <v>121</v>
      </c>
      <c r="V130" s="97">
        <f t="shared" si="23"/>
        <v>491</v>
      </c>
      <c r="W130" s="97">
        <f t="shared" si="24"/>
        <v>274</v>
      </c>
    </row>
    <row r="131" spans="1:23" x14ac:dyDescent="0.25">
      <c r="A131" s="1">
        <f t="shared" ref="A131:A179" si="25">A130+1</f>
        <v>43289</v>
      </c>
      <c r="B131" s="97">
        <v>235</v>
      </c>
      <c r="C131" s="97">
        <v>498</v>
      </c>
      <c r="D131" s="97">
        <v>340</v>
      </c>
      <c r="E131" s="97">
        <v>533</v>
      </c>
      <c r="F131" s="97">
        <v>452</v>
      </c>
      <c r="G131" s="97">
        <v>392</v>
      </c>
      <c r="H131" s="97">
        <v>495</v>
      </c>
      <c r="I131" s="97">
        <v>122</v>
      </c>
      <c r="J131" s="97">
        <v>518</v>
      </c>
      <c r="K131" s="97">
        <v>390</v>
      </c>
      <c r="M131" s="1">
        <f t="shared" ref="M131:M179" si="26">M130+1</f>
        <v>43289</v>
      </c>
      <c r="N131" s="97">
        <f t="shared" ref="N131:N179" si="27">IF(B131&gt;0,B131,AVERAGE(B131:B308))</f>
        <v>235</v>
      </c>
      <c r="O131" s="97">
        <f t="shared" si="16"/>
        <v>498</v>
      </c>
      <c r="P131" s="97">
        <f t="shared" si="17"/>
        <v>340</v>
      </c>
      <c r="Q131" s="97">
        <f t="shared" si="18"/>
        <v>533</v>
      </c>
      <c r="R131" s="97">
        <f t="shared" si="19"/>
        <v>452</v>
      </c>
      <c r="S131" s="97">
        <f t="shared" si="20"/>
        <v>392</v>
      </c>
      <c r="T131" s="97">
        <f t="shared" si="21"/>
        <v>495</v>
      </c>
      <c r="U131" s="97">
        <f t="shared" si="22"/>
        <v>122</v>
      </c>
      <c r="V131" s="97">
        <f t="shared" si="23"/>
        <v>518</v>
      </c>
      <c r="W131" s="97">
        <f t="shared" si="24"/>
        <v>390</v>
      </c>
    </row>
    <row r="132" spans="1:23" x14ac:dyDescent="0.25">
      <c r="A132" s="1">
        <f t="shared" si="25"/>
        <v>43290</v>
      </c>
      <c r="B132" s="97">
        <v>543</v>
      </c>
      <c r="C132" s="97">
        <v>37</v>
      </c>
      <c r="D132" s="97">
        <v>54</v>
      </c>
      <c r="E132" s="97">
        <v>520</v>
      </c>
      <c r="F132" s="97">
        <v>484</v>
      </c>
      <c r="G132" s="97">
        <v>17</v>
      </c>
      <c r="H132" s="97">
        <v>370</v>
      </c>
      <c r="I132" s="97">
        <v>157</v>
      </c>
      <c r="J132" s="97">
        <v>302</v>
      </c>
      <c r="K132" s="97">
        <v>241</v>
      </c>
      <c r="M132" s="1">
        <f t="shared" si="26"/>
        <v>43290</v>
      </c>
      <c r="N132" s="97">
        <f t="shared" si="27"/>
        <v>543</v>
      </c>
      <c r="O132" s="97">
        <f t="shared" si="16"/>
        <v>37</v>
      </c>
      <c r="P132" s="97">
        <f t="shared" si="17"/>
        <v>54</v>
      </c>
      <c r="Q132" s="97">
        <f t="shared" si="18"/>
        <v>520</v>
      </c>
      <c r="R132" s="97">
        <f t="shared" si="19"/>
        <v>484</v>
      </c>
      <c r="S132" s="97">
        <f t="shared" si="20"/>
        <v>17</v>
      </c>
      <c r="T132" s="97">
        <f t="shared" si="21"/>
        <v>370</v>
      </c>
      <c r="U132" s="97">
        <f t="shared" si="22"/>
        <v>157</v>
      </c>
      <c r="V132" s="97">
        <f t="shared" si="23"/>
        <v>302</v>
      </c>
      <c r="W132" s="97">
        <f t="shared" si="24"/>
        <v>241</v>
      </c>
    </row>
    <row r="133" spans="1:23" x14ac:dyDescent="0.25">
      <c r="A133" s="1">
        <f t="shared" si="25"/>
        <v>43291</v>
      </c>
      <c r="B133" s="97">
        <v>237</v>
      </c>
      <c r="C133" s="97">
        <v>527</v>
      </c>
      <c r="D133" s="97">
        <v>220</v>
      </c>
      <c r="E133" s="97">
        <v>429</v>
      </c>
      <c r="F133" s="97">
        <v>341</v>
      </c>
      <c r="G133" s="97">
        <v>163</v>
      </c>
      <c r="H133" s="97">
        <v>41</v>
      </c>
      <c r="I133" s="97">
        <v>490</v>
      </c>
      <c r="J133" s="97">
        <v>390</v>
      </c>
      <c r="K133" s="97">
        <v>163</v>
      </c>
      <c r="M133" s="1">
        <f t="shared" si="26"/>
        <v>43291</v>
      </c>
      <c r="N133" s="97">
        <f t="shared" si="27"/>
        <v>237</v>
      </c>
      <c r="O133" s="97">
        <f t="shared" si="16"/>
        <v>527</v>
      </c>
      <c r="P133" s="97">
        <f t="shared" si="17"/>
        <v>220</v>
      </c>
      <c r="Q133" s="97">
        <f t="shared" si="18"/>
        <v>429</v>
      </c>
      <c r="R133" s="97">
        <f t="shared" si="19"/>
        <v>341</v>
      </c>
      <c r="S133" s="97">
        <f t="shared" si="20"/>
        <v>163</v>
      </c>
      <c r="T133" s="97">
        <f t="shared" si="21"/>
        <v>41</v>
      </c>
      <c r="U133" s="97">
        <f t="shared" si="22"/>
        <v>490</v>
      </c>
      <c r="V133" s="97">
        <f t="shared" si="23"/>
        <v>390</v>
      </c>
      <c r="W133" s="97">
        <f t="shared" si="24"/>
        <v>163</v>
      </c>
    </row>
    <row r="134" spans="1:23" x14ac:dyDescent="0.25">
      <c r="A134" s="1">
        <f t="shared" si="25"/>
        <v>43292</v>
      </c>
      <c r="B134" s="97">
        <v>368</v>
      </c>
      <c r="C134" s="97">
        <v>31</v>
      </c>
      <c r="D134" s="97">
        <v>81</v>
      </c>
      <c r="E134" s="97">
        <v>144</v>
      </c>
      <c r="F134" s="97">
        <v>278</v>
      </c>
      <c r="G134" s="97">
        <v>592</v>
      </c>
      <c r="H134" s="97">
        <v>507</v>
      </c>
      <c r="I134" s="97">
        <v>175</v>
      </c>
      <c r="J134" s="97">
        <v>595</v>
      </c>
      <c r="K134" s="97">
        <v>494</v>
      </c>
      <c r="M134" s="1">
        <f t="shared" si="26"/>
        <v>43292</v>
      </c>
      <c r="N134" s="97">
        <f t="shared" si="27"/>
        <v>368</v>
      </c>
      <c r="O134" s="97">
        <f t="shared" si="16"/>
        <v>31</v>
      </c>
      <c r="P134" s="97">
        <f t="shared" si="17"/>
        <v>81</v>
      </c>
      <c r="Q134" s="97">
        <f t="shared" si="18"/>
        <v>144</v>
      </c>
      <c r="R134" s="97">
        <f t="shared" si="19"/>
        <v>278</v>
      </c>
      <c r="S134" s="97">
        <f t="shared" si="20"/>
        <v>592</v>
      </c>
      <c r="T134" s="97">
        <f t="shared" si="21"/>
        <v>507</v>
      </c>
      <c r="U134" s="97">
        <f t="shared" si="22"/>
        <v>175</v>
      </c>
      <c r="V134" s="97">
        <f t="shared" si="23"/>
        <v>595</v>
      </c>
      <c r="W134" s="97">
        <f t="shared" si="24"/>
        <v>494</v>
      </c>
    </row>
    <row r="135" spans="1:23" x14ac:dyDescent="0.25">
      <c r="A135" s="1">
        <f t="shared" si="25"/>
        <v>43293</v>
      </c>
      <c r="B135" s="97">
        <v>63</v>
      </c>
      <c r="C135" s="97">
        <v>366</v>
      </c>
      <c r="D135" s="97">
        <v>297</v>
      </c>
      <c r="E135" s="97">
        <v>318</v>
      </c>
      <c r="F135" s="97">
        <v>519</v>
      </c>
      <c r="G135" s="97">
        <v>314</v>
      </c>
      <c r="H135" s="97">
        <v>401</v>
      </c>
      <c r="I135" s="97">
        <v>441</v>
      </c>
      <c r="J135" s="97">
        <v>590</v>
      </c>
      <c r="K135" s="97">
        <v>94</v>
      </c>
      <c r="M135" s="1">
        <f t="shared" si="26"/>
        <v>43293</v>
      </c>
      <c r="N135" s="97">
        <f t="shared" si="27"/>
        <v>63</v>
      </c>
      <c r="O135" s="97">
        <f t="shared" si="16"/>
        <v>366</v>
      </c>
      <c r="P135" s="97">
        <f t="shared" si="17"/>
        <v>297</v>
      </c>
      <c r="Q135" s="97">
        <f t="shared" si="18"/>
        <v>318</v>
      </c>
      <c r="R135" s="97">
        <f t="shared" si="19"/>
        <v>519</v>
      </c>
      <c r="S135" s="97">
        <f t="shared" si="20"/>
        <v>314</v>
      </c>
      <c r="T135" s="97">
        <f t="shared" si="21"/>
        <v>401</v>
      </c>
      <c r="U135" s="97">
        <f t="shared" si="22"/>
        <v>441</v>
      </c>
      <c r="V135" s="97">
        <f t="shared" si="23"/>
        <v>590</v>
      </c>
      <c r="W135" s="97">
        <f t="shared" si="24"/>
        <v>94</v>
      </c>
    </row>
    <row r="136" spans="1:23" x14ac:dyDescent="0.25">
      <c r="A136" s="1">
        <f t="shared" si="25"/>
        <v>43294</v>
      </c>
      <c r="B136" s="97">
        <v>203</v>
      </c>
      <c r="C136" s="97">
        <v>600</v>
      </c>
      <c r="D136" s="97">
        <v>357</v>
      </c>
      <c r="E136" s="97">
        <v>581</v>
      </c>
      <c r="F136" s="97">
        <v>104</v>
      </c>
      <c r="G136" s="97">
        <v>588</v>
      </c>
      <c r="H136" s="97">
        <v>282</v>
      </c>
      <c r="I136" s="97">
        <v>425</v>
      </c>
      <c r="J136" s="97">
        <v>514</v>
      </c>
      <c r="K136" s="97">
        <v>253</v>
      </c>
      <c r="M136" s="1">
        <f t="shared" si="26"/>
        <v>43294</v>
      </c>
      <c r="N136" s="97">
        <f t="shared" si="27"/>
        <v>203</v>
      </c>
      <c r="O136" s="97">
        <f t="shared" si="16"/>
        <v>600</v>
      </c>
      <c r="P136" s="97">
        <f t="shared" si="17"/>
        <v>357</v>
      </c>
      <c r="Q136" s="97">
        <f t="shared" si="18"/>
        <v>581</v>
      </c>
      <c r="R136" s="97">
        <f t="shared" si="19"/>
        <v>104</v>
      </c>
      <c r="S136" s="97">
        <f t="shared" si="20"/>
        <v>588</v>
      </c>
      <c r="T136" s="97">
        <f t="shared" si="21"/>
        <v>282</v>
      </c>
      <c r="U136" s="97">
        <f t="shared" si="22"/>
        <v>425</v>
      </c>
      <c r="V136" s="97">
        <f t="shared" si="23"/>
        <v>514</v>
      </c>
      <c r="W136" s="97">
        <f t="shared" si="24"/>
        <v>253</v>
      </c>
    </row>
    <row r="137" spans="1:23" x14ac:dyDescent="0.25">
      <c r="A137" s="1">
        <f t="shared" si="25"/>
        <v>43295</v>
      </c>
      <c r="B137" s="97">
        <v>385</v>
      </c>
      <c r="C137" s="97">
        <v>203</v>
      </c>
      <c r="D137" s="97">
        <v>598</v>
      </c>
      <c r="E137" s="97">
        <v>49</v>
      </c>
      <c r="F137" s="97">
        <v>34</v>
      </c>
      <c r="G137" s="97">
        <v>531</v>
      </c>
      <c r="H137" s="97">
        <v>53</v>
      </c>
      <c r="I137" s="97">
        <v>600</v>
      </c>
      <c r="J137" s="97">
        <v>481</v>
      </c>
      <c r="K137" s="97">
        <v>381</v>
      </c>
      <c r="M137" s="1">
        <f t="shared" si="26"/>
        <v>43295</v>
      </c>
      <c r="N137" s="97">
        <f t="shared" si="27"/>
        <v>385</v>
      </c>
      <c r="O137" s="97">
        <f t="shared" si="16"/>
        <v>203</v>
      </c>
      <c r="P137" s="97">
        <f t="shared" si="17"/>
        <v>598</v>
      </c>
      <c r="Q137" s="97">
        <f t="shared" si="18"/>
        <v>49</v>
      </c>
      <c r="R137" s="97">
        <f t="shared" si="19"/>
        <v>34</v>
      </c>
      <c r="S137" s="97">
        <f t="shared" si="20"/>
        <v>531</v>
      </c>
      <c r="T137" s="97">
        <f t="shared" si="21"/>
        <v>53</v>
      </c>
      <c r="U137" s="97">
        <f t="shared" si="22"/>
        <v>600</v>
      </c>
      <c r="V137" s="97">
        <f t="shared" si="23"/>
        <v>481</v>
      </c>
      <c r="W137" s="97">
        <f t="shared" si="24"/>
        <v>381</v>
      </c>
    </row>
    <row r="138" spans="1:23" x14ac:dyDescent="0.25">
      <c r="A138" s="1">
        <f t="shared" si="25"/>
        <v>43296</v>
      </c>
      <c r="B138" s="97">
        <v>345</v>
      </c>
      <c r="C138" s="97">
        <v>181</v>
      </c>
      <c r="D138" s="97">
        <v>126</v>
      </c>
      <c r="E138" s="97">
        <v>403</v>
      </c>
      <c r="F138" s="97">
        <v>487</v>
      </c>
      <c r="G138" s="97">
        <v>109</v>
      </c>
      <c r="H138" s="97">
        <v>140</v>
      </c>
      <c r="I138" s="97">
        <v>498</v>
      </c>
      <c r="J138" s="97">
        <v>28</v>
      </c>
      <c r="K138" s="97">
        <v>90</v>
      </c>
      <c r="M138" s="1">
        <f t="shared" si="26"/>
        <v>43296</v>
      </c>
      <c r="N138" s="97">
        <f t="shared" si="27"/>
        <v>345</v>
      </c>
      <c r="O138" s="97">
        <f t="shared" si="16"/>
        <v>181</v>
      </c>
      <c r="P138" s="97">
        <f t="shared" si="17"/>
        <v>126</v>
      </c>
      <c r="Q138" s="97">
        <f t="shared" si="18"/>
        <v>403</v>
      </c>
      <c r="R138" s="97">
        <f t="shared" si="19"/>
        <v>487</v>
      </c>
      <c r="S138" s="97">
        <f t="shared" si="20"/>
        <v>109</v>
      </c>
      <c r="T138" s="97">
        <f t="shared" si="21"/>
        <v>140</v>
      </c>
      <c r="U138" s="97">
        <f t="shared" si="22"/>
        <v>498</v>
      </c>
      <c r="V138" s="97">
        <f t="shared" si="23"/>
        <v>28</v>
      </c>
      <c r="W138" s="97">
        <f t="shared" si="24"/>
        <v>90</v>
      </c>
    </row>
    <row r="139" spans="1:23" x14ac:dyDescent="0.25">
      <c r="A139" s="1">
        <f t="shared" si="25"/>
        <v>43297</v>
      </c>
      <c r="B139" s="97">
        <v>135</v>
      </c>
      <c r="C139" s="97">
        <v>538</v>
      </c>
      <c r="D139" s="97">
        <v>321</v>
      </c>
      <c r="E139" s="97">
        <v>479</v>
      </c>
      <c r="F139" s="97">
        <v>90</v>
      </c>
      <c r="G139" s="97">
        <v>21</v>
      </c>
      <c r="H139" s="97">
        <v>18</v>
      </c>
      <c r="I139" s="97">
        <v>454</v>
      </c>
      <c r="J139" s="97">
        <v>484</v>
      </c>
      <c r="K139" s="97">
        <v>110</v>
      </c>
      <c r="M139" s="1">
        <f t="shared" si="26"/>
        <v>43297</v>
      </c>
      <c r="N139" s="97">
        <f t="shared" si="27"/>
        <v>135</v>
      </c>
      <c r="O139" s="97">
        <f t="shared" si="16"/>
        <v>538</v>
      </c>
      <c r="P139" s="97">
        <f t="shared" si="17"/>
        <v>321</v>
      </c>
      <c r="Q139" s="97">
        <f t="shared" si="18"/>
        <v>479</v>
      </c>
      <c r="R139" s="97">
        <f t="shared" si="19"/>
        <v>90</v>
      </c>
      <c r="S139" s="97">
        <f t="shared" si="20"/>
        <v>21</v>
      </c>
      <c r="T139" s="97">
        <f t="shared" si="21"/>
        <v>18</v>
      </c>
      <c r="U139" s="97">
        <f t="shared" si="22"/>
        <v>454</v>
      </c>
      <c r="V139" s="97">
        <f t="shared" si="23"/>
        <v>484</v>
      </c>
      <c r="W139" s="97">
        <f t="shared" si="24"/>
        <v>110</v>
      </c>
    </row>
    <row r="140" spans="1:23" x14ac:dyDescent="0.25">
      <c r="A140" s="1">
        <f t="shared" si="25"/>
        <v>43298</v>
      </c>
      <c r="B140" s="97">
        <v>111</v>
      </c>
      <c r="C140" s="97">
        <v>280</v>
      </c>
      <c r="D140" s="97">
        <v>163</v>
      </c>
      <c r="E140" s="97">
        <v>180</v>
      </c>
      <c r="F140" s="97">
        <v>467</v>
      </c>
      <c r="G140" s="97">
        <v>77</v>
      </c>
      <c r="H140" s="97">
        <v>247</v>
      </c>
      <c r="I140" s="97">
        <v>398</v>
      </c>
      <c r="J140" s="97">
        <v>486</v>
      </c>
      <c r="K140" s="97">
        <v>565</v>
      </c>
      <c r="M140" s="1">
        <f t="shared" si="26"/>
        <v>43298</v>
      </c>
      <c r="N140" s="97">
        <f t="shared" si="27"/>
        <v>111</v>
      </c>
      <c r="O140" s="97">
        <f t="shared" si="16"/>
        <v>280</v>
      </c>
      <c r="P140" s="97">
        <f t="shared" si="17"/>
        <v>163</v>
      </c>
      <c r="Q140" s="97">
        <f t="shared" si="18"/>
        <v>180</v>
      </c>
      <c r="R140" s="97">
        <f t="shared" si="19"/>
        <v>467</v>
      </c>
      <c r="S140" s="97">
        <f t="shared" si="20"/>
        <v>77</v>
      </c>
      <c r="T140" s="97">
        <f t="shared" si="21"/>
        <v>247</v>
      </c>
      <c r="U140" s="97">
        <f t="shared" si="22"/>
        <v>398</v>
      </c>
      <c r="V140" s="97">
        <f t="shared" si="23"/>
        <v>486</v>
      </c>
      <c r="W140" s="97">
        <f t="shared" si="24"/>
        <v>565</v>
      </c>
    </row>
    <row r="141" spans="1:23" x14ac:dyDescent="0.25">
      <c r="A141" s="1">
        <f t="shared" si="25"/>
        <v>43299</v>
      </c>
      <c r="B141" s="97">
        <v>262</v>
      </c>
      <c r="C141" s="97">
        <v>526</v>
      </c>
      <c r="D141" s="97">
        <v>379</v>
      </c>
      <c r="E141" s="97">
        <v>446</v>
      </c>
      <c r="F141" s="97">
        <v>536</v>
      </c>
      <c r="G141" s="97">
        <v>564</v>
      </c>
      <c r="H141" s="97">
        <v>271</v>
      </c>
      <c r="I141" s="97">
        <v>178</v>
      </c>
      <c r="J141" s="97">
        <v>72</v>
      </c>
      <c r="K141" s="97">
        <v>223</v>
      </c>
      <c r="M141" s="1">
        <f t="shared" si="26"/>
        <v>43299</v>
      </c>
      <c r="N141" s="97">
        <f t="shared" si="27"/>
        <v>262</v>
      </c>
      <c r="O141" s="97">
        <f t="shared" si="16"/>
        <v>526</v>
      </c>
      <c r="P141" s="97">
        <f t="shared" si="17"/>
        <v>379</v>
      </c>
      <c r="Q141" s="97">
        <f t="shared" si="18"/>
        <v>446</v>
      </c>
      <c r="R141" s="97">
        <f t="shared" si="19"/>
        <v>536</v>
      </c>
      <c r="S141" s="97">
        <f t="shared" si="20"/>
        <v>564</v>
      </c>
      <c r="T141" s="97">
        <f t="shared" si="21"/>
        <v>271</v>
      </c>
      <c r="U141" s="97">
        <f t="shared" si="22"/>
        <v>178</v>
      </c>
      <c r="V141" s="97">
        <f t="shared" si="23"/>
        <v>72</v>
      </c>
      <c r="W141" s="97">
        <f t="shared" si="24"/>
        <v>223</v>
      </c>
    </row>
    <row r="142" spans="1:23" x14ac:dyDescent="0.25">
      <c r="A142" s="1">
        <f t="shared" si="25"/>
        <v>43300</v>
      </c>
      <c r="B142" s="97">
        <v>132</v>
      </c>
      <c r="C142" s="97">
        <v>597</v>
      </c>
      <c r="D142" s="97">
        <v>346</v>
      </c>
      <c r="E142" s="97">
        <v>333</v>
      </c>
      <c r="F142" s="97">
        <v>520</v>
      </c>
      <c r="G142" s="97">
        <v>14</v>
      </c>
      <c r="H142" s="97">
        <v>229</v>
      </c>
      <c r="I142" s="97">
        <v>564</v>
      </c>
      <c r="J142" s="97">
        <v>239</v>
      </c>
      <c r="K142" s="97">
        <v>37</v>
      </c>
      <c r="M142" s="1">
        <f t="shared" si="26"/>
        <v>43300</v>
      </c>
      <c r="N142" s="97">
        <f t="shared" si="27"/>
        <v>132</v>
      </c>
      <c r="O142" s="97">
        <f t="shared" si="16"/>
        <v>597</v>
      </c>
      <c r="P142" s="97">
        <f t="shared" si="17"/>
        <v>346</v>
      </c>
      <c r="Q142" s="97">
        <f t="shared" si="18"/>
        <v>333</v>
      </c>
      <c r="R142" s="97">
        <f t="shared" si="19"/>
        <v>520</v>
      </c>
      <c r="S142" s="97">
        <f t="shared" si="20"/>
        <v>14</v>
      </c>
      <c r="T142" s="97">
        <f t="shared" si="21"/>
        <v>229</v>
      </c>
      <c r="U142" s="97">
        <f t="shared" si="22"/>
        <v>564</v>
      </c>
      <c r="V142" s="97">
        <f t="shared" si="23"/>
        <v>239</v>
      </c>
      <c r="W142" s="97">
        <f t="shared" si="24"/>
        <v>37</v>
      </c>
    </row>
    <row r="143" spans="1:23" x14ac:dyDescent="0.25">
      <c r="A143" s="1">
        <f t="shared" si="25"/>
        <v>43301</v>
      </c>
      <c r="B143" s="97">
        <v>541</v>
      </c>
      <c r="C143" s="97">
        <v>118</v>
      </c>
      <c r="D143" s="97">
        <v>458</v>
      </c>
      <c r="E143" s="97">
        <v>570</v>
      </c>
      <c r="F143" s="97">
        <v>219</v>
      </c>
      <c r="G143" s="97">
        <v>89</v>
      </c>
      <c r="H143" s="97">
        <v>183</v>
      </c>
      <c r="I143" s="97">
        <v>242</v>
      </c>
      <c r="J143" s="97">
        <v>291</v>
      </c>
      <c r="K143" s="97">
        <v>530</v>
      </c>
      <c r="M143" s="1">
        <f t="shared" si="26"/>
        <v>43301</v>
      </c>
      <c r="N143" s="97">
        <f t="shared" si="27"/>
        <v>541</v>
      </c>
      <c r="O143" s="97">
        <f t="shared" si="16"/>
        <v>118</v>
      </c>
      <c r="P143" s="97">
        <f t="shared" si="17"/>
        <v>458</v>
      </c>
      <c r="Q143" s="97">
        <f t="shared" si="18"/>
        <v>570</v>
      </c>
      <c r="R143" s="97">
        <f t="shared" si="19"/>
        <v>219</v>
      </c>
      <c r="S143" s="97">
        <f t="shared" si="20"/>
        <v>89</v>
      </c>
      <c r="T143" s="97">
        <f t="shared" si="21"/>
        <v>183</v>
      </c>
      <c r="U143" s="97">
        <f t="shared" si="22"/>
        <v>242</v>
      </c>
      <c r="V143" s="97">
        <f t="shared" si="23"/>
        <v>291</v>
      </c>
      <c r="W143" s="97">
        <f t="shared" si="24"/>
        <v>530</v>
      </c>
    </row>
    <row r="144" spans="1:23" x14ac:dyDescent="0.25">
      <c r="A144" s="1">
        <f t="shared" si="25"/>
        <v>43302</v>
      </c>
      <c r="B144" s="97">
        <v>329</v>
      </c>
      <c r="C144" s="97">
        <v>250</v>
      </c>
      <c r="D144" s="97">
        <v>431</v>
      </c>
      <c r="E144" s="97">
        <v>106</v>
      </c>
      <c r="F144" s="97">
        <v>242</v>
      </c>
      <c r="G144" s="97">
        <v>450</v>
      </c>
      <c r="H144" s="97">
        <v>371</v>
      </c>
      <c r="I144" s="97">
        <v>515</v>
      </c>
      <c r="J144" s="97">
        <v>271</v>
      </c>
      <c r="K144" s="97">
        <v>191</v>
      </c>
      <c r="M144" s="1">
        <f t="shared" si="26"/>
        <v>43302</v>
      </c>
      <c r="N144" s="97">
        <f t="shared" si="27"/>
        <v>329</v>
      </c>
      <c r="O144" s="97">
        <f t="shared" si="16"/>
        <v>250</v>
      </c>
      <c r="P144" s="97">
        <f t="shared" si="17"/>
        <v>431</v>
      </c>
      <c r="Q144" s="97">
        <f t="shared" si="18"/>
        <v>106</v>
      </c>
      <c r="R144" s="97">
        <f t="shared" si="19"/>
        <v>242</v>
      </c>
      <c r="S144" s="97">
        <f t="shared" si="20"/>
        <v>450</v>
      </c>
      <c r="T144" s="97">
        <f t="shared" si="21"/>
        <v>371</v>
      </c>
      <c r="U144" s="97">
        <f t="shared" si="22"/>
        <v>515</v>
      </c>
      <c r="V144" s="97">
        <f t="shared" si="23"/>
        <v>271</v>
      </c>
      <c r="W144" s="97">
        <f t="shared" si="24"/>
        <v>191</v>
      </c>
    </row>
    <row r="145" spans="1:23" x14ac:dyDescent="0.25">
      <c r="A145" s="1">
        <f t="shared" si="25"/>
        <v>43303</v>
      </c>
      <c r="B145" s="97">
        <v>521</v>
      </c>
      <c r="C145" s="97">
        <v>270</v>
      </c>
      <c r="D145" s="97">
        <v>18</v>
      </c>
      <c r="E145" s="97">
        <v>538</v>
      </c>
      <c r="F145" s="97">
        <v>559</v>
      </c>
      <c r="G145" s="97">
        <v>590</v>
      </c>
      <c r="H145" s="97">
        <v>146</v>
      </c>
      <c r="I145" s="97">
        <v>385</v>
      </c>
      <c r="J145" s="97">
        <v>498</v>
      </c>
      <c r="K145" s="97">
        <v>239</v>
      </c>
      <c r="M145" s="1">
        <f t="shared" si="26"/>
        <v>43303</v>
      </c>
      <c r="N145" s="97">
        <f t="shared" si="27"/>
        <v>521</v>
      </c>
      <c r="O145" s="97">
        <f t="shared" si="16"/>
        <v>270</v>
      </c>
      <c r="P145" s="97">
        <f t="shared" si="17"/>
        <v>18</v>
      </c>
      <c r="Q145" s="97">
        <f t="shared" si="18"/>
        <v>538</v>
      </c>
      <c r="R145" s="97">
        <f t="shared" si="19"/>
        <v>559</v>
      </c>
      <c r="S145" s="97">
        <f t="shared" si="20"/>
        <v>590</v>
      </c>
      <c r="T145" s="97">
        <f t="shared" si="21"/>
        <v>146</v>
      </c>
      <c r="U145" s="97">
        <f t="shared" si="22"/>
        <v>385</v>
      </c>
      <c r="V145" s="97">
        <f t="shared" si="23"/>
        <v>498</v>
      </c>
      <c r="W145" s="97">
        <f t="shared" si="24"/>
        <v>239</v>
      </c>
    </row>
    <row r="146" spans="1:23" x14ac:dyDescent="0.25">
      <c r="A146" s="1">
        <f t="shared" si="25"/>
        <v>43304</v>
      </c>
      <c r="B146" s="97">
        <v>234</v>
      </c>
      <c r="C146" s="97">
        <v>130</v>
      </c>
      <c r="D146" s="97">
        <v>198</v>
      </c>
      <c r="E146" s="97">
        <v>378</v>
      </c>
      <c r="F146" s="97">
        <v>151</v>
      </c>
      <c r="G146" s="97">
        <v>171</v>
      </c>
      <c r="H146" s="97">
        <v>79</v>
      </c>
      <c r="I146" s="97">
        <v>178</v>
      </c>
      <c r="J146" s="97">
        <v>513</v>
      </c>
      <c r="K146" s="97">
        <v>505</v>
      </c>
      <c r="M146" s="1">
        <f t="shared" si="26"/>
        <v>43304</v>
      </c>
      <c r="N146" s="97">
        <f t="shared" si="27"/>
        <v>234</v>
      </c>
      <c r="O146" s="97">
        <f t="shared" ref="O146:O179" si="28">IF(C146&gt;0,C146,AVERAGE(C146:C323))</f>
        <v>130</v>
      </c>
      <c r="P146" s="97">
        <f t="shared" ref="P146:P179" si="29">IF(D146&gt;0,D146,AVERAGE(D146:D323))</f>
        <v>198</v>
      </c>
      <c r="Q146" s="97">
        <f t="shared" ref="Q146:Q179" si="30">IF(E146&gt;0,E146,AVERAGE(E146:E323))</f>
        <v>378</v>
      </c>
      <c r="R146" s="97">
        <f t="shared" ref="R146:R179" si="31">IF(F146&gt;0,F146,AVERAGE(F146:F323))</f>
        <v>151</v>
      </c>
      <c r="S146" s="97">
        <f t="shared" ref="S146:S179" si="32">IF(G146&gt;0,G146,AVERAGE(G146:G323))</f>
        <v>171</v>
      </c>
      <c r="T146" s="97">
        <f t="shared" ref="T146:T179" si="33">IF(H146&gt;0,H146,AVERAGE(H146:H323))</f>
        <v>79</v>
      </c>
      <c r="U146" s="97">
        <f t="shared" ref="U146:U179" si="34">IF(I146&gt;0,I146,AVERAGE(I146:I323))</f>
        <v>178</v>
      </c>
      <c r="V146" s="97">
        <f t="shared" ref="V146:V179" si="35">IF(J146&gt;0,J146,AVERAGE(J146:J323))</f>
        <v>513</v>
      </c>
      <c r="W146" s="97">
        <f t="shared" ref="W146:W179" si="36">IF(K146&gt;0,K146,AVERAGE(K146:K323))</f>
        <v>505</v>
      </c>
    </row>
    <row r="147" spans="1:23" x14ac:dyDescent="0.25">
      <c r="A147" s="1">
        <f t="shared" si="25"/>
        <v>43305</v>
      </c>
      <c r="B147" s="97">
        <v>207</v>
      </c>
      <c r="C147" s="97">
        <v>456</v>
      </c>
      <c r="D147" s="97">
        <v>377</v>
      </c>
      <c r="E147" s="97">
        <v>117</v>
      </c>
      <c r="F147" s="97">
        <v>502</v>
      </c>
      <c r="G147" s="97">
        <v>58</v>
      </c>
      <c r="H147" s="97">
        <v>581</v>
      </c>
      <c r="I147" s="97">
        <v>30</v>
      </c>
      <c r="J147" s="97">
        <v>61</v>
      </c>
      <c r="K147" s="97">
        <v>410</v>
      </c>
      <c r="M147" s="1">
        <f t="shared" si="26"/>
        <v>43305</v>
      </c>
      <c r="N147" s="97">
        <f t="shared" si="27"/>
        <v>207</v>
      </c>
      <c r="O147" s="97">
        <f t="shared" si="28"/>
        <v>456</v>
      </c>
      <c r="P147" s="97">
        <f t="shared" si="29"/>
        <v>377</v>
      </c>
      <c r="Q147" s="97">
        <f t="shared" si="30"/>
        <v>117</v>
      </c>
      <c r="R147" s="97">
        <f t="shared" si="31"/>
        <v>502</v>
      </c>
      <c r="S147" s="97">
        <f t="shared" si="32"/>
        <v>58</v>
      </c>
      <c r="T147" s="97">
        <f t="shared" si="33"/>
        <v>581</v>
      </c>
      <c r="U147" s="97">
        <f t="shared" si="34"/>
        <v>30</v>
      </c>
      <c r="V147" s="97">
        <f t="shared" si="35"/>
        <v>61</v>
      </c>
      <c r="W147" s="97">
        <f t="shared" si="36"/>
        <v>410</v>
      </c>
    </row>
    <row r="148" spans="1:23" x14ac:dyDescent="0.25">
      <c r="A148" s="1">
        <f t="shared" si="25"/>
        <v>43306</v>
      </c>
      <c r="B148" s="97">
        <v>270</v>
      </c>
      <c r="C148" s="97">
        <v>110</v>
      </c>
      <c r="D148" s="97">
        <v>292</v>
      </c>
      <c r="E148" s="97">
        <v>158</v>
      </c>
      <c r="F148" s="97">
        <v>176</v>
      </c>
      <c r="G148" s="97">
        <v>268</v>
      </c>
      <c r="H148" s="97">
        <v>540</v>
      </c>
      <c r="I148" s="97">
        <v>170</v>
      </c>
      <c r="J148" s="97">
        <v>485</v>
      </c>
      <c r="K148" s="97">
        <v>445</v>
      </c>
      <c r="M148" s="1">
        <f t="shared" si="26"/>
        <v>43306</v>
      </c>
      <c r="N148" s="97">
        <f t="shared" si="27"/>
        <v>270</v>
      </c>
      <c r="O148" s="97">
        <f t="shared" si="28"/>
        <v>110</v>
      </c>
      <c r="P148" s="97">
        <f t="shared" si="29"/>
        <v>292</v>
      </c>
      <c r="Q148" s="97">
        <f t="shared" si="30"/>
        <v>158</v>
      </c>
      <c r="R148" s="97">
        <f t="shared" si="31"/>
        <v>176</v>
      </c>
      <c r="S148" s="97">
        <f t="shared" si="32"/>
        <v>268</v>
      </c>
      <c r="T148" s="97">
        <f t="shared" si="33"/>
        <v>540</v>
      </c>
      <c r="U148" s="97">
        <f t="shared" si="34"/>
        <v>170</v>
      </c>
      <c r="V148" s="97">
        <f t="shared" si="35"/>
        <v>485</v>
      </c>
      <c r="W148" s="97">
        <f t="shared" si="36"/>
        <v>445</v>
      </c>
    </row>
    <row r="149" spans="1:23" x14ac:dyDescent="0.25">
      <c r="A149" s="1">
        <f t="shared" si="25"/>
        <v>43307</v>
      </c>
      <c r="B149" s="97">
        <v>547</v>
      </c>
      <c r="C149" s="97">
        <v>559</v>
      </c>
      <c r="D149" s="97">
        <v>535</v>
      </c>
      <c r="E149" s="97">
        <v>511</v>
      </c>
      <c r="F149" s="97">
        <v>467</v>
      </c>
      <c r="G149" s="97">
        <v>377</v>
      </c>
      <c r="H149" s="97">
        <v>528</v>
      </c>
      <c r="I149" s="97">
        <v>516</v>
      </c>
      <c r="J149" s="97">
        <v>11</v>
      </c>
      <c r="K149" s="97">
        <v>560</v>
      </c>
      <c r="M149" s="1">
        <f t="shared" si="26"/>
        <v>43307</v>
      </c>
      <c r="N149" s="97">
        <f t="shared" si="27"/>
        <v>547</v>
      </c>
      <c r="O149" s="97">
        <f t="shared" si="28"/>
        <v>559</v>
      </c>
      <c r="P149" s="97">
        <f t="shared" si="29"/>
        <v>535</v>
      </c>
      <c r="Q149" s="97">
        <f t="shared" si="30"/>
        <v>511</v>
      </c>
      <c r="R149" s="97">
        <f t="shared" si="31"/>
        <v>467</v>
      </c>
      <c r="S149" s="97">
        <f t="shared" si="32"/>
        <v>377</v>
      </c>
      <c r="T149" s="97">
        <f t="shared" si="33"/>
        <v>528</v>
      </c>
      <c r="U149" s="97">
        <f t="shared" si="34"/>
        <v>516</v>
      </c>
      <c r="V149" s="97">
        <f t="shared" si="35"/>
        <v>11</v>
      </c>
      <c r="W149" s="97">
        <f t="shared" si="36"/>
        <v>560</v>
      </c>
    </row>
    <row r="150" spans="1:23" x14ac:dyDescent="0.25">
      <c r="A150" s="1">
        <f t="shared" si="25"/>
        <v>43308</v>
      </c>
      <c r="B150" s="97">
        <v>20</v>
      </c>
      <c r="C150" s="97">
        <v>560</v>
      </c>
      <c r="D150" s="97">
        <v>301</v>
      </c>
      <c r="E150" s="97">
        <v>439</v>
      </c>
      <c r="F150" s="97">
        <v>261</v>
      </c>
      <c r="G150" s="97">
        <v>24</v>
      </c>
      <c r="H150" s="97">
        <v>325</v>
      </c>
      <c r="I150" s="97">
        <v>458</v>
      </c>
      <c r="J150" s="97">
        <v>264</v>
      </c>
      <c r="K150" s="97">
        <v>32</v>
      </c>
      <c r="M150" s="1">
        <f t="shared" si="26"/>
        <v>43308</v>
      </c>
      <c r="N150" s="97">
        <f t="shared" si="27"/>
        <v>20</v>
      </c>
      <c r="O150" s="97">
        <f t="shared" si="28"/>
        <v>560</v>
      </c>
      <c r="P150" s="97">
        <f t="shared" si="29"/>
        <v>301</v>
      </c>
      <c r="Q150" s="97">
        <f t="shared" si="30"/>
        <v>439</v>
      </c>
      <c r="R150" s="97">
        <f t="shared" si="31"/>
        <v>261</v>
      </c>
      <c r="S150" s="97">
        <f t="shared" si="32"/>
        <v>24</v>
      </c>
      <c r="T150" s="97">
        <f t="shared" si="33"/>
        <v>325</v>
      </c>
      <c r="U150" s="97">
        <f t="shared" si="34"/>
        <v>458</v>
      </c>
      <c r="V150" s="97">
        <f t="shared" si="35"/>
        <v>264</v>
      </c>
      <c r="W150" s="97">
        <f t="shared" si="36"/>
        <v>32</v>
      </c>
    </row>
    <row r="151" spans="1:23" x14ac:dyDescent="0.25">
      <c r="A151" s="1">
        <f t="shared" si="25"/>
        <v>43309</v>
      </c>
      <c r="B151" s="97">
        <v>209</v>
      </c>
      <c r="C151" s="97">
        <v>115</v>
      </c>
      <c r="D151" s="97">
        <v>212</v>
      </c>
      <c r="E151" s="97">
        <v>179</v>
      </c>
      <c r="F151" s="97">
        <v>50</v>
      </c>
      <c r="G151" s="97">
        <v>395</v>
      </c>
      <c r="H151" s="97">
        <v>108</v>
      </c>
      <c r="I151" s="97">
        <v>456</v>
      </c>
      <c r="J151" s="97">
        <v>365</v>
      </c>
      <c r="K151" s="97">
        <v>452</v>
      </c>
      <c r="M151" s="1">
        <f t="shared" si="26"/>
        <v>43309</v>
      </c>
      <c r="N151" s="97">
        <f t="shared" si="27"/>
        <v>209</v>
      </c>
      <c r="O151" s="97">
        <f t="shared" si="28"/>
        <v>115</v>
      </c>
      <c r="P151" s="97">
        <f t="shared" si="29"/>
        <v>212</v>
      </c>
      <c r="Q151" s="97">
        <f t="shared" si="30"/>
        <v>179</v>
      </c>
      <c r="R151" s="97">
        <f t="shared" si="31"/>
        <v>50</v>
      </c>
      <c r="S151" s="97">
        <f t="shared" si="32"/>
        <v>395</v>
      </c>
      <c r="T151" s="97">
        <f t="shared" si="33"/>
        <v>108</v>
      </c>
      <c r="U151" s="97">
        <f t="shared" si="34"/>
        <v>456</v>
      </c>
      <c r="V151" s="97">
        <f t="shared" si="35"/>
        <v>365</v>
      </c>
      <c r="W151" s="97">
        <f t="shared" si="36"/>
        <v>452</v>
      </c>
    </row>
    <row r="152" spans="1:23" x14ac:dyDescent="0.25">
      <c r="A152" s="1">
        <f t="shared" si="25"/>
        <v>43310</v>
      </c>
      <c r="B152" s="97">
        <v>425</v>
      </c>
      <c r="C152" s="97">
        <v>420</v>
      </c>
      <c r="D152" s="97">
        <v>21</v>
      </c>
      <c r="E152" s="97">
        <v>537</v>
      </c>
      <c r="F152" s="97">
        <v>386</v>
      </c>
      <c r="G152" s="97">
        <v>411</v>
      </c>
      <c r="H152" s="97">
        <v>550</v>
      </c>
      <c r="I152" s="97">
        <v>599</v>
      </c>
      <c r="J152" s="97">
        <v>46</v>
      </c>
      <c r="K152" s="97">
        <v>449</v>
      </c>
      <c r="M152" s="1">
        <f t="shared" si="26"/>
        <v>43310</v>
      </c>
      <c r="N152" s="97">
        <f t="shared" si="27"/>
        <v>425</v>
      </c>
      <c r="O152" s="97">
        <f t="shared" si="28"/>
        <v>420</v>
      </c>
      <c r="P152" s="97">
        <f t="shared" si="29"/>
        <v>21</v>
      </c>
      <c r="Q152" s="97">
        <f t="shared" si="30"/>
        <v>537</v>
      </c>
      <c r="R152" s="97">
        <f t="shared" si="31"/>
        <v>386</v>
      </c>
      <c r="S152" s="97">
        <f t="shared" si="32"/>
        <v>411</v>
      </c>
      <c r="T152" s="97">
        <f t="shared" si="33"/>
        <v>550</v>
      </c>
      <c r="U152" s="97">
        <f t="shared" si="34"/>
        <v>599</v>
      </c>
      <c r="V152" s="97">
        <f t="shared" si="35"/>
        <v>46</v>
      </c>
      <c r="W152" s="97">
        <f t="shared" si="36"/>
        <v>449</v>
      </c>
    </row>
    <row r="153" spans="1:23" x14ac:dyDescent="0.25">
      <c r="A153" s="1">
        <f t="shared" si="25"/>
        <v>43311</v>
      </c>
      <c r="B153" s="97">
        <v>73</v>
      </c>
      <c r="C153" s="97">
        <v>18</v>
      </c>
      <c r="D153" s="97">
        <v>90</v>
      </c>
      <c r="E153" s="97">
        <v>279</v>
      </c>
      <c r="F153" s="97">
        <v>216</v>
      </c>
      <c r="G153" s="97">
        <v>338</v>
      </c>
      <c r="H153" s="97">
        <v>326</v>
      </c>
      <c r="I153" s="97">
        <v>558</v>
      </c>
      <c r="J153" s="97">
        <v>552</v>
      </c>
      <c r="K153" s="97">
        <v>559</v>
      </c>
      <c r="M153" s="1">
        <f t="shared" si="26"/>
        <v>43311</v>
      </c>
      <c r="N153" s="97">
        <f t="shared" si="27"/>
        <v>73</v>
      </c>
      <c r="O153" s="97">
        <f t="shared" si="28"/>
        <v>18</v>
      </c>
      <c r="P153" s="97">
        <f t="shared" si="29"/>
        <v>90</v>
      </c>
      <c r="Q153" s="97">
        <f t="shared" si="30"/>
        <v>279</v>
      </c>
      <c r="R153" s="97">
        <f t="shared" si="31"/>
        <v>216</v>
      </c>
      <c r="S153" s="97">
        <f t="shared" si="32"/>
        <v>338</v>
      </c>
      <c r="T153" s="97">
        <f t="shared" si="33"/>
        <v>326</v>
      </c>
      <c r="U153" s="97">
        <f t="shared" si="34"/>
        <v>558</v>
      </c>
      <c r="V153" s="97">
        <f t="shared" si="35"/>
        <v>552</v>
      </c>
      <c r="W153" s="97">
        <f t="shared" si="36"/>
        <v>559</v>
      </c>
    </row>
    <row r="154" spans="1:23" x14ac:dyDescent="0.25">
      <c r="A154" s="1">
        <f t="shared" si="25"/>
        <v>43312</v>
      </c>
      <c r="B154" s="97">
        <v>496</v>
      </c>
      <c r="C154" s="97">
        <v>429</v>
      </c>
      <c r="D154" s="97">
        <v>109</v>
      </c>
      <c r="E154" s="97">
        <v>572</v>
      </c>
      <c r="F154" s="97">
        <v>172</v>
      </c>
      <c r="G154" s="97">
        <v>380</v>
      </c>
      <c r="H154" s="97">
        <v>219</v>
      </c>
      <c r="I154" s="97">
        <v>397</v>
      </c>
      <c r="J154" s="97">
        <v>54</v>
      </c>
      <c r="K154" s="97">
        <v>37</v>
      </c>
      <c r="M154" s="1">
        <f t="shared" si="26"/>
        <v>43312</v>
      </c>
      <c r="N154" s="97">
        <f t="shared" si="27"/>
        <v>496</v>
      </c>
      <c r="O154" s="97">
        <f t="shared" si="28"/>
        <v>429</v>
      </c>
      <c r="P154" s="97">
        <f t="shared" si="29"/>
        <v>109</v>
      </c>
      <c r="Q154" s="97">
        <f t="shared" si="30"/>
        <v>572</v>
      </c>
      <c r="R154" s="97">
        <f t="shared" si="31"/>
        <v>172</v>
      </c>
      <c r="S154" s="97">
        <f t="shared" si="32"/>
        <v>380</v>
      </c>
      <c r="T154" s="97">
        <f t="shared" si="33"/>
        <v>219</v>
      </c>
      <c r="U154" s="97">
        <f t="shared" si="34"/>
        <v>397</v>
      </c>
      <c r="V154" s="97">
        <f t="shared" si="35"/>
        <v>54</v>
      </c>
      <c r="W154" s="97">
        <f t="shared" si="36"/>
        <v>37</v>
      </c>
    </row>
    <row r="155" spans="1:23" x14ac:dyDescent="0.25">
      <c r="A155" s="1">
        <f t="shared" si="25"/>
        <v>43313</v>
      </c>
      <c r="B155" s="97">
        <v>328</v>
      </c>
      <c r="C155" s="97">
        <v>76</v>
      </c>
      <c r="D155" s="97">
        <v>168</v>
      </c>
      <c r="E155" s="97">
        <v>117</v>
      </c>
      <c r="F155" s="97">
        <v>183</v>
      </c>
      <c r="G155" s="97">
        <v>569</v>
      </c>
      <c r="H155" s="97">
        <v>110</v>
      </c>
      <c r="I155" s="97">
        <v>402</v>
      </c>
      <c r="J155" s="97">
        <v>316</v>
      </c>
      <c r="K155" s="97">
        <v>548</v>
      </c>
      <c r="M155" s="1">
        <f t="shared" si="26"/>
        <v>43313</v>
      </c>
      <c r="N155" s="97">
        <f t="shared" si="27"/>
        <v>328</v>
      </c>
      <c r="O155" s="97">
        <f t="shared" si="28"/>
        <v>76</v>
      </c>
      <c r="P155" s="97">
        <f t="shared" si="29"/>
        <v>168</v>
      </c>
      <c r="Q155" s="97">
        <f t="shared" si="30"/>
        <v>117</v>
      </c>
      <c r="R155" s="97">
        <f t="shared" si="31"/>
        <v>183</v>
      </c>
      <c r="S155" s="97">
        <f t="shared" si="32"/>
        <v>569</v>
      </c>
      <c r="T155" s="97">
        <f t="shared" si="33"/>
        <v>110</v>
      </c>
      <c r="U155" s="97">
        <f t="shared" si="34"/>
        <v>402</v>
      </c>
      <c r="V155" s="97">
        <f t="shared" si="35"/>
        <v>316</v>
      </c>
      <c r="W155" s="97">
        <f t="shared" si="36"/>
        <v>548</v>
      </c>
    </row>
    <row r="156" spans="1:23" x14ac:dyDescent="0.25">
      <c r="A156" s="1">
        <f t="shared" si="25"/>
        <v>43314</v>
      </c>
      <c r="B156" s="97">
        <v>124</v>
      </c>
      <c r="C156" s="97">
        <v>377</v>
      </c>
      <c r="D156" s="97">
        <v>544</v>
      </c>
      <c r="E156" s="97">
        <v>407</v>
      </c>
      <c r="F156" s="97">
        <v>89</v>
      </c>
      <c r="G156" s="97">
        <v>222</v>
      </c>
      <c r="H156" s="97">
        <v>11</v>
      </c>
      <c r="I156" s="97">
        <v>265</v>
      </c>
      <c r="J156" s="97">
        <v>272</v>
      </c>
      <c r="K156" s="97">
        <v>155</v>
      </c>
      <c r="M156" s="1">
        <f t="shared" si="26"/>
        <v>43314</v>
      </c>
      <c r="N156" s="97">
        <f t="shared" si="27"/>
        <v>124</v>
      </c>
      <c r="O156" s="97">
        <f t="shared" si="28"/>
        <v>377</v>
      </c>
      <c r="P156" s="97">
        <f t="shared" si="29"/>
        <v>544</v>
      </c>
      <c r="Q156" s="97">
        <f t="shared" si="30"/>
        <v>407</v>
      </c>
      <c r="R156" s="97">
        <f t="shared" si="31"/>
        <v>89</v>
      </c>
      <c r="S156" s="97">
        <f t="shared" si="32"/>
        <v>222</v>
      </c>
      <c r="T156" s="97">
        <f t="shared" si="33"/>
        <v>11</v>
      </c>
      <c r="U156" s="97">
        <f t="shared" si="34"/>
        <v>265</v>
      </c>
      <c r="V156" s="97">
        <f t="shared" si="35"/>
        <v>272</v>
      </c>
      <c r="W156" s="97">
        <f t="shared" si="36"/>
        <v>155</v>
      </c>
    </row>
    <row r="157" spans="1:23" x14ac:dyDescent="0.25">
      <c r="A157" s="1">
        <f t="shared" si="25"/>
        <v>43315</v>
      </c>
      <c r="B157" s="97">
        <v>87</v>
      </c>
      <c r="C157" s="97">
        <v>428</v>
      </c>
      <c r="D157" s="97">
        <v>54</v>
      </c>
      <c r="E157" s="97">
        <v>333</v>
      </c>
      <c r="F157" s="97">
        <v>387</v>
      </c>
      <c r="G157" s="97">
        <v>140</v>
      </c>
      <c r="H157" s="97">
        <v>582</v>
      </c>
      <c r="I157" s="97">
        <v>257</v>
      </c>
      <c r="J157" s="97">
        <v>429</v>
      </c>
      <c r="K157" s="97">
        <v>153</v>
      </c>
      <c r="M157" s="1">
        <f t="shared" si="26"/>
        <v>43315</v>
      </c>
      <c r="N157" s="97">
        <f t="shared" si="27"/>
        <v>87</v>
      </c>
      <c r="O157" s="97">
        <f t="shared" si="28"/>
        <v>428</v>
      </c>
      <c r="P157" s="97">
        <f t="shared" si="29"/>
        <v>54</v>
      </c>
      <c r="Q157" s="97">
        <f t="shared" si="30"/>
        <v>333</v>
      </c>
      <c r="R157" s="97">
        <f t="shared" si="31"/>
        <v>387</v>
      </c>
      <c r="S157" s="97">
        <f t="shared" si="32"/>
        <v>140</v>
      </c>
      <c r="T157" s="97">
        <f t="shared" si="33"/>
        <v>582</v>
      </c>
      <c r="U157" s="97">
        <f t="shared" si="34"/>
        <v>257</v>
      </c>
      <c r="V157" s="97">
        <f t="shared" si="35"/>
        <v>429</v>
      </c>
      <c r="W157" s="97">
        <f t="shared" si="36"/>
        <v>153</v>
      </c>
    </row>
    <row r="158" spans="1:23" x14ac:dyDescent="0.25">
      <c r="A158" s="1">
        <f t="shared" si="25"/>
        <v>43316</v>
      </c>
      <c r="B158" s="97">
        <v>458</v>
      </c>
      <c r="C158" s="97">
        <v>538</v>
      </c>
      <c r="D158" s="97">
        <v>209</v>
      </c>
      <c r="E158" s="97">
        <v>176</v>
      </c>
      <c r="F158" s="97">
        <v>562</v>
      </c>
      <c r="G158" s="97">
        <v>381</v>
      </c>
      <c r="H158" s="97">
        <v>256</v>
      </c>
      <c r="I158" s="97">
        <v>254</v>
      </c>
      <c r="J158" s="97">
        <v>102</v>
      </c>
      <c r="K158" s="97">
        <v>40</v>
      </c>
      <c r="M158" s="1">
        <f t="shared" si="26"/>
        <v>43316</v>
      </c>
      <c r="N158" s="97">
        <f t="shared" si="27"/>
        <v>458</v>
      </c>
      <c r="O158" s="97">
        <f t="shared" si="28"/>
        <v>538</v>
      </c>
      <c r="P158" s="97">
        <f t="shared" si="29"/>
        <v>209</v>
      </c>
      <c r="Q158" s="97">
        <f t="shared" si="30"/>
        <v>176</v>
      </c>
      <c r="R158" s="97">
        <f t="shared" si="31"/>
        <v>562</v>
      </c>
      <c r="S158" s="97">
        <f t="shared" si="32"/>
        <v>381</v>
      </c>
      <c r="T158" s="97">
        <f t="shared" si="33"/>
        <v>256</v>
      </c>
      <c r="U158" s="97">
        <f t="shared" si="34"/>
        <v>254</v>
      </c>
      <c r="V158" s="97">
        <f t="shared" si="35"/>
        <v>102</v>
      </c>
      <c r="W158" s="97">
        <f t="shared" si="36"/>
        <v>40</v>
      </c>
    </row>
    <row r="159" spans="1:23" x14ac:dyDescent="0.25">
      <c r="A159" s="1">
        <f t="shared" si="25"/>
        <v>43317</v>
      </c>
      <c r="B159" s="97">
        <v>180</v>
      </c>
      <c r="C159" s="97">
        <v>429</v>
      </c>
      <c r="D159" s="97">
        <v>128</v>
      </c>
      <c r="E159" s="97">
        <v>396</v>
      </c>
      <c r="F159" s="97">
        <v>425</v>
      </c>
      <c r="G159" s="97">
        <v>191</v>
      </c>
      <c r="H159" s="97">
        <v>249</v>
      </c>
      <c r="I159" s="97">
        <v>324</v>
      </c>
      <c r="J159" s="97">
        <v>511</v>
      </c>
      <c r="K159" s="97">
        <v>36</v>
      </c>
      <c r="M159" s="1">
        <f t="shared" si="26"/>
        <v>43317</v>
      </c>
      <c r="N159" s="97">
        <f t="shared" si="27"/>
        <v>180</v>
      </c>
      <c r="O159" s="97">
        <f t="shared" si="28"/>
        <v>429</v>
      </c>
      <c r="P159" s="97">
        <f t="shared" si="29"/>
        <v>128</v>
      </c>
      <c r="Q159" s="97">
        <f t="shared" si="30"/>
        <v>396</v>
      </c>
      <c r="R159" s="97">
        <f t="shared" si="31"/>
        <v>425</v>
      </c>
      <c r="S159" s="97">
        <f t="shared" si="32"/>
        <v>191</v>
      </c>
      <c r="T159" s="97">
        <f t="shared" si="33"/>
        <v>249</v>
      </c>
      <c r="U159" s="97">
        <f t="shared" si="34"/>
        <v>324</v>
      </c>
      <c r="V159" s="97">
        <f t="shared" si="35"/>
        <v>511</v>
      </c>
      <c r="W159" s="97">
        <f t="shared" si="36"/>
        <v>36</v>
      </c>
    </row>
    <row r="160" spans="1:23" x14ac:dyDescent="0.25">
      <c r="A160" s="1">
        <f t="shared" si="25"/>
        <v>43318</v>
      </c>
      <c r="B160" s="97">
        <v>283</v>
      </c>
      <c r="C160" s="97">
        <v>101</v>
      </c>
      <c r="D160" s="97">
        <v>371</v>
      </c>
      <c r="E160" s="97">
        <v>174</v>
      </c>
      <c r="F160" s="97">
        <v>341</v>
      </c>
      <c r="G160" s="97">
        <v>262</v>
      </c>
      <c r="H160" s="97">
        <v>440</v>
      </c>
      <c r="I160" s="97">
        <v>292</v>
      </c>
      <c r="J160" s="97">
        <v>0</v>
      </c>
      <c r="K160" s="97">
        <v>135</v>
      </c>
      <c r="M160" s="1">
        <f t="shared" si="26"/>
        <v>43318</v>
      </c>
      <c r="N160" s="97">
        <f t="shared" si="27"/>
        <v>283</v>
      </c>
      <c r="O160" s="97">
        <f t="shared" si="28"/>
        <v>101</v>
      </c>
      <c r="P160" s="97">
        <f t="shared" si="29"/>
        <v>371</v>
      </c>
      <c r="Q160" s="97">
        <f t="shared" si="30"/>
        <v>174</v>
      </c>
      <c r="R160" s="97">
        <f t="shared" si="31"/>
        <v>341</v>
      </c>
      <c r="S160" s="97">
        <f t="shared" si="32"/>
        <v>262</v>
      </c>
      <c r="T160" s="97">
        <f t="shared" si="33"/>
        <v>440</v>
      </c>
      <c r="U160" s="97">
        <f t="shared" si="34"/>
        <v>292</v>
      </c>
      <c r="V160" s="97">
        <f t="shared" si="35"/>
        <v>283.79042501221301</v>
      </c>
      <c r="W160" s="97">
        <f t="shared" si="36"/>
        <v>135</v>
      </c>
    </row>
    <row r="161" spans="1:23" x14ac:dyDescent="0.25">
      <c r="A161" s="1">
        <f t="shared" si="25"/>
        <v>43319</v>
      </c>
      <c r="B161" s="97">
        <v>117</v>
      </c>
      <c r="C161" s="97">
        <v>439</v>
      </c>
      <c r="D161" s="97">
        <v>465</v>
      </c>
      <c r="E161" s="97">
        <v>562</v>
      </c>
      <c r="F161" s="97">
        <v>395</v>
      </c>
      <c r="G161" s="97">
        <v>372</v>
      </c>
      <c r="H161" s="97">
        <v>123</v>
      </c>
      <c r="I161" s="97">
        <v>594</v>
      </c>
      <c r="J161" s="97">
        <v>239</v>
      </c>
      <c r="K161" s="97">
        <v>177</v>
      </c>
      <c r="M161" s="1">
        <f t="shared" si="26"/>
        <v>43319</v>
      </c>
      <c r="N161" s="97">
        <f t="shared" si="27"/>
        <v>117</v>
      </c>
      <c r="O161" s="97">
        <f t="shared" si="28"/>
        <v>439</v>
      </c>
      <c r="P161" s="97">
        <f t="shared" si="29"/>
        <v>465</v>
      </c>
      <c r="Q161" s="97">
        <f t="shared" si="30"/>
        <v>562</v>
      </c>
      <c r="R161" s="97">
        <f t="shared" si="31"/>
        <v>395</v>
      </c>
      <c r="S161" s="97">
        <f t="shared" si="32"/>
        <v>372</v>
      </c>
      <c r="T161" s="97">
        <f t="shared" si="33"/>
        <v>123</v>
      </c>
      <c r="U161" s="97">
        <f t="shared" si="34"/>
        <v>594</v>
      </c>
      <c r="V161" s="97">
        <f t="shared" si="35"/>
        <v>239</v>
      </c>
      <c r="W161" s="97">
        <f t="shared" si="36"/>
        <v>177</v>
      </c>
    </row>
    <row r="162" spans="1:23" x14ac:dyDescent="0.25">
      <c r="A162" s="1">
        <f t="shared" si="25"/>
        <v>43320</v>
      </c>
      <c r="B162" s="97">
        <v>475</v>
      </c>
      <c r="C162" s="97">
        <v>462</v>
      </c>
      <c r="D162" s="97">
        <v>47</v>
      </c>
      <c r="E162" s="97">
        <v>535</v>
      </c>
      <c r="F162" s="97">
        <v>276</v>
      </c>
      <c r="G162" s="97">
        <v>509</v>
      </c>
      <c r="H162" s="97">
        <v>514</v>
      </c>
      <c r="I162" s="97">
        <v>304</v>
      </c>
      <c r="J162" s="97">
        <v>258</v>
      </c>
      <c r="K162" s="97">
        <v>124</v>
      </c>
      <c r="M162" s="1">
        <f t="shared" si="26"/>
        <v>43320</v>
      </c>
      <c r="N162" s="97">
        <f t="shared" si="27"/>
        <v>475</v>
      </c>
      <c r="O162" s="97">
        <f t="shared" si="28"/>
        <v>462</v>
      </c>
      <c r="P162" s="97">
        <f t="shared" si="29"/>
        <v>47</v>
      </c>
      <c r="Q162" s="97">
        <f t="shared" si="30"/>
        <v>535</v>
      </c>
      <c r="R162" s="97">
        <f t="shared" si="31"/>
        <v>276</v>
      </c>
      <c r="S162" s="97">
        <f t="shared" si="32"/>
        <v>509</v>
      </c>
      <c r="T162" s="97">
        <f t="shared" si="33"/>
        <v>514</v>
      </c>
      <c r="U162" s="97">
        <f t="shared" si="34"/>
        <v>304</v>
      </c>
      <c r="V162" s="97">
        <f t="shared" si="35"/>
        <v>258</v>
      </c>
      <c r="W162" s="97">
        <f t="shared" si="36"/>
        <v>124</v>
      </c>
    </row>
    <row r="163" spans="1:23" x14ac:dyDescent="0.25">
      <c r="A163" s="1">
        <f t="shared" si="25"/>
        <v>43321</v>
      </c>
      <c r="B163" s="97">
        <v>397</v>
      </c>
      <c r="C163" s="97">
        <v>155</v>
      </c>
      <c r="D163" s="97">
        <v>98</v>
      </c>
      <c r="E163" s="97">
        <v>79</v>
      </c>
      <c r="F163" s="97">
        <v>570</v>
      </c>
      <c r="G163" s="97">
        <v>583</v>
      </c>
      <c r="H163" s="97">
        <v>12</v>
      </c>
      <c r="I163" s="97">
        <v>219</v>
      </c>
      <c r="J163" s="97">
        <v>213</v>
      </c>
      <c r="K163" s="97">
        <v>385</v>
      </c>
      <c r="M163" s="1">
        <f t="shared" si="26"/>
        <v>43321</v>
      </c>
      <c r="N163" s="97">
        <f t="shared" si="27"/>
        <v>397</v>
      </c>
      <c r="O163" s="97">
        <f t="shared" si="28"/>
        <v>155</v>
      </c>
      <c r="P163" s="97">
        <f t="shared" si="29"/>
        <v>98</v>
      </c>
      <c r="Q163" s="97">
        <f t="shared" si="30"/>
        <v>79</v>
      </c>
      <c r="R163" s="97">
        <f t="shared" si="31"/>
        <v>570</v>
      </c>
      <c r="S163" s="97">
        <f t="shared" si="32"/>
        <v>583</v>
      </c>
      <c r="T163" s="97">
        <f t="shared" si="33"/>
        <v>12</v>
      </c>
      <c r="U163" s="97">
        <f t="shared" si="34"/>
        <v>219</v>
      </c>
      <c r="V163" s="97">
        <f t="shared" si="35"/>
        <v>213</v>
      </c>
      <c r="W163" s="97">
        <f t="shared" si="36"/>
        <v>385</v>
      </c>
    </row>
    <row r="164" spans="1:23" x14ac:dyDescent="0.25">
      <c r="A164" s="1">
        <f t="shared" si="25"/>
        <v>43322</v>
      </c>
      <c r="B164" s="97">
        <v>47</v>
      </c>
      <c r="C164" s="97">
        <v>327</v>
      </c>
      <c r="D164" s="97">
        <v>336</v>
      </c>
      <c r="E164" s="97">
        <v>169</v>
      </c>
      <c r="F164" s="97">
        <v>129</v>
      </c>
      <c r="G164" s="97">
        <v>289</v>
      </c>
      <c r="H164" s="97">
        <v>470</v>
      </c>
      <c r="I164" s="97">
        <v>118</v>
      </c>
      <c r="J164" s="97">
        <v>506</v>
      </c>
      <c r="K164" s="97">
        <v>306</v>
      </c>
      <c r="M164" s="1">
        <f t="shared" si="26"/>
        <v>43322</v>
      </c>
      <c r="N164" s="97">
        <f t="shared" si="27"/>
        <v>47</v>
      </c>
      <c r="O164" s="97">
        <f t="shared" si="28"/>
        <v>327</v>
      </c>
      <c r="P164" s="97">
        <f t="shared" si="29"/>
        <v>336</v>
      </c>
      <c r="Q164" s="97">
        <f t="shared" si="30"/>
        <v>169</v>
      </c>
      <c r="R164" s="97">
        <f t="shared" si="31"/>
        <v>129</v>
      </c>
      <c r="S164" s="97">
        <f t="shared" si="32"/>
        <v>289</v>
      </c>
      <c r="T164" s="97">
        <f t="shared" si="33"/>
        <v>470</v>
      </c>
      <c r="U164" s="97">
        <f t="shared" si="34"/>
        <v>118</v>
      </c>
      <c r="V164" s="97">
        <f t="shared" si="35"/>
        <v>506</v>
      </c>
      <c r="W164" s="97">
        <f t="shared" si="36"/>
        <v>306</v>
      </c>
    </row>
    <row r="165" spans="1:23" x14ac:dyDescent="0.25">
      <c r="A165" s="1">
        <f t="shared" si="25"/>
        <v>43323</v>
      </c>
      <c r="B165" s="97">
        <v>284</v>
      </c>
      <c r="C165" s="97">
        <v>362</v>
      </c>
      <c r="D165" s="97">
        <v>73</v>
      </c>
      <c r="E165" s="97">
        <v>194</v>
      </c>
      <c r="F165" s="97">
        <v>288</v>
      </c>
      <c r="G165" s="97">
        <v>554</v>
      </c>
      <c r="H165" s="97">
        <v>461</v>
      </c>
      <c r="I165" s="97">
        <v>445</v>
      </c>
      <c r="J165" s="97">
        <v>565</v>
      </c>
      <c r="K165" s="97">
        <v>367</v>
      </c>
      <c r="M165" s="1">
        <f t="shared" si="26"/>
        <v>43323</v>
      </c>
      <c r="N165" s="97">
        <f t="shared" si="27"/>
        <v>284</v>
      </c>
      <c r="O165" s="97">
        <f t="shared" si="28"/>
        <v>362</v>
      </c>
      <c r="P165" s="97">
        <f t="shared" si="29"/>
        <v>73</v>
      </c>
      <c r="Q165" s="97">
        <f t="shared" si="30"/>
        <v>194</v>
      </c>
      <c r="R165" s="97">
        <f t="shared" si="31"/>
        <v>288</v>
      </c>
      <c r="S165" s="97">
        <f t="shared" si="32"/>
        <v>554</v>
      </c>
      <c r="T165" s="97">
        <f t="shared" si="33"/>
        <v>461</v>
      </c>
      <c r="U165" s="97">
        <f t="shared" si="34"/>
        <v>445</v>
      </c>
      <c r="V165" s="97">
        <f t="shared" si="35"/>
        <v>565</v>
      </c>
      <c r="W165" s="97">
        <f t="shared" si="36"/>
        <v>367</v>
      </c>
    </row>
    <row r="166" spans="1:23" x14ac:dyDescent="0.25">
      <c r="A166" s="1">
        <f t="shared" si="25"/>
        <v>43324</v>
      </c>
      <c r="B166" s="97">
        <v>453</v>
      </c>
      <c r="C166" s="97">
        <v>111</v>
      </c>
      <c r="D166" s="97">
        <v>282</v>
      </c>
      <c r="E166" s="97">
        <v>411</v>
      </c>
      <c r="F166" s="97">
        <v>22</v>
      </c>
      <c r="G166" s="97">
        <v>7</v>
      </c>
      <c r="H166" s="97">
        <v>308</v>
      </c>
      <c r="I166" s="97">
        <v>526</v>
      </c>
      <c r="J166" s="97">
        <v>100</v>
      </c>
      <c r="K166" s="97">
        <v>284</v>
      </c>
      <c r="M166" s="1">
        <f t="shared" si="26"/>
        <v>43324</v>
      </c>
      <c r="N166" s="97">
        <f t="shared" si="27"/>
        <v>453</v>
      </c>
      <c r="O166" s="97">
        <f t="shared" si="28"/>
        <v>111</v>
      </c>
      <c r="P166" s="97">
        <f t="shared" si="29"/>
        <v>282</v>
      </c>
      <c r="Q166" s="97">
        <f t="shared" si="30"/>
        <v>411</v>
      </c>
      <c r="R166" s="97">
        <f t="shared" si="31"/>
        <v>22</v>
      </c>
      <c r="S166" s="97">
        <f t="shared" si="32"/>
        <v>7</v>
      </c>
      <c r="T166" s="97">
        <f t="shared" si="33"/>
        <v>308</v>
      </c>
      <c r="U166" s="97">
        <f t="shared" si="34"/>
        <v>526</v>
      </c>
      <c r="V166" s="97">
        <f t="shared" si="35"/>
        <v>100</v>
      </c>
      <c r="W166" s="97">
        <f t="shared" si="36"/>
        <v>284</v>
      </c>
    </row>
    <row r="167" spans="1:23" x14ac:dyDescent="0.25">
      <c r="A167" s="1">
        <f t="shared" si="25"/>
        <v>43325</v>
      </c>
      <c r="B167" s="97">
        <v>128</v>
      </c>
      <c r="C167" s="97">
        <v>258</v>
      </c>
      <c r="D167" s="97">
        <v>294</v>
      </c>
      <c r="E167" s="97">
        <v>305</v>
      </c>
      <c r="F167" s="97">
        <v>431</v>
      </c>
      <c r="G167" s="97">
        <v>266</v>
      </c>
      <c r="H167" s="97">
        <v>438</v>
      </c>
      <c r="I167" s="97">
        <v>522</v>
      </c>
      <c r="J167" s="97">
        <v>112</v>
      </c>
      <c r="K167" s="97">
        <v>301</v>
      </c>
      <c r="M167" s="1">
        <f t="shared" si="26"/>
        <v>43325</v>
      </c>
      <c r="N167" s="97">
        <f t="shared" si="27"/>
        <v>128</v>
      </c>
      <c r="O167" s="97">
        <f t="shared" si="28"/>
        <v>258</v>
      </c>
      <c r="P167" s="97">
        <f t="shared" si="29"/>
        <v>294</v>
      </c>
      <c r="Q167" s="97">
        <f t="shared" si="30"/>
        <v>305</v>
      </c>
      <c r="R167" s="97">
        <f t="shared" si="31"/>
        <v>431</v>
      </c>
      <c r="S167" s="97">
        <f t="shared" si="32"/>
        <v>266</v>
      </c>
      <c r="T167" s="97">
        <f t="shared" si="33"/>
        <v>438</v>
      </c>
      <c r="U167" s="97">
        <f t="shared" si="34"/>
        <v>522</v>
      </c>
      <c r="V167" s="97">
        <f t="shared" si="35"/>
        <v>112</v>
      </c>
      <c r="W167" s="97">
        <f t="shared" si="36"/>
        <v>301</v>
      </c>
    </row>
    <row r="168" spans="1:23" x14ac:dyDescent="0.25">
      <c r="A168" s="1">
        <f t="shared" si="25"/>
        <v>43326</v>
      </c>
      <c r="B168" s="97">
        <v>512</v>
      </c>
      <c r="C168" s="97">
        <v>200</v>
      </c>
      <c r="D168" s="97">
        <v>80</v>
      </c>
      <c r="E168" s="97">
        <v>519</v>
      </c>
      <c r="F168" s="97">
        <v>126</v>
      </c>
      <c r="G168" s="97">
        <v>172</v>
      </c>
      <c r="H168" s="97">
        <v>469</v>
      </c>
      <c r="I168" s="97">
        <v>510</v>
      </c>
      <c r="J168" s="97">
        <v>211</v>
      </c>
      <c r="K168" s="97">
        <v>450</v>
      </c>
      <c r="M168" s="1">
        <f t="shared" si="26"/>
        <v>43326</v>
      </c>
      <c r="N168" s="97">
        <f t="shared" si="27"/>
        <v>512</v>
      </c>
      <c r="O168" s="97">
        <f t="shared" si="28"/>
        <v>200</v>
      </c>
      <c r="P168" s="97">
        <f t="shared" si="29"/>
        <v>80</v>
      </c>
      <c r="Q168" s="97">
        <f t="shared" si="30"/>
        <v>519</v>
      </c>
      <c r="R168" s="97">
        <f t="shared" si="31"/>
        <v>126</v>
      </c>
      <c r="S168" s="97">
        <f t="shared" si="32"/>
        <v>172</v>
      </c>
      <c r="T168" s="97">
        <f t="shared" si="33"/>
        <v>469</v>
      </c>
      <c r="U168" s="97">
        <f t="shared" si="34"/>
        <v>510</v>
      </c>
      <c r="V168" s="97">
        <f t="shared" si="35"/>
        <v>211</v>
      </c>
      <c r="W168" s="97">
        <f t="shared" si="36"/>
        <v>450</v>
      </c>
    </row>
    <row r="169" spans="1:23" x14ac:dyDescent="0.25">
      <c r="A169" s="1">
        <f t="shared" si="25"/>
        <v>43327</v>
      </c>
      <c r="B169" s="97">
        <v>338</v>
      </c>
      <c r="C169" s="97">
        <v>263</v>
      </c>
      <c r="D169" s="97">
        <v>107</v>
      </c>
      <c r="E169" s="97">
        <v>355</v>
      </c>
      <c r="F169" s="97">
        <v>29</v>
      </c>
      <c r="G169" s="97">
        <v>483</v>
      </c>
      <c r="H169" s="97">
        <v>213</v>
      </c>
      <c r="I169" s="97">
        <v>222</v>
      </c>
      <c r="J169" s="97">
        <v>298</v>
      </c>
      <c r="K169" s="97">
        <v>138</v>
      </c>
      <c r="M169" s="1">
        <f t="shared" si="26"/>
        <v>43327</v>
      </c>
      <c r="N169" s="97">
        <f t="shared" si="27"/>
        <v>338</v>
      </c>
      <c r="O169" s="97">
        <f t="shared" si="28"/>
        <v>263</v>
      </c>
      <c r="P169" s="97">
        <f t="shared" si="29"/>
        <v>107</v>
      </c>
      <c r="Q169" s="97">
        <f t="shared" si="30"/>
        <v>355</v>
      </c>
      <c r="R169" s="97">
        <f t="shared" si="31"/>
        <v>29</v>
      </c>
      <c r="S169" s="97">
        <f t="shared" si="32"/>
        <v>483</v>
      </c>
      <c r="T169" s="97">
        <f t="shared" si="33"/>
        <v>213</v>
      </c>
      <c r="U169" s="97">
        <f t="shared" si="34"/>
        <v>222</v>
      </c>
      <c r="V169" s="97">
        <f t="shared" si="35"/>
        <v>298</v>
      </c>
      <c r="W169" s="97">
        <f t="shared" si="36"/>
        <v>138</v>
      </c>
    </row>
    <row r="170" spans="1:23" x14ac:dyDescent="0.25">
      <c r="A170" s="1">
        <f t="shared" si="25"/>
        <v>43328</v>
      </c>
      <c r="B170" s="97">
        <v>432</v>
      </c>
      <c r="C170" s="97">
        <v>237</v>
      </c>
      <c r="D170" s="97">
        <v>439</v>
      </c>
      <c r="E170" s="97">
        <v>419</v>
      </c>
      <c r="F170" s="97">
        <v>387</v>
      </c>
      <c r="G170" s="97">
        <v>578</v>
      </c>
      <c r="H170" s="97">
        <v>529</v>
      </c>
      <c r="I170" s="97">
        <v>-66</v>
      </c>
      <c r="J170" s="97">
        <v>55</v>
      </c>
      <c r="K170" s="97">
        <v>197</v>
      </c>
      <c r="M170" s="1">
        <f t="shared" si="26"/>
        <v>43328</v>
      </c>
      <c r="N170" s="97">
        <f t="shared" si="27"/>
        <v>432</v>
      </c>
      <c r="O170" s="97">
        <f t="shared" si="28"/>
        <v>237</v>
      </c>
      <c r="P170" s="97">
        <f t="shared" si="29"/>
        <v>439</v>
      </c>
      <c r="Q170" s="97">
        <f t="shared" si="30"/>
        <v>419</v>
      </c>
      <c r="R170" s="97">
        <f t="shared" si="31"/>
        <v>387</v>
      </c>
      <c r="S170" s="97">
        <f t="shared" si="32"/>
        <v>578</v>
      </c>
      <c r="T170" s="97">
        <f t="shared" si="33"/>
        <v>529</v>
      </c>
      <c r="U170" s="97">
        <f t="shared" si="34"/>
        <v>268.68150388936908</v>
      </c>
      <c r="V170" s="97">
        <f t="shared" si="35"/>
        <v>55</v>
      </c>
      <c r="W170" s="97">
        <f t="shared" si="36"/>
        <v>197</v>
      </c>
    </row>
    <row r="171" spans="1:23" x14ac:dyDescent="0.25">
      <c r="A171" s="1">
        <f t="shared" si="25"/>
        <v>43329</v>
      </c>
      <c r="B171" s="97">
        <v>463</v>
      </c>
      <c r="C171" s="97">
        <v>455</v>
      </c>
      <c r="D171" s="97">
        <v>280</v>
      </c>
      <c r="E171" s="97">
        <v>52</v>
      </c>
      <c r="F171" s="97">
        <v>81</v>
      </c>
      <c r="G171" s="97">
        <v>137</v>
      </c>
      <c r="H171" s="97">
        <v>477</v>
      </c>
      <c r="I171" s="97">
        <v>547</v>
      </c>
      <c r="J171" s="97">
        <v>72</v>
      </c>
      <c r="K171" s="97">
        <v>341</v>
      </c>
      <c r="M171" s="1">
        <f t="shared" si="26"/>
        <v>43329</v>
      </c>
      <c r="N171" s="97">
        <f t="shared" si="27"/>
        <v>463</v>
      </c>
      <c r="O171" s="97">
        <f t="shared" si="28"/>
        <v>455</v>
      </c>
      <c r="P171" s="97">
        <f t="shared" si="29"/>
        <v>280</v>
      </c>
      <c r="Q171" s="97">
        <f t="shared" si="30"/>
        <v>52</v>
      </c>
      <c r="R171" s="97">
        <f t="shared" si="31"/>
        <v>81</v>
      </c>
      <c r="S171" s="97">
        <f t="shared" si="32"/>
        <v>137</v>
      </c>
      <c r="T171" s="97">
        <f t="shared" si="33"/>
        <v>477</v>
      </c>
      <c r="U171" s="97">
        <f t="shared" si="34"/>
        <v>547</v>
      </c>
      <c r="V171" s="97">
        <f t="shared" si="35"/>
        <v>72</v>
      </c>
      <c r="W171" s="97">
        <f t="shared" si="36"/>
        <v>341</v>
      </c>
    </row>
    <row r="172" spans="1:23" x14ac:dyDescent="0.25">
      <c r="A172" s="1">
        <f t="shared" si="25"/>
        <v>43330</v>
      </c>
      <c r="B172" s="97">
        <v>126</v>
      </c>
      <c r="C172" s="97">
        <v>110</v>
      </c>
      <c r="D172" s="97">
        <v>38</v>
      </c>
      <c r="E172" s="97">
        <v>381</v>
      </c>
      <c r="F172" s="97">
        <v>302</v>
      </c>
      <c r="G172" s="97">
        <v>81</v>
      </c>
      <c r="H172" s="97">
        <v>33</v>
      </c>
      <c r="I172" s="97">
        <v>267</v>
      </c>
      <c r="J172" s="97">
        <v>461</v>
      </c>
      <c r="K172" s="97">
        <v>226</v>
      </c>
      <c r="M172" s="1">
        <f t="shared" si="26"/>
        <v>43330</v>
      </c>
      <c r="N172" s="97">
        <f t="shared" si="27"/>
        <v>126</v>
      </c>
      <c r="O172" s="97">
        <f t="shared" si="28"/>
        <v>110</v>
      </c>
      <c r="P172" s="97">
        <f t="shared" si="29"/>
        <v>38</v>
      </c>
      <c r="Q172" s="97">
        <f t="shared" si="30"/>
        <v>381</v>
      </c>
      <c r="R172" s="97">
        <f t="shared" si="31"/>
        <v>302</v>
      </c>
      <c r="S172" s="97">
        <f t="shared" si="32"/>
        <v>81</v>
      </c>
      <c r="T172" s="97">
        <f t="shared" si="33"/>
        <v>33</v>
      </c>
      <c r="U172" s="97">
        <f t="shared" si="34"/>
        <v>267</v>
      </c>
      <c r="V172" s="97">
        <f t="shared" si="35"/>
        <v>461</v>
      </c>
      <c r="W172" s="97">
        <f t="shared" si="36"/>
        <v>226</v>
      </c>
    </row>
    <row r="173" spans="1:23" x14ac:dyDescent="0.25">
      <c r="A173" s="1">
        <f t="shared" si="25"/>
        <v>43331</v>
      </c>
      <c r="B173" s="97">
        <v>200</v>
      </c>
      <c r="C173" s="97">
        <v>22</v>
      </c>
      <c r="D173" s="97">
        <v>195</v>
      </c>
      <c r="E173" s="97">
        <v>494</v>
      </c>
      <c r="F173" s="97">
        <v>568</v>
      </c>
      <c r="G173" s="97">
        <v>565</v>
      </c>
      <c r="H173" s="97">
        <v>576</v>
      </c>
      <c r="I173" s="97">
        <v>389</v>
      </c>
      <c r="J173" s="97">
        <v>216</v>
      </c>
      <c r="K173" s="97">
        <v>104</v>
      </c>
      <c r="M173" s="1">
        <f t="shared" si="26"/>
        <v>43331</v>
      </c>
      <c r="N173" s="97">
        <f t="shared" si="27"/>
        <v>200</v>
      </c>
      <c r="O173" s="97">
        <f t="shared" si="28"/>
        <v>22</v>
      </c>
      <c r="P173" s="97">
        <f t="shared" si="29"/>
        <v>195</v>
      </c>
      <c r="Q173" s="97">
        <f t="shared" si="30"/>
        <v>494</v>
      </c>
      <c r="R173" s="97">
        <f t="shared" si="31"/>
        <v>568</v>
      </c>
      <c r="S173" s="97">
        <f t="shared" si="32"/>
        <v>565</v>
      </c>
      <c r="T173" s="97">
        <f t="shared" si="33"/>
        <v>576</v>
      </c>
      <c r="U173" s="97">
        <f t="shared" si="34"/>
        <v>389</v>
      </c>
      <c r="V173" s="97">
        <f t="shared" si="35"/>
        <v>216</v>
      </c>
      <c r="W173" s="97">
        <f t="shared" si="36"/>
        <v>104</v>
      </c>
    </row>
    <row r="174" spans="1:23" x14ac:dyDescent="0.25">
      <c r="A174" s="1">
        <f t="shared" si="25"/>
        <v>43332</v>
      </c>
      <c r="B174" s="97">
        <v>24</v>
      </c>
      <c r="C174" s="97">
        <v>220</v>
      </c>
      <c r="D174" s="97">
        <v>390</v>
      </c>
      <c r="E174" s="97">
        <v>358</v>
      </c>
      <c r="F174" s="97">
        <v>414</v>
      </c>
      <c r="G174" s="97">
        <v>350</v>
      </c>
      <c r="H174" s="97">
        <v>313</v>
      </c>
      <c r="I174" s="97">
        <v>72</v>
      </c>
      <c r="J174" s="97">
        <v>307</v>
      </c>
      <c r="K174" s="97">
        <v>138</v>
      </c>
      <c r="M174" s="1">
        <f t="shared" si="26"/>
        <v>43332</v>
      </c>
      <c r="N174" s="97">
        <f t="shared" si="27"/>
        <v>24</v>
      </c>
      <c r="O174" s="97">
        <f t="shared" si="28"/>
        <v>220</v>
      </c>
      <c r="P174" s="97">
        <f t="shared" si="29"/>
        <v>390</v>
      </c>
      <c r="Q174" s="97">
        <f t="shared" si="30"/>
        <v>358</v>
      </c>
      <c r="R174" s="97">
        <f t="shared" si="31"/>
        <v>414</v>
      </c>
      <c r="S174" s="97">
        <f t="shared" si="32"/>
        <v>350</v>
      </c>
      <c r="T174" s="97">
        <f t="shared" si="33"/>
        <v>313</v>
      </c>
      <c r="U174" s="97">
        <f t="shared" si="34"/>
        <v>72</v>
      </c>
      <c r="V174" s="97">
        <f t="shared" si="35"/>
        <v>307</v>
      </c>
      <c r="W174" s="97">
        <f t="shared" si="36"/>
        <v>138</v>
      </c>
    </row>
    <row r="175" spans="1:23" x14ac:dyDescent="0.25">
      <c r="A175" s="1">
        <f t="shared" si="25"/>
        <v>43333</v>
      </c>
      <c r="B175" s="97">
        <v>564</v>
      </c>
      <c r="C175" s="97">
        <v>548</v>
      </c>
      <c r="D175" s="97">
        <v>594</v>
      </c>
      <c r="E175" s="97">
        <v>38</v>
      </c>
      <c r="F175" s="97">
        <v>483</v>
      </c>
      <c r="G175" s="97">
        <v>248</v>
      </c>
      <c r="H175" s="97">
        <v>331</v>
      </c>
      <c r="I175" s="97">
        <v>425</v>
      </c>
      <c r="J175" s="97">
        <v>476</v>
      </c>
      <c r="K175" s="97">
        <v>121</v>
      </c>
      <c r="M175" s="1">
        <f t="shared" si="26"/>
        <v>43333</v>
      </c>
      <c r="N175" s="97">
        <f t="shared" si="27"/>
        <v>564</v>
      </c>
      <c r="O175" s="97">
        <f t="shared" si="28"/>
        <v>548</v>
      </c>
      <c r="P175" s="97">
        <f t="shared" si="29"/>
        <v>594</v>
      </c>
      <c r="Q175" s="97">
        <f t="shared" si="30"/>
        <v>38</v>
      </c>
      <c r="R175" s="97">
        <f t="shared" si="31"/>
        <v>483</v>
      </c>
      <c r="S175" s="97">
        <f t="shared" si="32"/>
        <v>248</v>
      </c>
      <c r="T175" s="97">
        <f t="shared" si="33"/>
        <v>331</v>
      </c>
      <c r="U175" s="97">
        <f t="shared" si="34"/>
        <v>425</v>
      </c>
      <c r="V175" s="97">
        <f t="shared" si="35"/>
        <v>476</v>
      </c>
      <c r="W175" s="97">
        <f t="shared" si="36"/>
        <v>121</v>
      </c>
    </row>
    <row r="176" spans="1:23" x14ac:dyDescent="0.25">
      <c r="A176" s="1">
        <f t="shared" si="25"/>
        <v>43334</v>
      </c>
      <c r="B176" s="97">
        <v>325</v>
      </c>
      <c r="C176" s="97">
        <v>349</v>
      </c>
      <c r="D176" s="97">
        <v>2</v>
      </c>
      <c r="E176" s="97">
        <v>597</v>
      </c>
      <c r="F176" s="97">
        <v>276</v>
      </c>
      <c r="G176" s="97">
        <v>290</v>
      </c>
      <c r="H176" s="97">
        <v>485</v>
      </c>
      <c r="I176" s="97">
        <v>285</v>
      </c>
      <c r="J176" s="97">
        <v>331</v>
      </c>
      <c r="K176" s="97">
        <v>377</v>
      </c>
      <c r="M176" s="1">
        <f t="shared" si="26"/>
        <v>43334</v>
      </c>
      <c r="N176" s="97">
        <f t="shared" si="27"/>
        <v>325</v>
      </c>
      <c r="O176" s="97">
        <f t="shared" si="28"/>
        <v>349</v>
      </c>
      <c r="P176" s="97">
        <f t="shared" si="29"/>
        <v>2</v>
      </c>
      <c r="Q176" s="97">
        <f t="shared" si="30"/>
        <v>597</v>
      </c>
      <c r="R176" s="97">
        <f t="shared" si="31"/>
        <v>276</v>
      </c>
      <c r="S176" s="97">
        <f t="shared" si="32"/>
        <v>290</v>
      </c>
      <c r="T176" s="97">
        <f t="shared" si="33"/>
        <v>485</v>
      </c>
      <c r="U176" s="97">
        <f t="shared" si="34"/>
        <v>285</v>
      </c>
      <c r="V176" s="97">
        <f t="shared" si="35"/>
        <v>331</v>
      </c>
      <c r="W176" s="97">
        <f t="shared" si="36"/>
        <v>377</v>
      </c>
    </row>
    <row r="177" spans="1:23" x14ac:dyDescent="0.25">
      <c r="A177" s="1">
        <f t="shared" si="25"/>
        <v>43335</v>
      </c>
      <c r="B177" s="97">
        <v>142</v>
      </c>
      <c r="C177" s="97">
        <v>334</v>
      </c>
      <c r="D177" s="97">
        <v>29</v>
      </c>
      <c r="E177" s="97">
        <v>87</v>
      </c>
      <c r="F177" s="97">
        <v>407</v>
      </c>
      <c r="G177" s="97">
        <v>527</v>
      </c>
      <c r="H177" s="97">
        <v>492</v>
      </c>
      <c r="I177" s="97">
        <v>200</v>
      </c>
      <c r="J177" s="97">
        <v>278</v>
      </c>
      <c r="K177" s="97">
        <v>467</v>
      </c>
      <c r="M177" s="1">
        <f t="shared" si="26"/>
        <v>43335</v>
      </c>
      <c r="N177" s="97">
        <f t="shared" si="27"/>
        <v>142</v>
      </c>
      <c r="O177" s="97">
        <f t="shared" si="28"/>
        <v>334</v>
      </c>
      <c r="P177" s="97">
        <f t="shared" si="29"/>
        <v>29</v>
      </c>
      <c r="Q177" s="97">
        <f t="shared" si="30"/>
        <v>87</v>
      </c>
      <c r="R177" s="97">
        <f t="shared" si="31"/>
        <v>407</v>
      </c>
      <c r="S177" s="97">
        <f t="shared" si="32"/>
        <v>527</v>
      </c>
      <c r="T177" s="97">
        <f t="shared" si="33"/>
        <v>492</v>
      </c>
      <c r="U177" s="97">
        <f t="shared" si="34"/>
        <v>200</v>
      </c>
      <c r="V177" s="97">
        <f t="shared" si="35"/>
        <v>278</v>
      </c>
      <c r="W177" s="97">
        <f t="shared" si="36"/>
        <v>467</v>
      </c>
    </row>
    <row r="178" spans="1:23" x14ac:dyDescent="0.25">
      <c r="A178" s="1">
        <f t="shared" si="25"/>
        <v>43336</v>
      </c>
      <c r="B178" s="97">
        <v>242</v>
      </c>
      <c r="C178" s="97">
        <v>343</v>
      </c>
      <c r="D178" s="97">
        <v>490</v>
      </c>
      <c r="E178" s="97">
        <v>86</v>
      </c>
      <c r="F178" s="97">
        <v>93</v>
      </c>
      <c r="G178" s="97">
        <v>59</v>
      </c>
      <c r="H178" s="97">
        <v>8</v>
      </c>
      <c r="I178" s="97">
        <v>60</v>
      </c>
      <c r="J178" s="97">
        <v>525</v>
      </c>
      <c r="K178" s="97">
        <v>494</v>
      </c>
      <c r="M178" s="1">
        <f t="shared" si="26"/>
        <v>43336</v>
      </c>
      <c r="N178" s="97">
        <f t="shared" si="27"/>
        <v>242</v>
      </c>
      <c r="O178" s="97">
        <f t="shared" si="28"/>
        <v>343</v>
      </c>
      <c r="P178" s="97">
        <f t="shared" si="29"/>
        <v>490</v>
      </c>
      <c r="Q178" s="97">
        <f t="shared" si="30"/>
        <v>86</v>
      </c>
      <c r="R178" s="97">
        <f t="shared" si="31"/>
        <v>93</v>
      </c>
      <c r="S178" s="97">
        <f t="shared" si="32"/>
        <v>59</v>
      </c>
      <c r="T178" s="97">
        <f t="shared" si="33"/>
        <v>8</v>
      </c>
      <c r="U178" s="97">
        <f t="shared" si="34"/>
        <v>60</v>
      </c>
      <c r="V178" s="97">
        <f t="shared" si="35"/>
        <v>525</v>
      </c>
      <c r="W178" s="97">
        <f t="shared" si="36"/>
        <v>494</v>
      </c>
    </row>
    <row r="179" spans="1:23" x14ac:dyDescent="0.25">
      <c r="A179" s="1">
        <f t="shared" si="25"/>
        <v>43337</v>
      </c>
      <c r="B179" s="97">
        <v>8</v>
      </c>
      <c r="C179" s="97">
        <v>139</v>
      </c>
      <c r="D179" s="97">
        <v>215</v>
      </c>
      <c r="E179" s="97">
        <v>377</v>
      </c>
      <c r="F179" s="97">
        <v>546</v>
      </c>
      <c r="G179" s="97">
        <v>212</v>
      </c>
      <c r="H179" s="97">
        <v>249</v>
      </c>
      <c r="I179" s="97">
        <v>475</v>
      </c>
      <c r="J179" s="97">
        <v>387</v>
      </c>
      <c r="K179" s="97">
        <v>65</v>
      </c>
      <c r="M179" s="1">
        <f t="shared" si="26"/>
        <v>43337</v>
      </c>
      <c r="N179" s="97">
        <f t="shared" si="27"/>
        <v>8</v>
      </c>
      <c r="O179" s="97">
        <f t="shared" si="28"/>
        <v>139</v>
      </c>
      <c r="P179" s="97">
        <f t="shared" si="29"/>
        <v>215</v>
      </c>
      <c r="Q179" s="97">
        <f t="shared" si="30"/>
        <v>377</v>
      </c>
      <c r="R179" s="97">
        <f t="shared" si="31"/>
        <v>546</v>
      </c>
      <c r="S179" s="97">
        <f t="shared" si="32"/>
        <v>212</v>
      </c>
      <c r="T179" s="97">
        <f t="shared" si="33"/>
        <v>249</v>
      </c>
      <c r="U179" s="97">
        <f t="shared" si="34"/>
        <v>475</v>
      </c>
      <c r="V179" s="97">
        <f t="shared" si="35"/>
        <v>387</v>
      </c>
      <c r="W179" s="97">
        <f t="shared" si="36"/>
        <v>65</v>
      </c>
    </row>
    <row r="180" spans="1:23" x14ac:dyDescent="0.25">
      <c r="A180" s="106" t="s">
        <v>88</v>
      </c>
      <c r="B180" s="98">
        <f>MIN(B2:B179)</f>
        <v>5</v>
      </c>
      <c r="C180" s="98">
        <f t="shared" ref="C180:K180" si="37">MIN(C2:C179)</f>
        <v>-1</v>
      </c>
      <c r="D180" s="98">
        <f t="shared" si="37"/>
        <v>2</v>
      </c>
      <c r="E180" s="98">
        <f t="shared" si="37"/>
        <v>-11</v>
      </c>
      <c r="F180" s="98">
        <f t="shared" si="37"/>
        <v>0</v>
      </c>
      <c r="G180" s="98">
        <f t="shared" si="37"/>
        <v>-999</v>
      </c>
      <c r="H180" s="98">
        <f t="shared" si="37"/>
        <v>2</v>
      </c>
      <c r="I180" s="98">
        <f t="shared" si="37"/>
        <v>-66</v>
      </c>
      <c r="J180" s="98">
        <f t="shared" si="37"/>
        <v>0</v>
      </c>
      <c r="K180" s="99">
        <f t="shared" si="37"/>
        <v>16</v>
      </c>
      <c r="M180" s="106" t="s">
        <v>88</v>
      </c>
      <c r="N180" s="98">
        <f>MIN(N2:N179)</f>
        <v>5</v>
      </c>
      <c r="O180" s="98">
        <f t="shared" ref="O180" si="38">MIN(O2:O179)</f>
        <v>3</v>
      </c>
      <c r="P180" s="98">
        <f t="shared" ref="P180" si="39">MIN(P2:P179)</f>
        <v>2</v>
      </c>
      <c r="Q180" s="98">
        <f t="shared" ref="Q180" si="40">MIN(Q2:Q179)</f>
        <v>8</v>
      </c>
      <c r="R180" s="98">
        <f t="shared" ref="R180" si="41">MIN(R2:R179)</f>
        <v>5</v>
      </c>
      <c r="S180" s="98">
        <f t="shared" ref="S180" si="42">MIN(S2:S179)</f>
        <v>7</v>
      </c>
      <c r="T180" s="98">
        <f t="shared" ref="T180" si="43">MIN(T2:T179)</f>
        <v>2</v>
      </c>
      <c r="U180" s="98">
        <f t="shared" ref="U180" si="44">MIN(U2:U179)</f>
        <v>4</v>
      </c>
      <c r="V180" s="98">
        <f t="shared" ref="V180" si="45">MIN(V2:V179)</f>
        <v>8</v>
      </c>
      <c r="W180" s="99">
        <f t="shared" ref="W180" si="46">MIN(W2:W179)</f>
        <v>16</v>
      </c>
    </row>
    <row r="181" spans="1:23" x14ac:dyDescent="0.25">
      <c r="A181" s="107" t="s">
        <v>89</v>
      </c>
      <c r="B181" s="64">
        <f>MAX(B3:B180)</f>
        <v>596</v>
      </c>
      <c r="C181" s="64">
        <f t="shared" ref="C181:K181" si="47">MAX(C3:C180)</f>
        <v>600</v>
      </c>
      <c r="D181" s="64">
        <f t="shared" si="47"/>
        <v>598</v>
      </c>
      <c r="E181" s="64">
        <f t="shared" si="47"/>
        <v>600</v>
      </c>
      <c r="F181" s="64">
        <f t="shared" si="47"/>
        <v>597</v>
      </c>
      <c r="G181" s="64">
        <f t="shared" si="47"/>
        <v>597</v>
      </c>
      <c r="H181" s="64">
        <f t="shared" si="47"/>
        <v>583</v>
      </c>
      <c r="I181" s="64">
        <f t="shared" si="47"/>
        <v>600</v>
      </c>
      <c r="J181" s="64">
        <f t="shared" si="47"/>
        <v>595</v>
      </c>
      <c r="K181" s="100">
        <f t="shared" si="47"/>
        <v>599</v>
      </c>
      <c r="M181" s="107" t="s">
        <v>89</v>
      </c>
      <c r="N181" s="110">
        <f>MAX(N3:N180)</f>
        <v>596</v>
      </c>
      <c r="O181" s="110">
        <f t="shared" ref="O181" si="48">MAX(O3:O180)</f>
        <v>600</v>
      </c>
      <c r="P181" s="110">
        <f t="shared" ref="P181" si="49">MAX(P3:P180)</f>
        <v>598</v>
      </c>
      <c r="Q181" s="110">
        <f t="shared" ref="Q181" si="50">MAX(Q3:Q180)</f>
        <v>600</v>
      </c>
      <c r="R181" s="110">
        <f t="shared" ref="R181" si="51">MAX(R3:R180)</f>
        <v>597</v>
      </c>
      <c r="S181" s="110">
        <f t="shared" ref="S181" si="52">MAX(S3:S180)</f>
        <v>597</v>
      </c>
      <c r="T181" s="110">
        <f t="shared" ref="T181" si="53">MAX(T3:T180)</f>
        <v>583</v>
      </c>
      <c r="U181" s="110">
        <f t="shared" ref="U181" si="54">MAX(U3:U180)</f>
        <v>600</v>
      </c>
      <c r="V181" s="110">
        <f t="shared" ref="V181" si="55">MAX(V3:V180)</f>
        <v>595</v>
      </c>
      <c r="W181" s="111">
        <f t="shared" ref="W181" si="56">MAX(W3:W180)</f>
        <v>599</v>
      </c>
    </row>
    <row r="182" spans="1:23" x14ac:dyDescent="0.25">
      <c r="A182" s="108" t="s">
        <v>53</v>
      </c>
      <c r="B182" s="101">
        <f>AVERAGE(B4:B181)</f>
        <v>294.38202247191009</v>
      </c>
      <c r="C182" s="101">
        <f t="shared" ref="C182:K182" si="57">AVERAGE(C4:C181)</f>
        <v>308.64606741573033</v>
      </c>
      <c r="D182" s="101">
        <f t="shared" si="57"/>
        <v>306.24719101123594</v>
      </c>
      <c r="E182" s="101">
        <f t="shared" si="57"/>
        <v>320.28089887640448</v>
      </c>
      <c r="F182" s="101">
        <f t="shared" si="57"/>
        <v>284.41011235955057</v>
      </c>
      <c r="G182" s="101">
        <f t="shared" si="57"/>
        <v>294.80337078651684</v>
      </c>
      <c r="H182" s="101">
        <f t="shared" si="57"/>
        <v>292.46067415730334</v>
      </c>
      <c r="I182" s="101">
        <f t="shared" si="57"/>
        <v>304.85955056179773</v>
      </c>
      <c r="J182" s="101">
        <f t="shared" si="57"/>
        <v>322.17977528089887</v>
      </c>
      <c r="K182" s="102">
        <f t="shared" si="57"/>
        <v>307.58988764044943</v>
      </c>
      <c r="M182" s="108" t="s">
        <v>53</v>
      </c>
      <c r="N182" s="101">
        <f>AVERAGE(N4:N181)</f>
        <v>294.38202247191009</v>
      </c>
      <c r="O182" s="101">
        <f t="shared" ref="O182" si="58">AVERAGE(O4:O181)</f>
        <v>310.39715730684543</v>
      </c>
      <c r="P182" s="101">
        <f t="shared" ref="P182" si="59">AVERAGE(P4:P181)</f>
        <v>306.24719101123594</v>
      </c>
      <c r="Q182" s="101">
        <f t="shared" ref="Q182" si="60">AVERAGE(Q4:Q181)</f>
        <v>322.24491093175681</v>
      </c>
      <c r="R182" s="101">
        <f t="shared" ref="R182" si="61">AVERAGE(R4:R181)</f>
        <v>286.1467366030692</v>
      </c>
      <c r="S182" s="101">
        <f t="shared" ref="S182" si="62">AVERAGE(S4:S181)</f>
        <v>311.31877326188135</v>
      </c>
      <c r="T182" s="101">
        <f t="shared" ref="T182" si="63">AVERAGE(T4:T181)</f>
        <v>292.46067415730334</v>
      </c>
      <c r="U182" s="101">
        <f t="shared" ref="U182" si="64">AVERAGE(U4:U181)</f>
        <v>307.13304215668182</v>
      </c>
      <c r="V182" s="101">
        <f t="shared" ref="V182" si="65">AVERAGE(V4:V181)</f>
        <v>323.8190473315293</v>
      </c>
      <c r="W182" s="102">
        <f t="shared" ref="W182" si="66">AVERAGE(W4:W181)</f>
        <v>307.58988764044943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Demand</vt:lpstr>
      <vt:lpstr>Routing of all parts</vt:lpstr>
      <vt:lpstr>Times per Operation</vt:lpstr>
      <vt:lpstr>Master Working</vt:lpstr>
      <vt:lpstr>Clustering</vt:lpstr>
      <vt:lpstr>Times per Operation_workinng</vt:lpstr>
      <vt:lpstr>Defect Rate</vt:lpstr>
      <vt:lpstr>BOM For A100-001</vt:lpstr>
      <vt:lpstr>demand_working</vt:lpstr>
      <vt:lpstr>Routing of all parts_working</vt:lpstr>
      <vt:lpstr>general_Working</vt:lpstr>
      <vt:lpstr>Flowchart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cnguyen</dc:creator>
  <cp:keywords/>
  <dc:description/>
  <cp:lastModifiedBy>Fouzan Abdullah</cp:lastModifiedBy>
  <cp:revision/>
  <dcterms:created xsi:type="dcterms:W3CDTF">2018-10-11T15:47:26Z</dcterms:created>
  <dcterms:modified xsi:type="dcterms:W3CDTF">2023-11-14T21:23:41Z</dcterms:modified>
  <cp:category/>
  <cp:contentStatus/>
</cp:coreProperties>
</file>