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U Studies\OneDrive - Northern Illinois University\Sem 1\OR\Project\trial run\"/>
    </mc:Choice>
  </mc:AlternateContent>
  <xr:revisionPtr revIDLastSave="0" documentId="13_ncr:1_{C259E674-B0F0-4B11-92ED-99024E6CDE18}" xr6:coauthVersionLast="47" xr6:coauthVersionMax="47" xr10:uidLastSave="{00000000-0000-0000-0000-000000000000}"/>
  <bookViews>
    <workbookView xWindow="-120" yWindow="-120" windowWidth="20730" windowHeight="11160" tabRatio="882" activeTab="10" xr2:uid="{BE6914F5-FD23-42E1-A410-85C926889600}"/>
  </bookViews>
  <sheets>
    <sheet name="Data Set 1" sheetId="2" r:id="rId1"/>
    <sheet name="Data Set 2" sheetId="4" r:id="rId2"/>
    <sheet name="Data Set 3" sheetId="3" r:id="rId3"/>
    <sheet name="Data Set 4" sheetId="6" r:id="rId4"/>
    <sheet name="Data Set 5" sheetId="7" r:id="rId5"/>
    <sheet name="Data Set 6" sheetId="8" r:id="rId6"/>
    <sheet name="Data Set 7" sheetId="9" r:id="rId7"/>
    <sheet name="Data Set 8" sheetId="10" r:id="rId8"/>
    <sheet name="Data Set 9" sheetId="11" r:id="rId9"/>
    <sheet name="Data Set 10" sheetId="12" r:id="rId10"/>
    <sheet name="Analysis of Results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7" i="9" l="1" a="1"/>
  <c r="B57" i="9" s="1"/>
  <c r="I69" i="12"/>
  <c r="H69" i="12"/>
  <c r="G69" i="12"/>
  <c r="F69" i="12"/>
  <c r="E69" i="12"/>
  <c r="D69" i="12"/>
  <c r="C69" i="12"/>
  <c r="B69" i="12"/>
  <c r="G28" i="12"/>
  <c r="F28" i="12"/>
  <c r="E27" i="12"/>
  <c r="E26" i="12"/>
  <c r="E25" i="12"/>
  <c r="E24" i="12"/>
  <c r="E23" i="12"/>
  <c r="I6" i="12"/>
  <c r="D72" i="11"/>
  <c r="I52" i="11"/>
  <c r="H52" i="11"/>
  <c r="G52" i="11"/>
  <c r="F52" i="11"/>
  <c r="E52" i="11"/>
  <c r="D52" i="11"/>
  <c r="C52" i="11"/>
  <c r="B52" i="11"/>
  <c r="I51" i="11"/>
  <c r="H51" i="11"/>
  <c r="G51" i="11"/>
  <c r="F51" i="11"/>
  <c r="D51" i="11"/>
  <c r="C51" i="11"/>
  <c r="B51" i="11"/>
  <c r="F47" i="11"/>
  <c r="F46" i="11"/>
  <c r="F45" i="11"/>
  <c r="F44" i="11"/>
  <c r="G43" i="11"/>
  <c r="G28" i="11"/>
  <c r="F28" i="11"/>
  <c r="E27" i="11"/>
  <c r="E26" i="11"/>
  <c r="E25" i="11"/>
  <c r="E24" i="11"/>
  <c r="E23" i="11"/>
  <c r="N3" i="11"/>
  <c r="D72" i="10"/>
  <c r="I52" i="10"/>
  <c r="H52" i="10"/>
  <c r="G52" i="10"/>
  <c r="F52" i="10"/>
  <c r="E52" i="10"/>
  <c r="D52" i="10"/>
  <c r="C52" i="10"/>
  <c r="B52" i="10"/>
  <c r="I51" i="10"/>
  <c r="H51" i="10"/>
  <c r="G51" i="10"/>
  <c r="F51" i="10"/>
  <c r="D51" i="10"/>
  <c r="C51" i="10"/>
  <c r="B51" i="10"/>
  <c r="F47" i="10"/>
  <c r="F46" i="10"/>
  <c r="F45" i="10"/>
  <c r="F44" i="10"/>
  <c r="G43" i="10"/>
  <c r="G28" i="10"/>
  <c r="F28" i="10"/>
  <c r="E27" i="10"/>
  <c r="E26" i="10"/>
  <c r="E25" i="10"/>
  <c r="E24" i="10"/>
  <c r="E23" i="10"/>
  <c r="N3" i="10"/>
  <c r="F45" i="9"/>
  <c r="F46" i="9"/>
  <c r="F47" i="9"/>
  <c r="F44" i="9"/>
  <c r="G43" i="9"/>
  <c r="D72" i="9"/>
  <c r="I52" i="9"/>
  <c r="H52" i="9"/>
  <c r="G52" i="9"/>
  <c r="F52" i="9"/>
  <c r="E52" i="9"/>
  <c r="D52" i="9"/>
  <c r="C52" i="9"/>
  <c r="B52" i="9"/>
  <c r="I51" i="9"/>
  <c r="H51" i="9"/>
  <c r="G51" i="9"/>
  <c r="F51" i="9"/>
  <c r="D51" i="9"/>
  <c r="C51" i="9"/>
  <c r="B51" i="9"/>
  <c r="G28" i="9"/>
  <c r="F28" i="9"/>
  <c r="E27" i="9"/>
  <c r="E26" i="9"/>
  <c r="E25" i="9"/>
  <c r="E24" i="9"/>
  <c r="E23" i="9"/>
  <c r="N3" i="9"/>
  <c r="D72" i="8"/>
  <c r="I52" i="8"/>
  <c r="H52" i="8"/>
  <c r="G52" i="8"/>
  <c r="F52" i="8"/>
  <c r="E52" i="8"/>
  <c r="D52" i="8"/>
  <c r="C52" i="8"/>
  <c r="B52" i="8"/>
  <c r="I51" i="8"/>
  <c r="H51" i="8"/>
  <c r="G51" i="8"/>
  <c r="F51" i="8"/>
  <c r="D51" i="8"/>
  <c r="C51" i="8"/>
  <c r="B51" i="8"/>
  <c r="F47" i="8"/>
  <c r="F46" i="8"/>
  <c r="F45" i="8"/>
  <c r="F44" i="8"/>
  <c r="G28" i="8"/>
  <c r="F28" i="8"/>
  <c r="E27" i="8"/>
  <c r="E26" i="8"/>
  <c r="E25" i="8"/>
  <c r="E24" i="8"/>
  <c r="E23" i="8"/>
  <c r="N3" i="8"/>
  <c r="D72" i="7"/>
  <c r="I52" i="7"/>
  <c r="H52" i="7"/>
  <c r="G52" i="7"/>
  <c r="F52" i="7"/>
  <c r="E52" i="7"/>
  <c r="D52" i="7"/>
  <c r="C52" i="7"/>
  <c r="B52" i="7"/>
  <c r="I51" i="7"/>
  <c r="H51" i="7"/>
  <c r="G51" i="7"/>
  <c r="F51" i="7"/>
  <c r="D51" i="7"/>
  <c r="C51" i="7"/>
  <c r="B51" i="7"/>
  <c r="F47" i="7"/>
  <c r="F46" i="7"/>
  <c r="F45" i="7"/>
  <c r="F44" i="7"/>
  <c r="G28" i="7"/>
  <c r="F28" i="7"/>
  <c r="E27" i="7"/>
  <c r="E26" i="7"/>
  <c r="E25" i="7"/>
  <c r="E24" i="7"/>
  <c r="E23" i="7"/>
  <c r="N3" i="7"/>
  <c r="D72" i="6"/>
  <c r="N3" i="6"/>
  <c r="I4" i="6"/>
  <c r="I52" i="6"/>
  <c r="H52" i="6"/>
  <c r="G52" i="6"/>
  <c r="F52" i="6"/>
  <c r="E52" i="6"/>
  <c r="D52" i="6"/>
  <c r="C52" i="6"/>
  <c r="B52" i="6"/>
  <c r="I51" i="6"/>
  <c r="H51" i="6"/>
  <c r="G51" i="6"/>
  <c r="F51" i="6"/>
  <c r="D51" i="6"/>
  <c r="C51" i="6"/>
  <c r="B51" i="6"/>
  <c r="F47" i="6"/>
  <c r="F46" i="6"/>
  <c r="F45" i="6"/>
  <c r="F44" i="6"/>
  <c r="G28" i="6"/>
  <c r="F28" i="6"/>
  <c r="E27" i="6"/>
  <c r="E26" i="6"/>
  <c r="E25" i="6"/>
  <c r="E24" i="6"/>
  <c r="E23" i="6"/>
  <c r="I5" i="6"/>
  <c r="I5" i="4"/>
  <c r="I4" i="4"/>
  <c r="F45" i="4"/>
  <c r="F46" i="4"/>
  <c r="F47" i="4"/>
  <c r="F44" i="4"/>
  <c r="I52" i="4"/>
  <c r="H52" i="4"/>
  <c r="G52" i="4"/>
  <c r="F52" i="4"/>
  <c r="E52" i="4"/>
  <c r="D52" i="4"/>
  <c r="C52" i="4"/>
  <c r="B52" i="4"/>
  <c r="I51" i="4"/>
  <c r="H51" i="4"/>
  <c r="G51" i="4"/>
  <c r="F51" i="4"/>
  <c r="D51" i="4"/>
  <c r="C51" i="4"/>
  <c r="B51" i="4"/>
  <c r="G28" i="4"/>
  <c r="F28" i="4"/>
  <c r="E27" i="4"/>
  <c r="E26" i="4"/>
  <c r="E25" i="4"/>
  <c r="E24" i="4"/>
  <c r="E23" i="4"/>
  <c r="F44" i="3"/>
  <c r="K4" i="3"/>
  <c r="K5" i="3"/>
  <c r="B52" i="3"/>
  <c r="C52" i="3"/>
  <c r="D52" i="3"/>
  <c r="E52" i="3"/>
  <c r="F52" i="3"/>
  <c r="G52" i="3"/>
  <c r="H52" i="3"/>
  <c r="I52" i="3"/>
  <c r="C51" i="3"/>
  <c r="D51" i="3"/>
  <c r="F51" i="3"/>
  <c r="G51" i="3"/>
  <c r="H51" i="3"/>
  <c r="I51" i="3"/>
  <c r="B51" i="3"/>
  <c r="G28" i="3"/>
  <c r="F28" i="3"/>
  <c r="E27" i="3"/>
  <c r="E26" i="3"/>
  <c r="E25" i="3"/>
  <c r="E24" i="3"/>
  <c r="E23" i="3"/>
  <c r="I69" i="2"/>
  <c r="H69" i="2"/>
  <c r="G69" i="2"/>
  <c r="F69" i="2"/>
  <c r="E69" i="2"/>
  <c r="D69" i="2"/>
  <c r="C69" i="2"/>
  <c r="B69" i="2"/>
  <c r="G28" i="2"/>
  <c r="F28" i="2"/>
  <c r="E27" i="2"/>
  <c r="E26" i="2"/>
  <c r="E25" i="2"/>
  <c r="E24" i="2"/>
  <c r="E23" i="2"/>
  <c r="I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<sst xmlns="http://schemas.openxmlformats.org/spreadsheetml/2006/main" count="1820" uniqueCount="104">
  <si>
    <t>Table 1. Raw Material Type, Sources, and Their Respective Prices.</t>
  </si>
  <si>
    <t>No.</t>
  </si>
  <si>
    <t>Raw Material</t>
  </si>
  <si>
    <t>Source</t>
  </si>
  <si>
    <t>Concentrate</t>
  </si>
  <si>
    <t>Sugar</t>
  </si>
  <si>
    <t>Bottle</t>
  </si>
  <si>
    <t>Crown</t>
  </si>
  <si>
    <t>Co2</t>
  </si>
  <si>
    <t>Caustic Soda</t>
  </si>
  <si>
    <t>USA</t>
  </si>
  <si>
    <t>Wonji/Metehara</t>
  </si>
  <si>
    <t>AA</t>
  </si>
  <si>
    <t>In House Production</t>
  </si>
  <si>
    <t>Ziway</t>
  </si>
  <si>
    <t>Table 2. Actual Production Capacity of the Company per year.</t>
  </si>
  <si>
    <t>Capacity in Cases per year</t>
  </si>
  <si>
    <t>Plants</t>
  </si>
  <si>
    <t>Addis Ababa</t>
  </si>
  <si>
    <t>DD Plant</t>
  </si>
  <si>
    <t>Line 1</t>
  </si>
  <si>
    <t>Line 2</t>
  </si>
  <si>
    <t>Line 3</t>
  </si>
  <si>
    <t>Total</t>
  </si>
  <si>
    <t>-</t>
  </si>
  <si>
    <t>Grand Total</t>
  </si>
  <si>
    <t>Table 3. Annual Demands at Depots (Warehouse)</t>
  </si>
  <si>
    <t>Warehouse</t>
  </si>
  <si>
    <t>Bahir Dar</t>
  </si>
  <si>
    <t>Dessie</t>
  </si>
  <si>
    <t>Jimma</t>
  </si>
  <si>
    <t>Nazareth</t>
  </si>
  <si>
    <t>Shashemene</t>
  </si>
  <si>
    <t>Awash</t>
  </si>
  <si>
    <t>DD</t>
  </si>
  <si>
    <t>Demand</t>
  </si>
  <si>
    <t>Table 4. Warehosue and their Distances from the Plants in Kilometers.</t>
  </si>
  <si>
    <t>From</t>
  </si>
  <si>
    <t>To</t>
  </si>
  <si>
    <t>Warehouse Locations</t>
  </si>
  <si>
    <t>AA Plant</t>
  </si>
  <si>
    <t>Table 5. Type of Trucks and their Capacity</t>
  </si>
  <si>
    <t xml:space="preserve">Type </t>
  </si>
  <si>
    <t>Number of Trucks</t>
  </si>
  <si>
    <t>Capacity in Cases</t>
  </si>
  <si>
    <t>4 Pallet Truck</t>
  </si>
  <si>
    <t>6 Pallet Truck</t>
  </si>
  <si>
    <t>8 Pallet Truck</t>
  </si>
  <si>
    <t>10 Pallet Truck</t>
  </si>
  <si>
    <t>Hauler Trailer (22 Pallet)</t>
  </si>
  <si>
    <t>Table 6. Types of Third Party Trucks and Their Capacity</t>
  </si>
  <si>
    <t>Type</t>
  </si>
  <si>
    <t>Location</t>
  </si>
  <si>
    <t>4 Pallet</t>
  </si>
  <si>
    <t>6 pallet</t>
  </si>
  <si>
    <t>8 Pallet</t>
  </si>
  <si>
    <t>Hauler Trailer</t>
  </si>
  <si>
    <t>WH</t>
  </si>
  <si>
    <t>Shash</t>
  </si>
  <si>
    <t>Mekelle</t>
  </si>
  <si>
    <t>De</t>
  </si>
  <si>
    <t>BD</t>
  </si>
  <si>
    <t>Table 7. Annual Warehosue Fixed Costs</t>
  </si>
  <si>
    <t>Warehosue</t>
  </si>
  <si>
    <t>Fixed Cost</t>
  </si>
  <si>
    <t>Wonji</t>
  </si>
  <si>
    <t>Metehara</t>
  </si>
  <si>
    <t>No. of potential factory locations</t>
  </si>
  <si>
    <t>No. of suppliers</t>
  </si>
  <si>
    <t>No. of potential warehouse locations</t>
  </si>
  <si>
    <t>No. of markets or demand points</t>
  </si>
  <si>
    <t>Table 8. (SDS) Cost of Transportation from Supplier to Factory</t>
  </si>
  <si>
    <t>Table 11. (SDS) Supply Capacity</t>
  </si>
  <si>
    <t>Supply Capacity</t>
  </si>
  <si>
    <t>Table 12. Annual Demand from Customers</t>
  </si>
  <si>
    <t>Table 9. (SDS) Cost of Transportation from Factory to Warehouse</t>
  </si>
  <si>
    <t>Per km cot</t>
  </si>
  <si>
    <t>3rd Party</t>
  </si>
  <si>
    <t>Table 10. (SDS) Cost of Transportation from Warehouse to Markets</t>
  </si>
  <si>
    <t>Table 13. Fixed Cost of Plant</t>
  </si>
  <si>
    <t>Table 14. (SDS) Sets</t>
  </si>
  <si>
    <t>Data Set 1</t>
  </si>
  <si>
    <t>Data Set 2</t>
  </si>
  <si>
    <t>Data Set 3</t>
  </si>
  <si>
    <t>Data Set 4</t>
  </si>
  <si>
    <t>Data Set 5</t>
  </si>
  <si>
    <t>Data Set 6</t>
  </si>
  <si>
    <t>Data Set 7</t>
  </si>
  <si>
    <t>Data Set 8</t>
  </si>
  <si>
    <t>Data Set 9</t>
  </si>
  <si>
    <t>Data Set 10</t>
  </si>
  <si>
    <t>Transportation Cost</t>
  </si>
  <si>
    <t>Factory Capacity</t>
  </si>
  <si>
    <t>Cost of Transportation from Supplier to Factory</t>
  </si>
  <si>
    <t>AA-USA</t>
  </si>
  <si>
    <t>AA-Wonji</t>
  </si>
  <si>
    <t>AA-Ziway</t>
  </si>
  <si>
    <t>AA-Metehara</t>
  </si>
  <si>
    <t>DD-USA</t>
  </si>
  <si>
    <t>DD-Wonji</t>
  </si>
  <si>
    <t>DD-Ziway</t>
  </si>
  <si>
    <t>DD-Metehara</t>
  </si>
  <si>
    <t>Fixed Cost of Plant</t>
  </si>
  <si>
    <t>Annual Demand from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</si>
</sst>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0" xfId="1" applyNumberFormat="1" applyFont="1" applyFill="1" applyBorder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0" fontId="3" fillId="2" borderId="0" xfId="0" applyFont="1" applyFill="1"/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164" fontId="0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2" borderId="8" xfId="1" applyNumberFormat="1" applyFont="1" applyFill="1" applyBorder="1"/>
    <xf numFmtId="164" fontId="0" fillId="2" borderId="9" xfId="1" applyNumberFormat="1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4" xfId="0" applyFont="1" applyFill="1" applyBorder="1"/>
    <xf numFmtId="0" fontId="2" fillId="2" borderId="12" xfId="0" applyFont="1" applyFill="1" applyBorder="1"/>
    <xf numFmtId="0" fontId="2" fillId="2" borderId="3" xfId="0" applyFont="1" applyFill="1" applyBorder="1"/>
    <xf numFmtId="0" fontId="2" fillId="2" borderId="13" xfId="0" applyFont="1" applyFill="1" applyBorder="1"/>
    <xf numFmtId="0" fontId="2" fillId="2" borderId="2" xfId="0" applyFont="1" applyFill="1" applyBorder="1"/>
    <xf numFmtId="0" fontId="2" fillId="2" borderId="15" xfId="0" applyFont="1" applyFill="1" applyBorder="1"/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3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2" fontId="2" fillId="2" borderId="1" xfId="1" applyNumberFormat="1" applyFont="1" applyFill="1" applyBorder="1"/>
    <xf numFmtId="0" fontId="4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164" fontId="0" fillId="5" borderId="1" xfId="1" applyNumberFormat="1" applyFont="1" applyFill="1" applyBorder="1"/>
    <xf numFmtId="164" fontId="0" fillId="5" borderId="7" xfId="1" applyNumberFormat="1" applyFont="1" applyFill="1" applyBorder="1"/>
    <xf numFmtId="164" fontId="0" fillId="5" borderId="8" xfId="1" applyNumberFormat="1" applyFont="1" applyFill="1" applyBorder="1"/>
    <xf numFmtId="164" fontId="0" fillId="5" borderId="9" xfId="1" applyNumberFormat="1" applyFont="1" applyFill="1" applyBorder="1"/>
    <xf numFmtId="164" fontId="2" fillId="5" borderId="1" xfId="1" applyNumberFormat="1" applyFont="1" applyFill="1" applyBorder="1"/>
    <xf numFmtId="3" fontId="2" fillId="5" borderId="1" xfId="0" applyNumberFormat="1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4" xfId="0" applyFont="1" applyBorder="1"/>
    <xf numFmtId="0" fontId="2" fillId="0" borderId="12" xfId="0" applyFont="1" applyBorder="1"/>
    <xf numFmtId="0" fontId="2" fillId="0" borderId="0" xfId="0" applyFont="1"/>
    <xf numFmtId="0" fontId="2" fillId="0" borderId="3" xfId="0" applyFont="1" applyBorder="1"/>
    <xf numFmtId="0" fontId="2" fillId="0" borderId="13" xfId="0" applyFont="1" applyBorder="1"/>
    <xf numFmtId="0" fontId="2" fillId="0" borderId="2" xfId="0" applyFont="1" applyBorder="1"/>
    <xf numFmtId="0" fontId="2" fillId="0" borderId="15" xfId="0" applyFont="1" applyBorder="1"/>
    <xf numFmtId="164" fontId="0" fillId="2" borderId="0" xfId="1" applyNumberFormat="1" applyFont="1" applyFill="1" applyBorder="1"/>
    <xf numFmtId="43" fontId="2" fillId="2" borderId="0" xfId="1" applyFont="1" applyFill="1"/>
    <xf numFmtId="164" fontId="2" fillId="5" borderId="1" xfId="1" applyNumberFormat="1" applyFont="1" applyFill="1" applyBorder="1" applyAlignment="1">
      <alignment horizontal="center"/>
    </xf>
    <xf numFmtId="164" fontId="0" fillId="0" borderId="0" xfId="1" applyNumberFormat="1" applyFont="1" applyBorder="1"/>
    <xf numFmtId="0" fontId="0" fillId="0" borderId="12" xfId="0" applyBorder="1"/>
    <xf numFmtId="164" fontId="0" fillId="0" borderId="3" xfId="1" applyNumberFormat="1" applyFont="1" applyBorder="1"/>
    <xf numFmtId="164" fontId="0" fillId="0" borderId="2" xfId="1" applyNumberFormat="1" applyFont="1" applyBorder="1"/>
    <xf numFmtId="164" fontId="0" fillId="0" borderId="15" xfId="1" applyNumberFormat="1" applyFont="1" applyBorder="1"/>
    <xf numFmtId="0" fontId="0" fillId="0" borderId="1" xfId="0" applyBorder="1"/>
    <xf numFmtId="164" fontId="0" fillId="3" borderId="0" xfId="1" applyNumberFormat="1" applyFont="1" applyFill="1" applyBorder="1"/>
    <xf numFmtId="164" fontId="0" fillId="3" borderId="2" xfId="1" applyNumberFormat="1" applyFont="1" applyFill="1" applyBorder="1"/>
    <xf numFmtId="0" fontId="0" fillId="0" borderId="16" xfId="0" applyBorder="1"/>
    <xf numFmtId="0" fontId="0" fillId="0" borderId="17" xfId="0" applyBorder="1"/>
    <xf numFmtId="0" fontId="2" fillId="2" borderId="16" xfId="0" applyFont="1" applyFill="1" applyBorder="1"/>
    <xf numFmtId="0" fontId="4" fillId="2" borderId="16" xfId="0" applyFont="1" applyFill="1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164" fontId="0" fillId="0" borderId="12" xfId="1" applyNumberFormat="1" applyFont="1" applyBorder="1"/>
    <xf numFmtId="164" fontId="0" fillId="0" borderId="13" xfId="1" applyNumberFormat="1" applyFont="1" applyBorder="1"/>
    <xf numFmtId="164" fontId="2" fillId="2" borderId="12" xfId="1" applyNumberFormat="1" applyFont="1" applyFill="1" applyBorder="1"/>
    <xf numFmtId="164" fontId="2" fillId="2" borderId="3" xfId="1" applyNumberFormat="1" applyFont="1" applyFill="1" applyBorder="1"/>
    <xf numFmtId="0" fontId="0" fillId="0" borderId="3" xfId="0" applyBorder="1"/>
    <xf numFmtId="164" fontId="0" fillId="2" borderId="12" xfId="1" applyNumberFormat="1" applyFont="1" applyFill="1" applyBorder="1"/>
    <xf numFmtId="164" fontId="0" fillId="2" borderId="3" xfId="1" applyNumberFormat="1" applyFont="1" applyFill="1" applyBorder="1"/>
    <xf numFmtId="0" fontId="0" fillId="3" borderId="5" xfId="0" applyFill="1" applyBorder="1"/>
    <xf numFmtId="164" fontId="2" fillId="2" borderId="12" xfId="1" applyNumberFormat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164" fontId="2" fillId="0" borderId="12" xfId="1" applyNumberFormat="1" applyFont="1" applyFill="1" applyBorder="1" applyAlignment="1">
      <alignment horizontal="center"/>
    </xf>
    <xf numFmtId="164" fontId="2" fillId="0" borderId="3" xfId="1" applyNumberFormat="1" applyFont="1" applyFill="1" applyBorder="1" applyAlignment="1">
      <alignment horizontal="center"/>
    </xf>
    <xf numFmtId="0" fontId="0" fillId="3" borderId="0" xfId="0" applyFill="1"/>
    <xf numFmtId="164" fontId="2" fillId="2" borderId="13" xfId="1" applyNumberFormat="1" applyFont="1" applyFill="1" applyBorder="1" applyAlignment="1">
      <alignment horizontal="center"/>
    </xf>
    <xf numFmtId="164" fontId="2" fillId="2" borderId="15" xfId="1" applyNumberFormat="1" applyFont="1" applyFill="1" applyBorder="1" applyAlignment="1">
      <alignment horizontal="center"/>
    </xf>
    <xf numFmtId="164" fontId="2" fillId="2" borderId="13" xfId="1" applyNumberFormat="1" applyFont="1" applyFill="1" applyBorder="1"/>
    <xf numFmtId="164" fontId="2" fillId="2" borderId="2" xfId="1" applyNumberFormat="1" applyFont="1" applyFill="1" applyBorder="1"/>
    <xf numFmtId="164" fontId="2" fillId="2" borderId="15" xfId="1" applyNumberFormat="1" applyFont="1" applyFill="1" applyBorder="1"/>
    <xf numFmtId="164" fontId="0" fillId="2" borderId="13" xfId="1" applyNumberFormat="1" applyFont="1" applyFill="1" applyBorder="1"/>
    <xf numFmtId="164" fontId="0" fillId="2" borderId="2" xfId="1" applyNumberFormat="1" applyFont="1" applyFill="1" applyBorder="1"/>
    <xf numFmtId="164" fontId="0" fillId="2" borderId="15" xfId="1" applyNumberFormat="1" applyFont="1" applyFill="1" applyBorder="1"/>
    <xf numFmtId="0" fontId="3" fillId="2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4" xfId="0" applyBorder="1" applyAlignment="1">
      <alignment horizontal="centerContinuous"/>
    </xf>
    <xf numFmtId="0" fontId="0" fillId="0" borderId="0" xfId="0" applyBorder="1"/>
  </cellXfs>
  <cellStyles count="2">
    <cellStyle name="Comma" xfId="1" builtinId="3"/>
    <cellStyle name="Normal" xfId="0" builtinId="0"/>
  </cellStyles>
  <dxfs count="1"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02FF-03D1-4688-8BA7-E7394D39D5E1}">
  <dimension ref="A1:V73"/>
  <sheetViews>
    <sheetView topLeftCell="A45" zoomScale="87" zoomScaleNormal="70" workbookViewId="0">
      <selection activeCell="B61" sqref="B61"/>
    </sheetView>
  </sheetViews>
  <sheetFormatPr defaultRowHeight="15" x14ac:dyDescent="0.25"/>
  <cols>
    <col min="1" max="1" width="10.5703125" style="3" bestFit="1" customWidth="1"/>
    <col min="2" max="2" width="21" style="3" bestFit="1" customWidth="1"/>
    <col min="3" max="3" width="13.28515625" style="3" bestFit="1" customWidth="1"/>
    <col min="4" max="4" width="18" style="3" bestFit="1" customWidth="1"/>
    <col min="5" max="5" width="13.28515625" style="3" bestFit="1" customWidth="1"/>
    <col min="6" max="6" width="15.140625" style="3" bestFit="1" customWidth="1"/>
    <col min="7" max="7" width="23.28515625" style="3" bestFit="1" customWidth="1"/>
    <col min="8" max="8" width="12.42578125" style="3" bestFit="1" customWidth="1"/>
    <col min="9" max="9" width="12.28515625" style="3" bestFit="1" customWidth="1"/>
    <col min="10" max="10" width="8" style="3" bestFit="1" customWidth="1"/>
    <col min="11" max="11" width="9" style="3" bestFit="1" customWidth="1"/>
    <col min="12" max="14" width="9.140625" style="3"/>
    <col min="15" max="22" width="12.28515625" style="3" bestFit="1" customWidth="1"/>
    <col min="23" max="16384" width="9.140625" style="3"/>
  </cols>
  <sheetData>
    <row r="1" spans="1:22" ht="15" customHeight="1" x14ac:dyDescent="0.25">
      <c r="A1" s="30" t="s">
        <v>0</v>
      </c>
      <c r="B1" s="31"/>
      <c r="C1" s="31"/>
      <c r="D1" s="31"/>
      <c r="E1" s="32" t="s">
        <v>15</v>
      </c>
      <c r="F1" s="33"/>
      <c r="G1" s="33"/>
      <c r="H1" s="33"/>
      <c r="I1" s="33"/>
      <c r="J1" s="2"/>
    </row>
    <row r="2" spans="1:22" x14ac:dyDescent="0.25">
      <c r="A2" s="4" t="s">
        <v>1</v>
      </c>
      <c r="B2" s="4" t="s">
        <v>2</v>
      </c>
      <c r="C2" s="4" t="s">
        <v>3</v>
      </c>
      <c r="E2" s="5" t="s">
        <v>16</v>
      </c>
      <c r="F2" s="6"/>
      <c r="G2" s="6"/>
      <c r="H2" s="6"/>
      <c r="I2" s="6"/>
    </row>
    <row r="3" spans="1:22" x14ac:dyDescent="0.25">
      <c r="A3" s="1">
        <v>1</v>
      </c>
      <c r="B3" s="1" t="s">
        <v>4</v>
      </c>
      <c r="C3" s="1" t="s">
        <v>10</v>
      </c>
      <c r="E3" s="8" t="s">
        <v>17</v>
      </c>
      <c r="F3" s="4" t="s">
        <v>20</v>
      </c>
      <c r="G3" s="4" t="s">
        <v>21</v>
      </c>
      <c r="H3" s="4" t="s">
        <v>22</v>
      </c>
      <c r="I3" s="4" t="s">
        <v>23</v>
      </c>
      <c r="T3" s="10"/>
      <c r="U3" s="10"/>
      <c r="V3" s="10"/>
    </row>
    <row r="4" spans="1:22" x14ac:dyDescent="0.25">
      <c r="A4" s="1">
        <v>2</v>
      </c>
      <c r="B4" s="1" t="s">
        <v>5</v>
      </c>
      <c r="C4" s="1" t="s">
        <v>11</v>
      </c>
      <c r="E4" s="11" t="s">
        <v>18</v>
      </c>
      <c r="F4" s="11">
        <v>660000</v>
      </c>
      <c r="G4" s="11">
        <v>816000</v>
      </c>
      <c r="H4" s="11">
        <v>1440000</v>
      </c>
      <c r="I4" s="11">
        <v>2916000</v>
      </c>
      <c r="T4" s="12"/>
      <c r="U4" s="12"/>
      <c r="V4" s="12"/>
    </row>
    <row r="5" spans="1:22" x14ac:dyDescent="0.25">
      <c r="A5" s="1">
        <v>3</v>
      </c>
      <c r="B5" s="1" t="s">
        <v>6</v>
      </c>
      <c r="C5" s="1" t="s">
        <v>12</v>
      </c>
      <c r="E5" s="11" t="s">
        <v>19</v>
      </c>
      <c r="F5" s="11">
        <v>468000</v>
      </c>
      <c r="G5" s="11" t="s">
        <v>24</v>
      </c>
      <c r="H5" s="11" t="s">
        <v>24</v>
      </c>
      <c r="I5" s="11">
        <v>468000</v>
      </c>
      <c r="N5" s="13"/>
      <c r="O5" s="13"/>
      <c r="P5" s="13"/>
      <c r="Q5" s="13"/>
      <c r="R5" s="13"/>
    </row>
    <row r="6" spans="1:22" x14ac:dyDescent="0.25">
      <c r="A6" s="1">
        <v>4</v>
      </c>
      <c r="B6" s="1" t="s">
        <v>7</v>
      </c>
      <c r="C6" s="1" t="s">
        <v>12</v>
      </c>
      <c r="E6" s="14" t="s">
        <v>25</v>
      </c>
      <c r="F6" s="14"/>
      <c r="G6" s="14"/>
      <c r="H6" s="14"/>
      <c r="I6" s="11">
        <f>I4+I5</f>
        <v>3384000</v>
      </c>
      <c r="N6" s="15"/>
      <c r="O6" s="15"/>
      <c r="P6" s="15"/>
      <c r="Q6" s="15"/>
      <c r="R6" s="13"/>
    </row>
    <row r="7" spans="1:22" x14ac:dyDescent="0.25">
      <c r="A7" s="1">
        <v>5</v>
      </c>
      <c r="B7" s="1" t="s">
        <v>8</v>
      </c>
      <c r="C7" s="1" t="s">
        <v>13</v>
      </c>
      <c r="D7" s="13"/>
      <c r="F7" s="13"/>
      <c r="G7" s="13"/>
      <c r="H7" s="13"/>
      <c r="I7" s="13"/>
      <c r="J7" s="13"/>
    </row>
    <row r="8" spans="1:22" x14ac:dyDescent="0.25">
      <c r="A8" s="1">
        <v>6</v>
      </c>
      <c r="B8" s="1" t="s">
        <v>9</v>
      </c>
      <c r="C8" s="1" t="s">
        <v>14</v>
      </c>
      <c r="D8" s="13"/>
      <c r="F8" s="13"/>
      <c r="G8" s="13"/>
      <c r="H8" s="13"/>
      <c r="I8" s="13"/>
      <c r="J8" s="13"/>
    </row>
    <row r="9" spans="1:22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22" x14ac:dyDescent="0.25">
      <c r="A10" s="102" t="s">
        <v>26</v>
      </c>
      <c r="B10" s="102"/>
      <c r="C10" s="102"/>
      <c r="D10" s="102"/>
      <c r="E10" s="102"/>
      <c r="F10" s="102"/>
      <c r="G10" s="102"/>
      <c r="H10" s="102"/>
      <c r="I10" s="102"/>
      <c r="J10" s="13"/>
    </row>
    <row r="11" spans="1:22" x14ac:dyDescent="0.25">
      <c r="A11" s="8" t="s">
        <v>27</v>
      </c>
      <c r="B11" s="4" t="s">
        <v>12</v>
      </c>
      <c r="C11" s="4" t="s">
        <v>28</v>
      </c>
      <c r="D11" s="8" t="s">
        <v>29</v>
      </c>
      <c r="E11" s="8" t="s">
        <v>30</v>
      </c>
      <c r="F11" s="8" t="s">
        <v>31</v>
      </c>
      <c r="G11" s="8" t="s">
        <v>32</v>
      </c>
      <c r="H11" s="8" t="s">
        <v>33</v>
      </c>
      <c r="I11" s="8" t="s">
        <v>34</v>
      </c>
      <c r="J11" s="13"/>
    </row>
    <row r="12" spans="1:22" x14ac:dyDescent="0.25">
      <c r="A12" s="8" t="s">
        <v>35</v>
      </c>
      <c r="B12" s="11">
        <v>1284800</v>
      </c>
      <c r="C12" s="11">
        <v>183040</v>
      </c>
      <c r="D12" s="11">
        <v>183040</v>
      </c>
      <c r="E12" s="11">
        <v>183040</v>
      </c>
      <c r="F12" s="11">
        <v>274560</v>
      </c>
      <c r="G12" s="11">
        <v>274560</v>
      </c>
      <c r="H12" s="11">
        <v>91520</v>
      </c>
      <c r="I12" s="11">
        <v>183040</v>
      </c>
      <c r="J12" s="13"/>
    </row>
    <row r="13" spans="1:22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22" x14ac:dyDescent="0.25">
      <c r="A14" s="103" t="s">
        <v>36</v>
      </c>
      <c r="B14" s="103"/>
      <c r="C14" s="103"/>
      <c r="D14" s="103"/>
      <c r="E14" s="103"/>
      <c r="F14" s="103"/>
      <c r="G14" s="103"/>
      <c r="H14" s="103"/>
      <c r="I14" s="103"/>
      <c r="J14" s="103"/>
    </row>
    <row r="15" spans="1:22" x14ac:dyDescent="0.25">
      <c r="A15" s="11"/>
      <c r="B15" s="11" t="s">
        <v>37</v>
      </c>
      <c r="C15" s="97" t="s">
        <v>39</v>
      </c>
      <c r="D15" s="97"/>
      <c r="E15" s="97"/>
      <c r="F15" s="97"/>
      <c r="G15" s="97"/>
      <c r="H15" s="97"/>
      <c r="I15" s="97"/>
      <c r="J15" s="97"/>
    </row>
    <row r="16" spans="1:22" x14ac:dyDescent="0.25">
      <c r="A16" s="11" t="s">
        <v>38</v>
      </c>
      <c r="C16" s="8" t="s">
        <v>12</v>
      </c>
      <c r="D16" s="8" t="s">
        <v>28</v>
      </c>
      <c r="E16" s="8" t="s">
        <v>29</v>
      </c>
      <c r="F16" s="8" t="s">
        <v>30</v>
      </c>
      <c r="G16" s="8" t="s">
        <v>31</v>
      </c>
      <c r="H16" s="8" t="s">
        <v>32</v>
      </c>
      <c r="I16" s="8" t="s">
        <v>33</v>
      </c>
      <c r="J16" s="8" t="s">
        <v>34</v>
      </c>
    </row>
    <row r="17" spans="1:12" x14ac:dyDescent="0.25">
      <c r="A17" s="104" t="s">
        <v>40</v>
      </c>
      <c r="B17" s="104"/>
      <c r="C17" s="11">
        <v>0</v>
      </c>
      <c r="D17" s="11">
        <v>560</v>
      </c>
      <c r="E17" s="11">
        <v>400</v>
      </c>
      <c r="F17" s="11">
        <v>335</v>
      </c>
      <c r="G17" s="11">
        <v>100</v>
      </c>
      <c r="H17" s="11">
        <v>250</v>
      </c>
      <c r="I17" s="11">
        <v>240</v>
      </c>
      <c r="J17" s="11">
        <v>515</v>
      </c>
    </row>
    <row r="18" spans="1:12" x14ac:dyDescent="0.25">
      <c r="A18" s="104" t="s">
        <v>19</v>
      </c>
      <c r="B18" s="104"/>
      <c r="C18" s="11">
        <v>515</v>
      </c>
      <c r="D18" s="11">
        <v>1075</v>
      </c>
      <c r="E18" s="11">
        <v>915</v>
      </c>
      <c r="F18" s="11">
        <v>830</v>
      </c>
      <c r="G18" s="11">
        <v>415</v>
      </c>
      <c r="H18" s="11">
        <v>695</v>
      </c>
      <c r="I18" s="11">
        <v>275</v>
      </c>
      <c r="J18" s="11">
        <v>0</v>
      </c>
    </row>
    <row r="20" spans="1:12" x14ac:dyDescent="0.25">
      <c r="A20" s="103" t="s">
        <v>41</v>
      </c>
      <c r="B20" s="103"/>
      <c r="C20" s="103"/>
      <c r="D20" s="103"/>
      <c r="E20" s="103"/>
      <c r="F20" s="103"/>
      <c r="G20" s="103"/>
    </row>
    <row r="21" spans="1:12" x14ac:dyDescent="0.25">
      <c r="A21" s="104" t="s">
        <v>1</v>
      </c>
      <c r="B21" s="104" t="s">
        <v>42</v>
      </c>
      <c r="C21" s="104" t="s">
        <v>43</v>
      </c>
      <c r="D21" s="104"/>
      <c r="E21" s="104"/>
      <c r="F21" s="104" t="s">
        <v>44</v>
      </c>
      <c r="G21" s="104"/>
    </row>
    <row r="22" spans="1:12" x14ac:dyDescent="0.25">
      <c r="A22" s="104"/>
      <c r="B22" s="104"/>
      <c r="C22" s="4" t="s">
        <v>12</v>
      </c>
      <c r="D22" s="4" t="s">
        <v>34</v>
      </c>
      <c r="E22" s="4" t="s">
        <v>23</v>
      </c>
      <c r="F22" s="4" t="s">
        <v>12</v>
      </c>
      <c r="G22" s="4" t="s">
        <v>34</v>
      </c>
    </row>
    <row r="23" spans="1:12" x14ac:dyDescent="0.25">
      <c r="A23" s="1">
        <v>1</v>
      </c>
      <c r="B23" s="1" t="s">
        <v>45</v>
      </c>
      <c r="C23" s="1">
        <v>15</v>
      </c>
      <c r="D23" s="1">
        <v>3</v>
      </c>
      <c r="E23" s="1">
        <f>SUM(C23:D23)</f>
        <v>18</v>
      </c>
      <c r="F23" s="1">
        <v>4500</v>
      </c>
      <c r="G23" s="1">
        <v>900</v>
      </c>
    </row>
    <row r="24" spans="1:12" x14ac:dyDescent="0.25">
      <c r="A24" s="1">
        <v>2</v>
      </c>
      <c r="B24" s="1" t="s">
        <v>46</v>
      </c>
      <c r="C24" s="1">
        <v>2</v>
      </c>
      <c r="D24" s="1">
        <v>9</v>
      </c>
      <c r="E24" s="1">
        <f t="shared" ref="E24:E27" si="0">SUM(C24:D24)</f>
        <v>11</v>
      </c>
      <c r="F24" s="1">
        <v>900</v>
      </c>
      <c r="G24" s="1">
        <v>4050</v>
      </c>
    </row>
    <row r="25" spans="1:12" x14ac:dyDescent="0.25">
      <c r="A25" s="1">
        <v>3</v>
      </c>
      <c r="B25" s="1" t="s">
        <v>47</v>
      </c>
      <c r="C25" s="1">
        <v>2</v>
      </c>
      <c r="D25" s="1">
        <v>2</v>
      </c>
      <c r="E25" s="1">
        <f t="shared" si="0"/>
        <v>4</v>
      </c>
      <c r="F25" s="1">
        <v>1200</v>
      </c>
      <c r="G25" s="1">
        <v>1200</v>
      </c>
    </row>
    <row r="26" spans="1:12" x14ac:dyDescent="0.25">
      <c r="A26" s="1">
        <v>4</v>
      </c>
      <c r="B26" s="1" t="s">
        <v>48</v>
      </c>
      <c r="C26" s="1">
        <v>1</v>
      </c>
      <c r="D26" s="1">
        <v>0</v>
      </c>
      <c r="E26" s="1">
        <f t="shared" si="0"/>
        <v>1</v>
      </c>
      <c r="F26" s="1">
        <v>750</v>
      </c>
      <c r="G26" s="1">
        <v>0</v>
      </c>
    </row>
    <row r="27" spans="1:12" x14ac:dyDescent="0.25">
      <c r="A27" s="1">
        <v>5</v>
      </c>
      <c r="B27" s="1" t="s">
        <v>49</v>
      </c>
      <c r="C27" s="1">
        <v>15</v>
      </c>
      <c r="D27" s="1">
        <v>9</v>
      </c>
      <c r="E27" s="1">
        <f t="shared" si="0"/>
        <v>24</v>
      </c>
      <c r="F27" s="1">
        <v>33000</v>
      </c>
      <c r="G27" s="1">
        <v>19800</v>
      </c>
    </row>
    <row r="28" spans="1:12" x14ac:dyDescent="0.25">
      <c r="A28" s="104" t="s">
        <v>23</v>
      </c>
      <c r="B28" s="104"/>
      <c r="C28" s="104"/>
      <c r="D28" s="104"/>
      <c r="E28" s="104"/>
      <c r="F28" s="1">
        <f>SUM(F23:F27)</f>
        <v>40350</v>
      </c>
      <c r="G28" s="1">
        <f>SUM(G23:G27)</f>
        <v>25950</v>
      </c>
    </row>
    <row r="30" spans="1:12" x14ac:dyDescent="0.25">
      <c r="A30" s="103" t="s">
        <v>50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</row>
    <row r="31" spans="1:12" x14ac:dyDescent="0.25">
      <c r="A31" s="104" t="s">
        <v>1</v>
      </c>
      <c r="B31" s="104" t="s">
        <v>51</v>
      </c>
      <c r="C31" s="104" t="s">
        <v>52</v>
      </c>
      <c r="D31" s="104"/>
      <c r="E31" s="104"/>
      <c r="F31" s="104"/>
      <c r="G31" s="104"/>
      <c r="H31" s="104"/>
      <c r="I31" s="104"/>
      <c r="J31" s="104"/>
      <c r="K31" s="104"/>
      <c r="L31" s="104"/>
    </row>
    <row r="32" spans="1:12" x14ac:dyDescent="0.25">
      <c r="A32" s="104"/>
      <c r="B32" s="104"/>
      <c r="C32" s="8" t="s">
        <v>12</v>
      </c>
      <c r="D32" s="8" t="s">
        <v>57</v>
      </c>
      <c r="E32" s="8" t="s">
        <v>31</v>
      </c>
      <c r="F32" s="8" t="s">
        <v>58</v>
      </c>
      <c r="G32" s="8" t="s">
        <v>59</v>
      </c>
      <c r="H32" s="8" t="s">
        <v>30</v>
      </c>
      <c r="I32" s="8" t="s">
        <v>34</v>
      </c>
      <c r="J32" s="8" t="s">
        <v>60</v>
      </c>
      <c r="K32" s="8" t="s">
        <v>61</v>
      </c>
      <c r="L32" s="8" t="s">
        <v>23</v>
      </c>
    </row>
    <row r="33" spans="1:12" x14ac:dyDescent="0.25">
      <c r="A33" s="11">
        <v>1</v>
      </c>
      <c r="B33" s="11" t="s">
        <v>53</v>
      </c>
      <c r="C33" s="11">
        <v>16</v>
      </c>
      <c r="D33" s="11" t="s">
        <v>24</v>
      </c>
      <c r="E33" s="11" t="s">
        <v>24</v>
      </c>
      <c r="F33" s="11" t="s">
        <v>24</v>
      </c>
      <c r="G33" s="11" t="s">
        <v>24</v>
      </c>
      <c r="H33" s="11" t="s">
        <v>24</v>
      </c>
      <c r="I33" s="11">
        <v>1</v>
      </c>
      <c r="J33" s="11">
        <v>1</v>
      </c>
      <c r="K33" s="11">
        <v>1</v>
      </c>
      <c r="L33" s="11">
        <v>18</v>
      </c>
    </row>
    <row r="34" spans="1:12" x14ac:dyDescent="0.25">
      <c r="A34" s="11">
        <v>2</v>
      </c>
      <c r="B34" s="11" t="s">
        <v>54</v>
      </c>
      <c r="C34" s="11" t="s">
        <v>24</v>
      </c>
      <c r="D34" s="11" t="s">
        <v>24</v>
      </c>
      <c r="E34" s="11" t="s">
        <v>24</v>
      </c>
      <c r="F34" s="11" t="s">
        <v>24</v>
      </c>
      <c r="G34" s="11">
        <v>2</v>
      </c>
      <c r="H34" s="11" t="s">
        <v>24</v>
      </c>
      <c r="I34" s="11" t="s">
        <v>24</v>
      </c>
      <c r="J34" s="11" t="s">
        <v>24</v>
      </c>
      <c r="K34" s="11" t="s">
        <v>24</v>
      </c>
      <c r="L34" s="11">
        <v>11</v>
      </c>
    </row>
    <row r="35" spans="1:12" x14ac:dyDescent="0.25">
      <c r="A35" s="11">
        <v>3</v>
      </c>
      <c r="B35" s="11" t="s">
        <v>55</v>
      </c>
      <c r="C35" s="11">
        <v>13</v>
      </c>
      <c r="D35" s="11" t="s">
        <v>24</v>
      </c>
      <c r="E35" s="11">
        <v>5</v>
      </c>
      <c r="F35" s="11">
        <v>4</v>
      </c>
      <c r="G35" s="11">
        <v>7</v>
      </c>
      <c r="H35" s="11">
        <v>2</v>
      </c>
      <c r="I35" s="11">
        <v>2</v>
      </c>
      <c r="J35" s="11" t="s">
        <v>24</v>
      </c>
      <c r="K35" s="11" t="s">
        <v>24</v>
      </c>
      <c r="L35" s="11">
        <v>4</v>
      </c>
    </row>
    <row r="36" spans="1:12" x14ac:dyDescent="0.25">
      <c r="A36" s="11">
        <v>4</v>
      </c>
      <c r="B36" s="11" t="s">
        <v>56</v>
      </c>
      <c r="C36" s="11" t="s">
        <v>24</v>
      </c>
      <c r="D36" s="11">
        <v>16</v>
      </c>
      <c r="E36" s="11" t="s">
        <v>24</v>
      </c>
      <c r="F36" s="11" t="s">
        <v>24</v>
      </c>
      <c r="G36" s="11" t="s">
        <v>24</v>
      </c>
      <c r="H36" s="11" t="s">
        <v>24</v>
      </c>
      <c r="I36" s="11">
        <v>9</v>
      </c>
      <c r="J36" s="11"/>
      <c r="K36" s="11" t="s">
        <v>24</v>
      </c>
      <c r="L36" s="11">
        <v>24</v>
      </c>
    </row>
    <row r="38" spans="1:12" x14ac:dyDescent="0.25">
      <c r="A38" s="98" t="s">
        <v>62</v>
      </c>
      <c r="B38" s="99"/>
      <c r="C38" s="99"/>
      <c r="D38" s="99"/>
      <c r="E38" s="99"/>
      <c r="F38" s="99"/>
      <c r="G38" s="99"/>
      <c r="H38" s="99"/>
      <c r="I38" s="100"/>
    </row>
    <row r="39" spans="1:12" x14ac:dyDescent="0.25">
      <c r="A39" s="8" t="s">
        <v>63</v>
      </c>
      <c r="B39" s="7" t="s">
        <v>12</v>
      </c>
      <c r="C39" s="8" t="s">
        <v>28</v>
      </c>
      <c r="D39" s="8" t="s">
        <v>29</v>
      </c>
      <c r="E39" s="8" t="s">
        <v>30</v>
      </c>
      <c r="F39" s="8" t="s">
        <v>31</v>
      </c>
      <c r="G39" s="8" t="s">
        <v>32</v>
      </c>
      <c r="H39" s="8" t="s">
        <v>33</v>
      </c>
      <c r="I39" s="8" t="s">
        <v>34</v>
      </c>
    </row>
    <row r="40" spans="1:12" x14ac:dyDescent="0.25">
      <c r="A40" s="8" t="s">
        <v>64</v>
      </c>
      <c r="B40" s="16">
        <v>300000</v>
      </c>
      <c r="C40" s="17">
        <v>120000</v>
      </c>
      <c r="D40" s="17">
        <v>100000</v>
      </c>
      <c r="E40" s="17">
        <v>120000</v>
      </c>
      <c r="F40" s="17">
        <v>170000</v>
      </c>
      <c r="G40" s="17">
        <v>120000</v>
      </c>
      <c r="H40" s="17">
        <v>100000</v>
      </c>
      <c r="I40" s="17">
        <v>300000</v>
      </c>
    </row>
    <row r="42" spans="1:12" x14ac:dyDescent="0.25">
      <c r="A42" s="35" t="s">
        <v>71</v>
      </c>
      <c r="B42" s="36"/>
      <c r="C42" s="37"/>
      <c r="E42" s="34" t="s">
        <v>72</v>
      </c>
      <c r="F42" s="34"/>
      <c r="H42" s="101" t="s">
        <v>80</v>
      </c>
      <c r="I42" s="101"/>
      <c r="J42" s="101"/>
    </row>
    <row r="43" spans="1:12" x14ac:dyDescent="0.25">
      <c r="A43" s="7"/>
      <c r="B43" s="7" t="s">
        <v>12</v>
      </c>
      <c r="C43" s="7" t="s">
        <v>34</v>
      </c>
      <c r="E43" s="7"/>
      <c r="F43" s="7" t="s">
        <v>73</v>
      </c>
      <c r="H43" s="7" t="s">
        <v>67</v>
      </c>
      <c r="I43" s="7"/>
      <c r="J43" s="7">
        <v>2</v>
      </c>
    </row>
    <row r="44" spans="1:12" x14ac:dyDescent="0.25">
      <c r="A44" s="7" t="s">
        <v>10</v>
      </c>
      <c r="B44" s="18">
        <v>700</v>
      </c>
      <c r="C44" s="19">
        <v>900</v>
      </c>
      <c r="E44" s="7" t="s">
        <v>10</v>
      </c>
      <c r="F44" s="16">
        <v>95833387</v>
      </c>
      <c r="H44" s="7" t="s">
        <v>68</v>
      </c>
      <c r="I44" s="7"/>
      <c r="J44" s="7">
        <v>4</v>
      </c>
    </row>
    <row r="45" spans="1:12" x14ac:dyDescent="0.25">
      <c r="A45" s="7" t="s">
        <v>65</v>
      </c>
      <c r="B45" s="18">
        <v>1000</v>
      </c>
      <c r="C45" s="19">
        <v>1200</v>
      </c>
      <c r="E45" s="7" t="s">
        <v>65</v>
      </c>
      <c r="F45" s="16">
        <v>101396311</v>
      </c>
      <c r="H45" s="7" t="s">
        <v>69</v>
      </c>
      <c r="I45" s="7"/>
      <c r="J45" s="7">
        <v>8</v>
      </c>
    </row>
    <row r="46" spans="1:12" x14ac:dyDescent="0.25">
      <c r="A46" s="7" t="s">
        <v>14</v>
      </c>
      <c r="B46" s="18">
        <v>500</v>
      </c>
      <c r="C46" s="19">
        <v>700</v>
      </c>
      <c r="E46" s="7" t="s">
        <v>14</v>
      </c>
      <c r="F46" s="16">
        <v>43076309</v>
      </c>
      <c r="H46" s="7" t="s">
        <v>70</v>
      </c>
      <c r="I46" s="7"/>
      <c r="J46" s="7">
        <v>8</v>
      </c>
    </row>
    <row r="47" spans="1:12" ht="15.75" thickBot="1" x14ac:dyDescent="0.3">
      <c r="A47" s="7" t="s">
        <v>66</v>
      </c>
      <c r="B47" s="20">
        <v>200</v>
      </c>
      <c r="C47" s="21">
        <v>400</v>
      </c>
      <c r="E47" s="7" t="s">
        <v>66</v>
      </c>
      <c r="F47" s="16">
        <v>52160549</v>
      </c>
    </row>
    <row r="49" spans="1:15" x14ac:dyDescent="0.25">
      <c r="A49" s="101" t="s">
        <v>75</v>
      </c>
      <c r="B49" s="101"/>
      <c r="C49" s="101"/>
      <c r="D49" s="101"/>
      <c r="E49" s="101"/>
      <c r="F49" s="101"/>
      <c r="G49" s="7" t="s">
        <v>76</v>
      </c>
      <c r="H49" s="7">
        <v>0.06</v>
      </c>
      <c r="I49" s="7">
        <v>1.5</v>
      </c>
    </row>
    <row r="50" spans="1:15" x14ac:dyDescent="0.25">
      <c r="A50" s="7"/>
      <c r="B50" s="8" t="s">
        <v>12</v>
      </c>
      <c r="C50" s="8" t="s">
        <v>28</v>
      </c>
      <c r="D50" s="8" t="s">
        <v>29</v>
      </c>
      <c r="E50" s="8" t="s">
        <v>30</v>
      </c>
      <c r="F50" s="8" t="s">
        <v>31</v>
      </c>
      <c r="G50" s="8" t="s">
        <v>32</v>
      </c>
      <c r="H50" s="8" t="s">
        <v>33</v>
      </c>
      <c r="I50" s="8" t="s">
        <v>34</v>
      </c>
    </row>
    <row r="51" spans="1:15" x14ac:dyDescent="0.25">
      <c r="A51" s="7" t="s">
        <v>12</v>
      </c>
      <c r="B51" s="40">
        <v>0</v>
      </c>
      <c r="C51" s="40">
        <v>1355760</v>
      </c>
      <c r="D51" s="40">
        <v>968400</v>
      </c>
      <c r="E51" s="40">
        <v>811035</v>
      </c>
      <c r="F51" s="40">
        <v>242100</v>
      </c>
      <c r="G51" s="40">
        <v>605250</v>
      </c>
      <c r="H51" s="40">
        <v>0</v>
      </c>
      <c r="I51" s="40">
        <v>0</v>
      </c>
    </row>
    <row r="52" spans="1:15" x14ac:dyDescent="0.25">
      <c r="A52" s="7" t="s">
        <v>34</v>
      </c>
      <c r="B52" s="40">
        <v>801855</v>
      </c>
      <c r="C52" s="40">
        <v>1673775</v>
      </c>
      <c r="D52" s="40">
        <v>1424655</v>
      </c>
      <c r="E52" s="40">
        <v>1292310</v>
      </c>
      <c r="F52" s="40">
        <v>646155</v>
      </c>
      <c r="G52" s="40">
        <v>1082115</v>
      </c>
      <c r="H52" s="40">
        <v>428175</v>
      </c>
      <c r="I52" s="40">
        <v>0</v>
      </c>
    </row>
    <row r="53" spans="1:15" x14ac:dyDescent="0.25">
      <c r="A53" s="7" t="s">
        <v>77</v>
      </c>
      <c r="B53" s="7"/>
      <c r="C53" s="7"/>
      <c r="D53" s="7"/>
      <c r="E53" s="7"/>
      <c r="F53" s="7"/>
      <c r="G53" s="7"/>
      <c r="H53" s="7"/>
      <c r="I53" s="7"/>
    </row>
    <row r="55" spans="1:15" x14ac:dyDescent="0.25">
      <c r="A55" s="108" t="s">
        <v>78</v>
      </c>
      <c r="B55" s="109"/>
      <c r="C55" s="109"/>
      <c r="D55" s="109"/>
      <c r="E55" s="109"/>
      <c r="F55" s="109"/>
      <c r="G55" s="109"/>
      <c r="H55" s="109"/>
      <c r="I55" s="110"/>
    </row>
    <row r="56" spans="1:15" x14ac:dyDescent="0.25">
      <c r="A56" s="8"/>
      <c r="B56" s="16" t="s">
        <v>12</v>
      </c>
      <c r="C56" s="7" t="s">
        <v>28</v>
      </c>
      <c r="D56" s="7" t="s">
        <v>29</v>
      </c>
      <c r="E56" s="7" t="s">
        <v>30</v>
      </c>
      <c r="F56" s="41" t="s">
        <v>31</v>
      </c>
      <c r="G56" s="41" t="s">
        <v>32</v>
      </c>
      <c r="H56" s="11" t="s">
        <v>33</v>
      </c>
      <c r="I56" s="11" t="s">
        <v>34</v>
      </c>
    </row>
    <row r="57" spans="1:15" x14ac:dyDescent="0.25">
      <c r="A57" s="8" t="s">
        <v>12</v>
      </c>
      <c r="B57" s="22">
        <v>20377</v>
      </c>
      <c r="C57" s="23"/>
      <c r="D57" s="23"/>
      <c r="E57" s="23"/>
      <c r="F57" s="23"/>
      <c r="G57" s="23"/>
      <c r="H57" s="23"/>
      <c r="I57" s="24"/>
    </row>
    <row r="58" spans="1:15" x14ac:dyDescent="0.25">
      <c r="A58" s="8" t="s">
        <v>28</v>
      </c>
      <c r="B58" s="25"/>
      <c r="C58" s="3">
        <v>45635</v>
      </c>
      <c r="I58" s="26"/>
    </row>
    <row r="59" spans="1:15" x14ac:dyDescent="0.25">
      <c r="A59" s="8" t="s">
        <v>29</v>
      </c>
      <c r="B59" s="25"/>
      <c r="D59" s="3">
        <v>39733</v>
      </c>
      <c r="I59" s="26"/>
    </row>
    <row r="60" spans="1:15" x14ac:dyDescent="0.25">
      <c r="A60" s="8" t="s">
        <v>30</v>
      </c>
      <c r="B60" s="25"/>
      <c r="E60" s="3">
        <v>23392</v>
      </c>
      <c r="I60" s="26"/>
    </row>
    <row r="61" spans="1:15" x14ac:dyDescent="0.25">
      <c r="A61" s="8" t="s">
        <v>31</v>
      </c>
      <c r="B61" s="25"/>
      <c r="F61" s="3">
        <v>26723</v>
      </c>
      <c r="I61" s="26"/>
    </row>
    <row r="62" spans="1:15" x14ac:dyDescent="0.25">
      <c r="A62" s="7" t="s">
        <v>32</v>
      </c>
      <c r="B62" s="25"/>
      <c r="G62" s="3">
        <v>65009</v>
      </c>
      <c r="I62" s="26"/>
      <c r="J62" s="13"/>
      <c r="K62" s="13"/>
      <c r="L62" s="13"/>
      <c r="M62" s="13"/>
      <c r="N62" s="13"/>
      <c r="O62" s="13"/>
    </row>
    <row r="63" spans="1:15" x14ac:dyDescent="0.25">
      <c r="A63" s="7" t="s">
        <v>33</v>
      </c>
      <c r="B63" s="25"/>
      <c r="H63" s="3">
        <v>18301</v>
      </c>
      <c r="I63" s="26"/>
    </row>
    <row r="64" spans="1:15" x14ac:dyDescent="0.25">
      <c r="A64" s="7" t="s">
        <v>34</v>
      </c>
      <c r="B64" s="27"/>
      <c r="C64" s="28"/>
      <c r="D64" s="28"/>
      <c r="E64" s="28"/>
      <c r="F64" s="28"/>
      <c r="G64" s="28"/>
      <c r="H64" s="28"/>
      <c r="I64" s="29">
        <v>50171</v>
      </c>
    </row>
    <row r="66" spans="1:10" x14ac:dyDescent="0.25">
      <c r="A66" s="105" t="s">
        <v>74</v>
      </c>
      <c r="B66" s="106"/>
      <c r="C66" s="106"/>
      <c r="D66" s="106"/>
      <c r="E66" s="106"/>
      <c r="F66" s="106"/>
      <c r="G66" s="106"/>
      <c r="H66" s="106"/>
      <c r="I66" s="107"/>
      <c r="J66" s="39"/>
    </row>
    <row r="67" spans="1:10" x14ac:dyDescent="0.25">
      <c r="A67" s="11"/>
      <c r="B67" s="97" t="s">
        <v>39</v>
      </c>
      <c r="C67" s="97"/>
      <c r="D67" s="97"/>
      <c r="E67" s="97"/>
      <c r="F67" s="97"/>
      <c r="G67" s="97"/>
      <c r="H67" s="97"/>
      <c r="I67" s="97"/>
    </row>
    <row r="68" spans="1:10" x14ac:dyDescent="0.25">
      <c r="A68" s="11" t="s">
        <v>38</v>
      </c>
      <c r="B68" s="8" t="s">
        <v>12</v>
      </c>
      <c r="C68" s="8" t="s">
        <v>28</v>
      </c>
      <c r="D68" s="8" t="s">
        <v>29</v>
      </c>
      <c r="E68" s="8" t="s">
        <v>30</v>
      </c>
      <c r="F68" s="8" t="s">
        <v>31</v>
      </c>
      <c r="G68" s="8" t="s">
        <v>32</v>
      </c>
      <c r="H68" s="8" t="s">
        <v>33</v>
      </c>
      <c r="I68" s="8" t="s">
        <v>34</v>
      </c>
    </row>
    <row r="69" spans="1:10" x14ac:dyDescent="0.25">
      <c r="A69" s="38" t="s">
        <v>35</v>
      </c>
      <c r="B69" s="11">
        <f t="shared" ref="B69:I69" si="1">SUM(C17:C18)</f>
        <v>515</v>
      </c>
      <c r="C69" s="11">
        <f t="shared" si="1"/>
        <v>1635</v>
      </c>
      <c r="D69" s="11">
        <f t="shared" si="1"/>
        <v>1315</v>
      </c>
      <c r="E69" s="11">
        <f t="shared" si="1"/>
        <v>1165</v>
      </c>
      <c r="F69" s="11">
        <f t="shared" si="1"/>
        <v>515</v>
      </c>
      <c r="G69" s="11">
        <f t="shared" si="1"/>
        <v>945</v>
      </c>
      <c r="H69" s="11">
        <f t="shared" si="1"/>
        <v>515</v>
      </c>
      <c r="I69" s="11">
        <f t="shared" si="1"/>
        <v>515</v>
      </c>
    </row>
    <row r="71" spans="1:10" x14ac:dyDescent="0.25">
      <c r="A71" s="101" t="s">
        <v>79</v>
      </c>
      <c r="B71" s="101"/>
    </row>
    <row r="72" spans="1:10" x14ac:dyDescent="0.25">
      <c r="A72" s="7" t="s">
        <v>12</v>
      </c>
      <c r="B72" s="9">
        <v>670413</v>
      </c>
    </row>
    <row r="73" spans="1:10" x14ac:dyDescent="0.25">
      <c r="A73" s="7" t="s">
        <v>34</v>
      </c>
      <c r="B73" s="9">
        <v>539714</v>
      </c>
    </row>
  </sheetData>
  <mergeCells count="22">
    <mergeCell ref="B67:I67"/>
    <mergeCell ref="A66:I66"/>
    <mergeCell ref="A71:B71"/>
    <mergeCell ref="A55:I55"/>
    <mergeCell ref="A17:B17"/>
    <mergeCell ref="A18:B18"/>
    <mergeCell ref="A20:G20"/>
    <mergeCell ref="A21:A22"/>
    <mergeCell ref="B21:B22"/>
    <mergeCell ref="C21:E21"/>
    <mergeCell ref="F21:G21"/>
    <mergeCell ref="A28:E28"/>
    <mergeCell ref="A30:L30"/>
    <mergeCell ref="A31:A32"/>
    <mergeCell ref="B31:B32"/>
    <mergeCell ref="C15:J15"/>
    <mergeCell ref="A38:I38"/>
    <mergeCell ref="A49:F49"/>
    <mergeCell ref="H42:J42"/>
    <mergeCell ref="A10:I10"/>
    <mergeCell ref="A14:J14"/>
    <mergeCell ref="C31:L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9A50-4142-4907-8E8F-EEE6BF38BE28}">
  <dimension ref="A1:V73"/>
  <sheetViews>
    <sheetView topLeftCell="A57" zoomScale="85" zoomScaleNormal="85" workbookViewId="0">
      <selection activeCell="F45" sqref="F45"/>
    </sheetView>
  </sheetViews>
  <sheetFormatPr defaultRowHeight="15" x14ac:dyDescent="0.25"/>
  <cols>
    <col min="1" max="1" width="10.5703125" style="3" bestFit="1" customWidth="1"/>
    <col min="2" max="2" width="21" style="3" bestFit="1" customWidth="1"/>
    <col min="3" max="3" width="13.28515625" style="3" bestFit="1" customWidth="1"/>
    <col min="4" max="4" width="18" style="3" bestFit="1" customWidth="1"/>
    <col min="5" max="5" width="13.28515625" style="3" bestFit="1" customWidth="1"/>
    <col min="6" max="6" width="15.140625" style="3" bestFit="1" customWidth="1"/>
    <col min="7" max="7" width="23.28515625" style="3" bestFit="1" customWidth="1"/>
    <col min="8" max="8" width="12.42578125" style="3" bestFit="1" customWidth="1"/>
    <col min="9" max="9" width="12.28515625" style="3" bestFit="1" customWidth="1"/>
    <col min="10" max="10" width="8" style="3" bestFit="1" customWidth="1"/>
    <col min="11" max="11" width="9" style="3" bestFit="1" customWidth="1"/>
    <col min="12" max="14" width="9.140625" style="3"/>
    <col min="15" max="22" width="12.28515625" style="3" bestFit="1" customWidth="1"/>
    <col min="23" max="16384" width="9.140625" style="3"/>
  </cols>
  <sheetData>
    <row r="1" spans="1:22" ht="15" customHeight="1" x14ac:dyDescent="0.25">
      <c r="A1" s="30" t="s">
        <v>0</v>
      </c>
      <c r="B1" s="31"/>
      <c r="C1" s="31"/>
      <c r="D1" s="31"/>
      <c r="E1" s="32" t="s">
        <v>15</v>
      </c>
      <c r="F1" s="33"/>
      <c r="G1" s="33"/>
      <c r="H1" s="33"/>
      <c r="I1" s="33"/>
      <c r="J1" s="2"/>
    </row>
    <row r="2" spans="1:22" x14ac:dyDescent="0.25">
      <c r="A2" s="4" t="s">
        <v>1</v>
      </c>
      <c r="B2" s="4" t="s">
        <v>2</v>
      </c>
      <c r="C2" s="4" t="s">
        <v>3</v>
      </c>
      <c r="E2" s="5" t="s">
        <v>16</v>
      </c>
      <c r="F2" s="6"/>
      <c r="G2" s="6"/>
      <c r="H2" s="6"/>
      <c r="I2" s="6"/>
    </row>
    <row r="3" spans="1:22" x14ac:dyDescent="0.25">
      <c r="A3" s="1">
        <v>1</v>
      </c>
      <c r="B3" s="1" t="s">
        <v>4</v>
      </c>
      <c r="C3" s="1" t="s">
        <v>10</v>
      </c>
      <c r="E3" s="8"/>
      <c r="F3" s="4"/>
      <c r="G3" s="4"/>
      <c r="H3" s="4"/>
      <c r="I3" s="4" t="s">
        <v>23</v>
      </c>
      <c r="T3" s="10"/>
      <c r="U3" s="10"/>
      <c r="V3" s="10"/>
    </row>
    <row r="4" spans="1:22" x14ac:dyDescent="0.25">
      <c r="A4" s="1">
        <v>2</v>
      </c>
      <c r="B4" s="1" t="s">
        <v>5</v>
      </c>
      <c r="C4" s="1" t="s">
        <v>11</v>
      </c>
      <c r="E4" s="11"/>
      <c r="F4" s="11"/>
      <c r="G4" s="11"/>
      <c r="H4" s="11" t="s">
        <v>12</v>
      </c>
      <c r="I4" s="60">
        <f>L4*982314</f>
        <v>843471.03180212015</v>
      </c>
      <c r="L4" s="3">
        <v>0.85865724381625441</v>
      </c>
      <c r="T4" s="12"/>
      <c r="U4" s="12"/>
      <c r="V4" s="12"/>
    </row>
    <row r="5" spans="1:22" x14ac:dyDescent="0.25">
      <c r="A5" s="1">
        <v>3</v>
      </c>
      <c r="B5" s="1" t="s">
        <v>6</v>
      </c>
      <c r="C5" s="1" t="s">
        <v>12</v>
      </c>
      <c r="E5" s="11"/>
      <c r="F5" s="11"/>
      <c r="G5" s="11"/>
      <c r="H5" s="11" t="s">
        <v>34</v>
      </c>
      <c r="I5" s="60">
        <f>I4*L5</f>
        <v>119218.52039605939</v>
      </c>
      <c r="L5" s="3">
        <v>0.14134275618374559</v>
      </c>
      <c r="N5" s="13"/>
      <c r="O5" s="13"/>
      <c r="P5" s="13"/>
      <c r="Q5" s="13"/>
      <c r="R5" s="13"/>
    </row>
    <row r="6" spans="1:22" x14ac:dyDescent="0.25">
      <c r="A6" s="1">
        <v>4</v>
      </c>
      <c r="B6" s="1" t="s">
        <v>7</v>
      </c>
      <c r="C6" s="1" t="s">
        <v>12</v>
      </c>
      <c r="E6" s="15"/>
      <c r="F6" s="15"/>
      <c r="G6" s="15"/>
      <c r="H6" s="15"/>
      <c r="I6" s="13"/>
      <c r="N6" s="15"/>
      <c r="O6" s="15"/>
      <c r="P6" s="15"/>
      <c r="Q6" s="15"/>
      <c r="R6" s="13"/>
    </row>
    <row r="7" spans="1:22" x14ac:dyDescent="0.25">
      <c r="A7" s="1">
        <v>5</v>
      </c>
      <c r="B7" s="1" t="s">
        <v>8</v>
      </c>
      <c r="C7" s="1" t="s">
        <v>13</v>
      </c>
      <c r="D7" s="13"/>
      <c r="F7" s="13"/>
      <c r="G7" s="13"/>
      <c r="H7" s="13"/>
      <c r="I7" s="13"/>
      <c r="J7" s="13"/>
    </row>
    <row r="8" spans="1:22" x14ac:dyDescent="0.25">
      <c r="A8" s="1">
        <v>6</v>
      </c>
      <c r="B8" s="1" t="s">
        <v>9</v>
      </c>
      <c r="C8" s="1" t="s">
        <v>14</v>
      </c>
      <c r="D8" s="13"/>
      <c r="F8" s="13"/>
      <c r="G8" s="13"/>
      <c r="H8" s="13"/>
      <c r="I8" s="13"/>
      <c r="J8" s="13"/>
    </row>
    <row r="9" spans="1:22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22" x14ac:dyDescent="0.25">
      <c r="A10" s="102" t="s">
        <v>26</v>
      </c>
      <c r="B10" s="102"/>
      <c r="C10" s="102"/>
      <c r="D10" s="102"/>
      <c r="E10" s="102"/>
      <c r="F10" s="102"/>
      <c r="G10" s="102"/>
      <c r="H10" s="102"/>
      <c r="I10" s="102"/>
      <c r="J10" s="13"/>
    </row>
    <row r="11" spans="1:22" x14ac:dyDescent="0.25">
      <c r="A11" s="8" t="s">
        <v>27</v>
      </c>
      <c r="B11" s="4" t="s">
        <v>12</v>
      </c>
      <c r="C11" s="4" t="s">
        <v>28</v>
      </c>
      <c r="D11" s="8" t="s">
        <v>29</v>
      </c>
      <c r="E11" s="8" t="s">
        <v>30</v>
      </c>
      <c r="F11" s="8" t="s">
        <v>31</v>
      </c>
      <c r="G11" s="8" t="s">
        <v>32</v>
      </c>
      <c r="H11" s="8" t="s">
        <v>33</v>
      </c>
      <c r="I11" s="8" t="s">
        <v>34</v>
      </c>
      <c r="J11" s="13"/>
    </row>
    <row r="12" spans="1:22" x14ac:dyDescent="0.25">
      <c r="A12" s="8" t="s">
        <v>35</v>
      </c>
      <c r="B12" s="11">
        <v>1284800</v>
      </c>
      <c r="C12" s="11">
        <v>183040</v>
      </c>
      <c r="D12" s="11">
        <v>183040</v>
      </c>
      <c r="E12" s="11">
        <v>183040</v>
      </c>
      <c r="F12" s="11">
        <v>274560</v>
      </c>
      <c r="G12" s="11">
        <v>274560</v>
      </c>
      <c r="H12" s="11">
        <v>91520</v>
      </c>
      <c r="I12" s="11">
        <v>183040</v>
      </c>
      <c r="J12" s="13"/>
    </row>
    <row r="13" spans="1:22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22" x14ac:dyDescent="0.25">
      <c r="A14" s="103" t="s">
        <v>36</v>
      </c>
      <c r="B14" s="103"/>
      <c r="C14" s="103"/>
      <c r="D14" s="103"/>
      <c r="E14" s="103"/>
      <c r="F14" s="103"/>
      <c r="G14" s="103"/>
      <c r="H14" s="103"/>
      <c r="I14" s="103"/>
      <c r="J14" s="103"/>
    </row>
    <row r="15" spans="1:22" x14ac:dyDescent="0.25">
      <c r="A15" s="11"/>
      <c r="B15" s="11" t="s">
        <v>37</v>
      </c>
      <c r="C15" s="97" t="s">
        <v>39</v>
      </c>
      <c r="D15" s="97"/>
      <c r="E15" s="97"/>
      <c r="F15" s="97"/>
      <c r="G15" s="97"/>
      <c r="H15" s="97"/>
      <c r="I15" s="97"/>
      <c r="J15" s="97"/>
    </row>
    <row r="16" spans="1:22" x14ac:dyDescent="0.25">
      <c r="A16" s="11" t="s">
        <v>38</v>
      </c>
      <c r="C16" s="8" t="s">
        <v>12</v>
      </c>
      <c r="D16" s="8" t="s">
        <v>28</v>
      </c>
      <c r="E16" s="8" t="s">
        <v>29</v>
      </c>
      <c r="F16" s="8" t="s">
        <v>30</v>
      </c>
      <c r="G16" s="8" t="s">
        <v>31</v>
      </c>
      <c r="H16" s="8" t="s">
        <v>32</v>
      </c>
      <c r="I16" s="8" t="s">
        <v>33</v>
      </c>
      <c r="J16" s="8" t="s">
        <v>34</v>
      </c>
    </row>
    <row r="17" spans="1:12" x14ac:dyDescent="0.25">
      <c r="A17" s="104" t="s">
        <v>40</v>
      </c>
      <c r="B17" s="104"/>
      <c r="C17" s="11">
        <v>0</v>
      </c>
      <c r="D17" s="11">
        <v>560</v>
      </c>
      <c r="E17" s="11">
        <v>400</v>
      </c>
      <c r="F17" s="11">
        <v>335</v>
      </c>
      <c r="G17" s="11">
        <v>100</v>
      </c>
      <c r="H17" s="11">
        <v>250</v>
      </c>
      <c r="I17" s="11">
        <v>240</v>
      </c>
      <c r="J17" s="11">
        <v>515</v>
      </c>
    </row>
    <row r="18" spans="1:12" x14ac:dyDescent="0.25">
      <c r="A18" s="104" t="s">
        <v>19</v>
      </c>
      <c r="B18" s="104"/>
      <c r="C18" s="11">
        <v>515</v>
      </c>
      <c r="D18" s="11">
        <v>1075</v>
      </c>
      <c r="E18" s="11">
        <v>915</v>
      </c>
      <c r="F18" s="11">
        <v>830</v>
      </c>
      <c r="G18" s="11">
        <v>415</v>
      </c>
      <c r="H18" s="11">
        <v>695</v>
      </c>
      <c r="I18" s="11">
        <v>275</v>
      </c>
      <c r="J18" s="11">
        <v>0</v>
      </c>
    </row>
    <row r="20" spans="1:12" x14ac:dyDescent="0.25">
      <c r="A20" s="103" t="s">
        <v>41</v>
      </c>
      <c r="B20" s="103"/>
      <c r="C20" s="103"/>
      <c r="D20" s="103"/>
      <c r="E20" s="103"/>
      <c r="F20" s="103"/>
      <c r="G20" s="103"/>
    </row>
    <row r="21" spans="1:12" x14ac:dyDescent="0.25">
      <c r="A21" s="104" t="s">
        <v>1</v>
      </c>
      <c r="B21" s="104" t="s">
        <v>42</v>
      </c>
      <c r="C21" s="104" t="s">
        <v>43</v>
      </c>
      <c r="D21" s="104"/>
      <c r="E21" s="104"/>
      <c r="F21" s="104" t="s">
        <v>44</v>
      </c>
      <c r="G21" s="104"/>
    </row>
    <row r="22" spans="1:12" x14ac:dyDescent="0.25">
      <c r="A22" s="104"/>
      <c r="B22" s="104"/>
      <c r="C22" s="4" t="s">
        <v>12</v>
      </c>
      <c r="D22" s="4" t="s">
        <v>34</v>
      </c>
      <c r="E22" s="4" t="s">
        <v>23</v>
      </c>
      <c r="F22" s="4" t="s">
        <v>12</v>
      </c>
      <c r="G22" s="4" t="s">
        <v>34</v>
      </c>
    </row>
    <row r="23" spans="1:12" x14ac:dyDescent="0.25">
      <c r="A23" s="1">
        <v>1</v>
      </c>
      <c r="B23" s="1" t="s">
        <v>45</v>
      </c>
      <c r="C23" s="1">
        <v>15</v>
      </c>
      <c r="D23" s="1">
        <v>3</v>
      </c>
      <c r="E23" s="1">
        <f>SUM(C23:D23)</f>
        <v>18</v>
      </c>
      <c r="F23" s="1">
        <v>4500</v>
      </c>
      <c r="G23" s="1">
        <v>900</v>
      </c>
    </row>
    <row r="24" spans="1:12" x14ac:dyDescent="0.25">
      <c r="A24" s="1">
        <v>2</v>
      </c>
      <c r="B24" s="1" t="s">
        <v>46</v>
      </c>
      <c r="C24" s="1">
        <v>2</v>
      </c>
      <c r="D24" s="1">
        <v>9</v>
      </c>
      <c r="E24" s="1">
        <f t="shared" ref="E24:E27" si="0">SUM(C24:D24)</f>
        <v>11</v>
      </c>
      <c r="F24" s="1">
        <v>900</v>
      </c>
      <c r="G24" s="1">
        <v>4050</v>
      </c>
    </row>
    <row r="25" spans="1:12" x14ac:dyDescent="0.25">
      <c r="A25" s="1">
        <v>3</v>
      </c>
      <c r="B25" s="1" t="s">
        <v>47</v>
      </c>
      <c r="C25" s="1">
        <v>2</v>
      </c>
      <c r="D25" s="1">
        <v>2</v>
      </c>
      <c r="E25" s="1">
        <f t="shared" si="0"/>
        <v>4</v>
      </c>
      <c r="F25" s="1">
        <v>1200</v>
      </c>
      <c r="G25" s="1">
        <v>1200</v>
      </c>
    </row>
    <row r="26" spans="1:12" x14ac:dyDescent="0.25">
      <c r="A26" s="1">
        <v>4</v>
      </c>
      <c r="B26" s="1" t="s">
        <v>48</v>
      </c>
      <c r="C26" s="1">
        <v>1</v>
      </c>
      <c r="D26" s="1">
        <v>0</v>
      </c>
      <c r="E26" s="1">
        <f t="shared" si="0"/>
        <v>1</v>
      </c>
      <c r="F26" s="1">
        <v>750</v>
      </c>
      <c r="G26" s="1">
        <v>0</v>
      </c>
    </row>
    <row r="27" spans="1:12" x14ac:dyDescent="0.25">
      <c r="A27" s="1">
        <v>5</v>
      </c>
      <c r="B27" s="1" t="s">
        <v>49</v>
      </c>
      <c r="C27" s="1">
        <v>15</v>
      </c>
      <c r="D27" s="1">
        <v>9</v>
      </c>
      <c r="E27" s="1">
        <f t="shared" si="0"/>
        <v>24</v>
      </c>
      <c r="F27" s="1">
        <v>33000</v>
      </c>
      <c r="G27" s="1">
        <v>19800</v>
      </c>
    </row>
    <row r="28" spans="1:12" x14ac:dyDescent="0.25">
      <c r="A28" s="104" t="s">
        <v>23</v>
      </c>
      <c r="B28" s="104"/>
      <c r="C28" s="104"/>
      <c r="D28" s="104"/>
      <c r="E28" s="104"/>
      <c r="F28" s="1">
        <f>SUM(F23:F27)</f>
        <v>40350</v>
      </c>
      <c r="G28" s="1">
        <f>SUM(G23:G27)</f>
        <v>25950</v>
      </c>
    </row>
    <row r="30" spans="1:12" x14ac:dyDescent="0.25">
      <c r="A30" s="103" t="s">
        <v>50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</row>
    <row r="31" spans="1:12" x14ac:dyDescent="0.25">
      <c r="A31" s="104" t="s">
        <v>1</v>
      </c>
      <c r="B31" s="104" t="s">
        <v>51</v>
      </c>
      <c r="C31" s="104" t="s">
        <v>52</v>
      </c>
      <c r="D31" s="104"/>
      <c r="E31" s="104"/>
      <c r="F31" s="104"/>
      <c r="G31" s="104"/>
      <c r="H31" s="104"/>
      <c r="I31" s="104"/>
      <c r="J31" s="104"/>
      <c r="K31" s="104"/>
      <c r="L31" s="104"/>
    </row>
    <row r="32" spans="1:12" x14ac:dyDescent="0.25">
      <c r="A32" s="104"/>
      <c r="B32" s="104"/>
      <c r="C32" s="8" t="s">
        <v>12</v>
      </c>
      <c r="D32" s="8" t="s">
        <v>57</v>
      </c>
      <c r="E32" s="8" t="s">
        <v>31</v>
      </c>
      <c r="F32" s="8" t="s">
        <v>58</v>
      </c>
      <c r="G32" s="8" t="s">
        <v>59</v>
      </c>
      <c r="H32" s="8" t="s">
        <v>30</v>
      </c>
      <c r="I32" s="8" t="s">
        <v>34</v>
      </c>
      <c r="J32" s="8" t="s">
        <v>60</v>
      </c>
      <c r="K32" s="8" t="s">
        <v>61</v>
      </c>
      <c r="L32" s="8" t="s">
        <v>23</v>
      </c>
    </row>
    <row r="33" spans="1:12" x14ac:dyDescent="0.25">
      <c r="A33" s="11">
        <v>1</v>
      </c>
      <c r="B33" s="11" t="s">
        <v>53</v>
      </c>
      <c r="C33" s="11">
        <v>16</v>
      </c>
      <c r="D33" s="11" t="s">
        <v>24</v>
      </c>
      <c r="E33" s="11" t="s">
        <v>24</v>
      </c>
      <c r="F33" s="11" t="s">
        <v>24</v>
      </c>
      <c r="G33" s="11" t="s">
        <v>24</v>
      </c>
      <c r="H33" s="11" t="s">
        <v>24</v>
      </c>
      <c r="I33" s="11">
        <v>1</v>
      </c>
      <c r="J33" s="11">
        <v>1</v>
      </c>
      <c r="K33" s="11">
        <v>1</v>
      </c>
      <c r="L33" s="11">
        <v>18</v>
      </c>
    </row>
    <row r="34" spans="1:12" x14ac:dyDescent="0.25">
      <c r="A34" s="11">
        <v>2</v>
      </c>
      <c r="B34" s="11" t="s">
        <v>54</v>
      </c>
      <c r="C34" s="11" t="s">
        <v>24</v>
      </c>
      <c r="D34" s="11" t="s">
        <v>24</v>
      </c>
      <c r="E34" s="11" t="s">
        <v>24</v>
      </c>
      <c r="F34" s="11" t="s">
        <v>24</v>
      </c>
      <c r="G34" s="11">
        <v>2</v>
      </c>
      <c r="H34" s="11" t="s">
        <v>24</v>
      </c>
      <c r="I34" s="11" t="s">
        <v>24</v>
      </c>
      <c r="J34" s="11" t="s">
        <v>24</v>
      </c>
      <c r="K34" s="11" t="s">
        <v>24</v>
      </c>
      <c r="L34" s="11">
        <v>11</v>
      </c>
    </row>
    <row r="35" spans="1:12" x14ac:dyDescent="0.25">
      <c r="A35" s="11">
        <v>3</v>
      </c>
      <c r="B35" s="11" t="s">
        <v>55</v>
      </c>
      <c r="C35" s="11">
        <v>13</v>
      </c>
      <c r="D35" s="11" t="s">
        <v>24</v>
      </c>
      <c r="E35" s="11">
        <v>5</v>
      </c>
      <c r="F35" s="11">
        <v>4</v>
      </c>
      <c r="G35" s="11">
        <v>7</v>
      </c>
      <c r="H35" s="11">
        <v>2</v>
      </c>
      <c r="I35" s="11">
        <v>2</v>
      </c>
      <c r="J35" s="11" t="s">
        <v>24</v>
      </c>
      <c r="K35" s="11" t="s">
        <v>24</v>
      </c>
      <c r="L35" s="11">
        <v>4</v>
      </c>
    </row>
    <row r="36" spans="1:12" x14ac:dyDescent="0.25">
      <c r="A36" s="11">
        <v>4</v>
      </c>
      <c r="B36" s="11" t="s">
        <v>56</v>
      </c>
      <c r="C36" s="11" t="s">
        <v>24</v>
      </c>
      <c r="D36" s="11">
        <v>16</v>
      </c>
      <c r="E36" s="11" t="s">
        <v>24</v>
      </c>
      <c r="F36" s="11" t="s">
        <v>24</v>
      </c>
      <c r="G36" s="11" t="s">
        <v>24</v>
      </c>
      <c r="H36" s="11" t="s">
        <v>24</v>
      </c>
      <c r="I36" s="11">
        <v>9</v>
      </c>
      <c r="J36" s="11"/>
      <c r="K36" s="11" t="s">
        <v>24</v>
      </c>
      <c r="L36" s="11">
        <v>24</v>
      </c>
    </row>
    <row r="38" spans="1:12" x14ac:dyDescent="0.25">
      <c r="A38" s="98" t="s">
        <v>62</v>
      </c>
      <c r="B38" s="99"/>
      <c r="C38" s="99"/>
      <c r="D38" s="99"/>
      <c r="E38" s="99"/>
      <c r="F38" s="99"/>
      <c r="G38" s="99"/>
      <c r="H38" s="99"/>
      <c r="I38" s="100"/>
    </row>
    <row r="39" spans="1:12" x14ac:dyDescent="0.25">
      <c r="A39" s="8" t="s">
        <v>63</v>
      </c>
      <c r="B39" s="7" t="s">
        <v>12</v>
      </c>
      <c r="C39" s="8" t="s">
        <v>28</v>
      </c>
      <c r="D39" s="8" t="s">
        <v>29</v>
      </c>
      <c r="E39" s="8" t="s">
        <v>30</v>
      </c>
      <c r="F39" s="8" t="s">
        <v>31</v>
      </c>
      <c r="G39" s="8" t="s">
        <v>32</v>
      </c>
      <c r="H39" s="8" t="s">
        <v>33</v>
      </c>
      <c r="I39" s="8" t="s">
        <v>34</v>
      </c>
    </row>
    <row r="40" spans="1:12" x14ac:dyDescent="0.25">
      <c r="A40" s="8" t="s">
        <v>64</v>
      </c>
      <c r="B40" s="16">
        <v>300000</v>
      </c>
      <c r="C40" s="17">
        <v>120000</v>
      </c>
      <c r="D40" s="17">
        <v>100000</v>
      </c>
      <c r="E40" s="17">
        <v>120000</v>
      </c>
      <c r="F40" s="17">
        <v>170000</v>
      </c>
      <c r="G40" s="17">
        <v>120000</v>
      </c>
      <c r="H40" s="17">
        <v>100000</v>
      </c>
      <c r="I40" s="17">
        <v>300000</v>
      </c>
    </row>
    <row r="42" spans="1:12" x14ac:dyDescent="0.25">
      <c r="A42" s="35" t="s">
        <v>71</v>
      </c>
      <c r="B42" s="36"/>
      <c r="C42" s="37"/>
      <c r="E42" s="34" t="s">
        <v>72</v>
      </c>
      <c r="F42" s="34"/>
      <c r="H42" s="101" t="s">
        <v>80</v>
      </c>
      <c r="I42" s="101"/>
      <c r="J42" s="101"/>
    </row>
    <row r="43" spans="1:12" x14ac:dyDescent="0.25">
      <c r="A43" s="7"/>
      <c r="B43" s="7" t="s">
        <v>12</v>
      </c>
      <c r="C43" s="7" t="s">
        <v>34</v>
      </c>
      <c r="E43" s="7"/>
      <c r="F43" s="7" t="s">
        <v>73</v>
      </c>
      <c r="G43" s="3">
        <v>2056223</v>
      </c>
      <c r="H43" s="7" t="s">
        <v>67</v>
      </c>
      <c r="I43" s="7"/>
      <c r="J43" s="7">
        <v>2</v>
      </c>
    </row>
    <row r="44" spans="1:12" x14ac:dyDescent="0.25">
      <c r="A44" s="7" t="s">
        <v>10</v>
      </c>
      <c r="B44" s="43">
        <v>59</v>
      </c>
      <c r="C44" s="44">
        <v>53</v>
      </c>
      <c r="E44" s="7" t="s">
        <v>10</v>
      </c>
      <c r="F44" s="47">
        <f>$G$43*G44</f>
        <v>979672.79564193171</v>
      </c>
      <c r="G44" s="59">
        <v>0.47644287396937574</v>
      </c>
      <c r="H44" s="7" t="s">
        <v>68</v>
      </c>
      <c r="I44" s="7"/>
      <c r="J44" s="7">
        <v>4</v>
      </c>
    </row>
    <row r="45" spans="1:12" x14ac:dyDescent="0.25">
      <c r="A45" s="7" t="s">
        <v>65</v>
      </c>
      <c r="B45" s="43">
        <v>80</v>
      </c>
      <c r="C45" s="44">
        <v>98</v>
      </c>
      <c r="E45" s="7" t="s">
        <v>65</v>
      </c>
      <c r="F45" s="47">
        <f t="shared" ref="F45:F47" si="1">$G$43*G45</f>
        <v>96877.408716136633</v>
      </c>
      <c r="G45" s="59">
        <v>4.7114252061248529E-2</v>
      </c>
      <c r="H45" s="7" t="s">
        <v>69</v>
      </c>
      <c r="I45" s="7"/>
      <c r="J45" s="7">
        <v>8</v>
      </c>
    </row>
    <row r="46" spans="1:12" x14ac:dyDescent="0.25">
      <c r="A46" s="7" t="s">
        <v>14</v>
      </c>
      <c r="B46" s="43">
        <v>61</v>
      </c>
      <c r="C46" s="44">
        <v>50</v>
      </c>
      <c r="E46" s="7" t="s">
        <v>14</v>
      </c>
      <c r="F46" s="47">
        <f t="shared" si="1"/>
        <v>882795.386925795</v>
      </c>
      <c r="G46" s="59">
        <v>0.42932862190812721</v>
      </c>
      <c r="H46" s="7" t="s">
        <v>70</v>
      </c>
      <c r="I46" s="7"/>
      <c r="J46" s="7">
        <v>8</v>
      </c>
    </row>
    <row r="47" spans="1:12" ht="15.75" thickBot="1" x14ac:dyDescent="0.3">
      <c r="A47" s="7" t="s">
        <v>66</v>
      </c>
      <c r="B47" s="45">
        <v>96</v>
      </c>
      <c r="C47" s="46">
        <v>99</v>
      </c>
      <c r="E47" s="7" t="s">
        <v>66</v>
      </c>
      <c r="F47" s="47">
        <f t="shared" si="1"/>
        <v>96877.40871613675</v>
      </c>
      <c r="G47" s="59">
        <v>4.7114252061248585E-2</v>
      </c>
    </row>
    <row r="49" spans="1:15" x14ac:dyDescent="0.25">
      <c r="A49" s="101" t="s">
        <v>75</v>
      </c>
      <c r="B49" s="101"/>
      <c r="C49" s="101"/>
      <c r="D49" s="101"/>
      <c r="E49" s="101"/>
      <c r="F49" s="101"/>
      <c r="G49" s="7" t="s">
        <v>76</v>
      </c>
      <c r="H49" s="7">
        <v>0.06</v>
      </c>
      <c r="I49" s="7">
        <v>1.5</v>
      </c>
    </row>
    <row r="50" spans="1:15" x14ac:dyDescent="0.25">
      <c r="A50" s="7"/>
      <c r="B50" s="8" t="s">
        <v>12</v>
      </c>
      <c r="C50" s="8" t="s">
        <v>28</v>
      </c>
      <c r="D50" s="8" t="s">
        <v>29</v>
      </c>
      <c r="E50" s="8" t="s">
        <v>30</v>
      </c>
      <c r="F50" s="8" t="s">
        <v>31</v>
      </c>
      <c r="G50" s="8" t="s">
        <v>32</v>
      </c>
      <c r="H50" s="8" t="s">
        <v>33</v>
      </c>
      <c r="I50" s="8" t="s">
        <v>34</v>
      </c>
    </row>
    <row r="51" spans="1:15" x14ac:dyDescent="0.25">
      <c r="A51" s="7" t="s">
        <v>12</v>
      </c>
      <c r="B51" s="40">
        <f>C17*$H$49</f>
        <v>0</v>
      </c>
      <c r="C51" s="40">
        <f t="shared" ref="C51:I52" si="2">D17*$H$49</f>
        <v>33.6</v>
      </c>
      <c r="D51" s="40">
        <f t="shared" si="2"/>
        <v>24</v>
      </c>
      <c r="E51" s="40">
        <v>18.899999999999999</v>
      </c>
      <c r="F51" s="40">
        <f t="shared" si="2"/>
        <v>6</v>
      </c>
      <c r="G51" s="40">
        <f t="shared" si="2"/>
        <v>15</v>
      </c>
      <c r="H51" s="40">
        <f t="shared" si="2"/>
        <v>14.399999999999999</v>
      </c>
      <c r="I51" s="40">
        <f t="shared" si="2"/>
        <v>30.9</v>
      </c>
    </row>
    <row r="52" spans="1:15" x14ac:dyDescent="0.25">
      <c r="A52" s="7" t="s">
        <v>34</v>
      </c>
      <c r="B52" s="40">
        <f>C18*$H$49</f>
        <v>30.9</v>
      </c>
      <c r="C52" s="40">
        <f t="shared" si="2"/>
        <v>64.5</v>
      </c>
      <c r="D52" s="40">
        <f t="shared" si="2"/>
        <v>54.9</v>
      </c>
      <c r="E52" s="40">
        <f t="shared" si="2"/>
        <v>49.8</v>
      </c>
      <c r="F52" s="40">
        <f t="shared" si="2"/>
        <v>24.9</v>
      </c>
      <c r="G52" s="40">
        <f t="shared" si="2"/>
        <v>41.699999999999996</v>
      </c>
      <c r="H52" s="40">
        <f t="shared" si="2"/>
        <v>16.5</v>
      </c>
      <c r="I52" s="40">
        <f t="shared" si="2"/>
        <v>0</v>
      </c>
    </row>
    <row r="53" spans="1:15" x14ac:dyDescent="0.25">
      <c r="A53" s="7" t="s">
        <v>77</v>
      </c>
      <c r="B53" s="7"/>
      <c r="C53" s="7"/>
      <c r="D53" s="7"/>
      <c r="E53" s="7"/>
      <c r="F53" s="7"/>
      <c r="G53" s="7"/>
      <c r="H53" s="7"/>
      <c r="I53" s="7"/>
    </row>
    <row r="55" spans="1:15" x14ac:dyDescent="0.25">
      <c r="A55" s="108" t="s">
        <v>78</v>
      </c>
      <c r="B55" s="109"/>
      <c r="C55" s="109"/>
      <c r="D55" s="109"/>
      <c r="E55" s="109"/>
      <c r="F55" s="109"/>
      <c r="G55" s="109"/>
      <c r="H55" s="109"/>
      <c r="I55" s="110"/>
    </row>
    <row r="56" spans="1:15" x14ac:dyDescent="0.25">
      <c r="A56" s="8"/>
      <c r="B56" s="16" t="s">
        <v>12</v>
      </c>
      <c r="C56" s="7" t="s">
        <v>28</v>
      </c>
      <c r="D56" s="7" t="s">
        <v>29</v>
      </c>
      <c r="E56" s="7" t="s">
        <v>30</v>
      </c>
      <c r="F56" s="4" t="s">
        <v>31</v>
      </c>
      <c r="G56" s="4" t="s">
        <v>32</v>
      </c>
      <c r="H56" s="11" t="s">
        <v>33</v>
      </c>
      <c r="I56" s="11" t="s">
        <v>34</v>
      </c>
    </row>
    <row r="57" spans="1:15" x14ac:dyDescent="0.25">
      <c r="A57" s="8" t="s">
        <v>12</v>
      </c>
      <c r="B57" s="49">
        <v>200</v>
      </c>
      <c r="C57" s="50"/>
      <c r="D57" s="50"/>
      <c r="E57" s="50"/>
      <c r="F57" s="50"/>
      <c r="G57" s="50"/>
      <c r="H57" s="50"/>
      <c r="I57" s="51"/>
    </row>
    <row r="58" spans="1:15" x14ac:dyDescent="0.25">
      <c r="A58" s="8" t="s">
        <v>28</v>
      </c>
      <c r="B58" s="52"/>
      <c r="C58" s="53">
        <v>300</v>
      </c>
      <c r="D58" s="53"/>
      <c r="E58" s="53"/>
      <c r="F58" s="53"/>
      <c r="G58" s="53"/>
      <c r="H58" s="53"/>
      <c r="I58" s="54"/>
    </row>
    <row r="59" spans="1:15" x14ac:dyDescent="0.25">
      <c r="A59" s="8" t="s">
        <v>29</v>
      </c>
      <c r="B59" s="52"/>
      <c r="C59" s="53"/>
      <c r="D59" s="53">
        <v>400</v>
      </c>
      <c r="E59" s="53"/>
      <c r="F59" s="53"/>
      <c r="G59" s="53"/>
      <c r="H59" s="53"/>
      <c r="I59" s="54"/>
    </row>
    <row r="60" spans="1:15" x14ac:dyDescent="0.25">
      <c r="A60" s="8" t="s">
        <v>30</v>
      </c>
      <c r="B60" s="52"/>
      <c r="C60" s="53"/>
      <c r="D60" s="53"/>
      <c r="E60" s="53">
        <v>250</v>
      </c>
      <c r="F60" s="53"/>
      <c r="G60" s="53"/>
      <c r="H60" s="53"/>
      <c r="I60" s="54"/>
    </row>
    <row r="61" spans="1:15" x14ac:dyDescent="0.25">
      <c r="A61" s="8" t="s">
        <v>31</v>
      </c>
      <c r="B61" s="52"/>
      <c r="C61" s="53"/>
      <c r="D61" s="53"/>
      <c r="E61" s="53"/>
      <c r="F61" s="53">
        <v>350</v>
      </c>
      <c r="G61" s="53"/>
      <c r="H61" s="53"/>
      <c r="I61" s="54"/>
    </row>
    <row r="62" spans="1:15" x14ac:dyDescent="0.25">
      <c r="A62" s="7" t="s">
        <v>32</v>
      </c>
      <c r="B62" s="52"/>
      <c r="C62" s="53"/>
      <c r="D62" s="53"/>
      <c r="E62" s="53"/>
      <c r="F62" s="53"/>
      <c r="G62" s="53">
        <v>240</v>
      </c>
      <c r="H62" s="53"/>
      <c r="I62" s="54"/>
      <c r="J62" s="13"/>
      <c r="K62" s="13"/>
      <c r="L62" s="13"/>
      <c r="M62" s="13"/>
      <c r="N62" s="13"/>
      <c r="O62" s="13"/>
    </row>
    <row r="63" spans="1:15" x14ac:dyDescent="0.25">
      <c r="A63" s="7" t="s">
        <v>33</v>
      </c>
      <c r="B63" s="52"/>
      <c r="C63" s="53"/>
      <c r="D63" s="53"/>
      <c r="E63" s="53"/>
      <c r="F63" s="53"/>
      <c r="G63" s="53"/>
      <c r="H63" s="53">
        <v>150</v>
      </c>
      <c r="I63" s="54"/>
    </row>
    <row r="64" spans="1:15" x14ac:dyDescent="0.25">
      <c r="A64" s="7" t="s">
        <v>34</v>
      </c>
      <c r="B64" s="55"/>
      <c r="C64" s="56"/>
      <c r="D64" s="56"/>
      <c r="E64" s="56"/>
      <c r="F64" s="56"/>
      <c r="G64" s="56"/>
      <c r="H64" s="56"/>
      <c r="I64" s="57">
        <v>100</v>
      </c>
    </row>
    <row r="66" spans="1:10" x14ac:dyDescent="0.25">
      <c r="A66" s="105" t="s">
        <v>74</v>
      </c>
      <c r="B66" s="106"/>
      <c r="C66" s="106"/>
      <c r="D66" s="106"/>
      <c r="E66" s="106"/>
      <c r="F66" s="106"/>
      <c r="G66" s="106"/>
      <c r="H66" s="106"/>
      <c r="I66" s="107"/>
      <c r="J66" s="39"/>
    </row>
    <row r="67" spans="1:10" x14ac:dyDescent="0.25">
      <c r="A67" s="11"/>
      <c r="B67" s="97" t="s">
        <v>39</v>
      </c>
      <c r="C67" s="97"/>
      <c r="D67" s="97"/>
      <c r="E67" s="97"/>
      <c r="F67" s="97"/>
      <c r="G67" s="97"/>
      <c r="H67" s="97"/>
      <c r="I67" s="97"/>
    </row>
    <row r="68" spans="1:10" x14ac:dyDescent="0.25">
      <c r="A68" s="11" t="s">
        <v>38</v>
      </c>
      <c r="B68" s="8" t="s">
        <v>12</v>
      </c>
      <c r="C68" s="8" t="s">
        <v>28</v>
      </c>
      <c r="D68" s="8" t="s">
        <v>29</v>
      </c>
      <c r="E68" s="8" t="s">
        <v>30</v>
      </c>
      <c r="F68" s="8" t="s">
        <v>31</v>
      </c>
      <c r="G68" s="8" t="s">
        <v>32</v>
      </c>
      <c r="H68" s="8" t="s">
        <v>33</v>
      </c>
      <c r="I68" s="8" t="s">
        <v>34</v>
      </c>
    </row>
    <row r="69" spans="1:10" x14ac:dyDescent="0.25">
      <c r="A69" s="38" t="s">
        <v>35</v>
      </c>
      <c r="B69" s="42">
        <v>266</v>
      </c>
      <c r="C69" s="42">
        <v>293</v>
      </c>
      <c r="D69" s="42">
        <v>244</v>
      </c>
      <c r="E69" s="42">
        <v>287</v>
      </c>
      <c r="F69" s="42">
        <v>225</v>
      </c>
      <c r="G69" s="42">
        <v>257</v>
      </c>
      <c r="H69" s="42">
        <v>206</v>
      </c>
      <c r="I69" s="42">
        <v>269</v>
      </c>
    </row>
    <row r="71" spans="1:10" x14ac:dyDescent="0.25">
      <c r="A71" s="101" t="s">
        <v>79</v>
      </c>
      <c r="B71" s="101"/>
    </row>
    <row r="72" spans="1:10" x14ac:dyDescent="0.25">
      <c r="A72" s="7" t="s">
        <v>12</v>
      </c>
      <c r="B72" s="48">
        <v>320000</v>
      </c>
    </row>
    <row r="73" spans="1:10" x14ac:dyDescent="0.25">
      <c r="A73" s="7" t="s">
        <v>34</v>
      </c>
      <c r="B73" s="48">
        <v>120000</v>
      </c>
    </row>
  </sheetData>
  <mergeCells count="22">
    <mergeCell ref="A30:L30"/>
    <mergeCell ref="A10:I10"/>
    <mergeCell ref="A14:J14"/>
    <mergeCell ref="C15:J15"/>
    <mergeCell ref="A17:B17"/>
    <mergeCell ref="A18:B18"/>
    <mergeCell ref="A20:G20"/>
    <mergeCell ref="A21:A22"/>
    <mergeCell ref="B21:B22"/>
    <mergeCell ref="C21:E21"/>
    <mergeCell ref="F21:G21"/>
    <mergeCell ref="A28:E28"/>
    <mergeCell ref="A55:I55"/>
    <mergeCell ref="A66:I66"/>
    <mergeCell ref="B67:I67"/>
    <mergeCell ref="A71:B71"/>
    <mergeCell ref="A31:A32"/>
    <mergeCell ref="B31:B32"/>
    <mergeCell ref="C31:L31"/>
    <mergeCell ref="A38:I38"/>
    <mergeCell ref="H42:J42"/>
    <mergeCell ref="A49:F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B947-C333-484D-BBB0-F770EF6F4933}">
  <dimension ref="A1:V73"/>
  <sheetViews>
    <sheetView topLeftCell="A54" zoomScale="85" zoomScaleNormal="85" workbookViewId="0">
      <selection activeCell="D12" sqref="D12"/>
    </sheetView>
  </sheetViews>
  <sheetFormatPr defaultRowHeight="15" x14ac:dyDescent="0.25"/>
  <cols>
    <col min="1" max="1" width="10.5703125" style="3" bestFit="1" customWidth="1"/>
    <col min="2" max="2" width="21" style="3" bestFit="1" customWidth="1"/>
    <col min="3" max="3" width="13.28515625" style="3" bestFit="1" customWidth="1"/>
    <col min="4" max="4" width="18" style="3" bestFit="1" customWidth="1"/>
    <col min="5" max="5" width="13.28515625" style="3" bestFit="1" customWidth="1"/>
    <col min="6" max="6" width="15.140625" style="3" bestFit="1" customWidth="1"/>
    <col min="7" max="7" width="23.28515625" style="3" bestFit="1" customWidth="1"/>
    <col min="8" max="8" width="12.42578125" style="3" bestFit="1" customWidth="1"/>
    <col min="9" max="9" width="12.28515625" style="3" bestFit="1" customWidth="1"/>
    <col min="10" max="10" width="8" style="3" bestFit="1" customWidth="1"/>
    <col min="11" max="11" width="9" style="3" bestFit="1" customWidth="1"/>
    <col min="12" max="14" width="9.140625" style="3"/>
    <col min="15" max="22" width="12.28515625" style="3" bestFit="1" customWidth="1"/>
    <col min="23" max="16384" width="9.140625" style="3"/>
  </cols>
  <sheetData>
    <row r="1" spans="1:22" ht="15" customHeight="1" x14ac:dyDescent="0.25">
      <c r="A1" s="30" t="s">
        <v>0</v>
      </c>
      <c r="B1" s="31"/>
      <c r="C1" s="31"/>
      <c r="D1" s="31"/>
      <c r="E1" s="32" t="s">
        <v>15</v>
      </c>
      <c r="F1" s="33"/>
      <c r="G1" s="33"/>
      <c r="H1" s="33"/>
      <c r="I1" s="33"/>
      <c r="J1" s="2"/>
    </row>
    <row r="2" spans="1:22" x14ac:dyDescent="0.25">
      <c r="A2" s="4" t="s">
        <v>1</v>
      </c>
      <c r="B2" s="4" t="s">
        <v>2</v>
      </c>
      <c r="C2" s="4" t="s">
        <v>3</v>
      </c>
      <c r="E2" s="5" t="s">
        <v>16</v>
      </c>
      <c r="F2" s="6"/>
      <c r="G2" s="6"/>
      <c r="H2" s="6"/>
      <c r="I2" s="6"/>
    </row>
    <row r="3" spans="1:22" x14ac:dyDescent="0.25">
      <c r="A3" s="1">
        <v>1</v>
      </c>
      <c r="B3" s="1" t="s">
        <v>4</v>
      </c>
      <c r="C3" s="1" t="s">
        <v>10</v>
      </c>
      <c r="E3" s="8" t="s">
        <v>17</v>
      </c>
      <c r="F3" s="4" t="s">
        <v>20</v>
      </c>
      <c r="G3" s="4" t="s">
        <v>21</v>
      </c>
      <c r="H3" s="4" t="s">
        <v>22</v>
      </c>
      <c r="I3" s="4" t="s">
        <v>23</v>
      </c>
      <c r="T3" s="10"/>
      <c r="U3" s="10"/>
      <c r="V3" s="10"/>
    </row>
    <row r="4" spans="1:22" x14ac:dyDescent="0.25">
      <c r="A4" s="1">
        <v>2</v>
      </c>
      <c r="B4" s="1" t="s">
        <v>5</v>
      </c>
      <c r="C4" s="1" t="s">
        <v>11</v>
      </c>
      <c r="E4" s="11" t="s">
        <v>18</v>
      </c>
      <c r="F4" s="11">
        <v>660000</v>
      </c>
      <c r="G4" s="11">
        <v>816000</v>
      </c>
      <c r="H4" s="11">
        <v>1440000</v>
      </c>
      <c r="I4" s="42">
        <v>2624400</v>
      </c>
      <c r="K4" s="3">
        <f>I4/2</f>
        <v>1312200</v>
      </c>
      <c r="T4" s="12"/>
      <c r="U4" s="12"/>
      <c r="V4" s="12"/>
    </row>
    <row r="5" spans="1:22" x14ac:dyDescent="0.25">
      <c r="A5" s="1">
        <v>3</v>
      </c>
      <c r="B5" s="1" t="s">
        <v>6</v>
      </c>
      <c r="C5" s="1" t="s">
        <v>12</v>
      </c>
      <c r="E5" s="11" t="s">
        <v>19</v>
      </c>
      <c r="F5" s="11">
        <v>468000</v>
      </c>
      <c r="G5" s="11" t="s">
        <v>24</v>
      </c>
      <c r="H5" s="11" t="s">
        <v>24</v>
      </c>
      <c r="I5" s="42">
        <v>432000</v>
      </c>
      <c r="K5" s="3">
        <f>I5/3</f>
        <v>144000</v>
      </c>
      <c r="N5" s="13"/>
      <c r="O5" s="13"/>
      <c r="P5" s="13"/>
      <c r="Q5" s="13"/>
      <c r="R5" s="13"/>
    </row>
    <row r="6" spans="1:22" x14ac:dyDescent="0.25">
      <c r="A6" s="1">
        <v>4</v>
      </c>
      <c r="B6" s="1" t="s">
        <v>7</v>
      </c>
      <c r="C6" s="1" t="s">
        <v>12</v>
      </c>
      <c r="E6" s="15"/>
      <c r="F6" s="15"/>
      <c r="G6" s="15"/>
      <c r="H6" s="15"/>
      <c r="I6" s="13"/>
      <c r="N6" s="15"/>
      <c r="O6" s="15"/>
      <c r="P6" s="15"/>
      <c r="Q6" s="15"/>
      <c r="R6" s="13"/>
    </row>
    <row r="7" spans="1:22" x14ac:dyDescent="0.25">
      <c r="A7" s="1">
        <v>5</v>
      </c>
      <c r="B7" s="1" t="s">
        <v>8</v>
      </c>
      <c r="C7" s="1" t="s">
        <v>13</v>
      </c>
      <c r="D7" s="13"/>
      <c r="F7" s="13"/>
      <c r="G7" s="13"/>
      <c r="H7" s="13"/>
      <c r="I7" s="13"/>
      <c r="J7" s="13"/>
    </row>
    <row r="8" spans="1:22" x14ac:dyDescent="0.25">
      <c r="A8" s="1">
        <v>6</v>
      </c>
      <c r="B8" s="1" t="s">
        <v>9</v>
      </c>
      <c r="C8" s="1" t="s">
        <v>14</v>
      </c>
      <c r="D8" s="13"/>
      <c r="F8" s="13"/>
      <c r="G8" s="13"/>
      <c r="H8" s="13"/>
      <c r="I8" s="13"/>
      <c r="J8" s="13"/>
    </row>
    <row r="9" spans="1:22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22" x14ac:dyDescent="0.25">
      <c r="A10" s="102" t="s">
        <v>26</v>
      </c>
      <c r="B10" s="102"/>
      <c r="C10" s="102"/>
      <c r="D10" s="102"/>
      <c r="E10" s="102"/>
      <c r="F10" s="102"/>
      <c r="G10" s="102"/>
      <c r="H10" s="102"/>
      <c r="I10" s="102"/>
      <c r="J10" s="13"/>
    </row>
    <row r="11" spans="1:22" x14ac:dyDescent="0.25">
      <c r="A11" s="8" t="s">
        <v>27</v>
      </c>
      <c r="B11" s="4" t="s">
        <v>12</v>
      </c>
      <c r="C11" s="4" t="s">
        <v>28</v>
      </c>
      <c r="D11" s="8" t="s">
        <v>29</v>
      </c>
      <c r="E11" s="8" t="s">
        <v>30</v>
      </c>
      <c r="F11" s="8" t="s">
        <v>31</v>
      </c>
      <c r="G11" s="8" t="s">
        <v>32</v>
      </c>
      <c r="H11" s="8" t="s">
        <v>33</v>
      </c>
      <c r="I11" s="8" t="s">
        <v>34</v>
      </c>
      <c r="J11" s="13"/>
    </row>
    <row r="12" spans="1:22" x14ac:dyDescent="0.25">
      <c r="A12" s="8" t="s">
        <v>35</v>
      </c>
      <c r="B12" s="11">
        <v>1284800</v>
      </c>
      <c r="C12" s="11">
        <v>183040</v>
      </c>
      <c r="D12" s="11">
        <v>183040</v>
      </c>
      <c r="E12" s="11">
        <v>183040</v>
      </c>
      <c r="F12" s="11">
        <v>274560</v>
      </c>
      <c r="G12" s="11">
        <v>274560</v>
      </c>
      <c r="H12" s="11">
        <v>91520</v>
      </c>
      <c r="I12" s="11">
        <v>183040</v>
      </c>
      <c r="J12" s="13"/>
    </row>
    <row r="13" spans="1:22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22" x14ac:dyDescent="0.25">
      <c r="A14" s="103" t="s">
        <v>36</v>
      </c>
      <c r="B14" s="103"/>
      <c r="C14" s="103"/>
      <c r="D14" s="103"/>
      <c r="E14" s="103"/>
      <c r="F14" s="103"/>
      <c r="G14" s="103"/>
      <c r="H14" s="103"/>
      <c r="I14" s="103"/>
      <c r="J14" s="103"/>
    </row>
    <row r="15" spans="1:22" x14ac:dyDescent="0.25">
      <c r="A15" s="11"/>
      <c r="B15" s="11" t="s">
        <v>37</v>
      </c>
      <c r="C15" s="97" t="s">
        <v>39</v>
      </c>
      <c r="D15" s="97"/>
      <c r="E15" s="97"/>
      <c r="F15" s="97"/>
      <c r="G15" s="97"/>
      <c r="H15" s="97"/>
      <c r="I15" s="97"/>
      <c r="J15" s="97"/>
    </row>
    <row r="16" spans="1:22" x14ac:dyDescent="0.25">
      <c r="A16" s="11" t="s">
        <v>38</v>
      </c>
      <c r="C16" s="8" t="s">
        <v>12</v>
      </c>
      <c r="D16" s="8" t="s">
        <v>28</v>
      </c>
      <c r="E16" s="8" t="s">
        <v>29</v>
      </c>
      <c r="F16" s="8" t="s">
        <v>30</v>
      </c>
      <c r="G16" s="8" t="s">
        <v>31</v>
      </c>
      <c r="H16" s="8" t="s">
        <v>32</v>
      </c>
      <c r="I16" s="8" t="s">
        <v>33</v>
      </c>
      <c r="J16" s="8" t="s">
        <v>34</v>
      </c>
    </row>
    <row r="17" spans="1:12" x14ac:dyDescent="0.25">
      <c r="A17" s="104" t="s">
        <v>40</v>
      </c>
      <c r="B17" s="104"/>
      <c r="C17" s="11">
        <v>0</v>
      </c>
      <c r="D17" s="11">
        <v>560</v>
      </c>
      <c r="E17" s="11">
        <v>400</v>
      </c>
      <c r="F17" s="11">
        <v>335</v>
      </c>
      <c r="G17" s="11">
        <v>100</v>
      </c>
      <c r="H17" s="11">
        <v>250</v>
      </c>
      <c r="I17" s="11">
        <v>240</v>
      </c>
      <c r="J17" s="11">
        <v>515</v>
      </c>
    </row>
    <row r="18" spans="1:12" x14ac:dyDescent="0.25">
      <c r="A18" s="104" t="s">
        <v>19</v>
      </c>
      <c r="B18" s="104"/>
      <c r="C18" s="11">
        <v>515</v>
      </c>
      <c r="D18" s="11">
        <v>1075</v>
      </c>
      <c r="E18" s="11">
        <v>915</v>
      </c>
      <c r="F18" s="11">
        <v>830</v>
      </c>
      <c r="G18" s="11">
        <v>415</v>
      </c>
      <c r="H18" s="11">
        <v>695</v>
      </c>
      <c r="I18" s="11">
        <v>275</v>
      </c>
      <c r="J18" s="11">
        <v>0</v>
      </c>
    </row>
    <row r="20" spans="1:12" x14ac:dyDescent="0.25">
      <c r="A20" s="103" t="s">
        <v>41</v>
      </c>
      <c r="B20" s="103"/>
      <c r="C20" s="103"/>
      <c r="D20" s="103"/>
      <c r="E20" s="103"/>
      <c r="F20" s="103"/>
      <c r="G20" s="103"/>
    </row>
    <row r="21" spans="1:12" x14ac:dyDescent="0.25">
      <c r="A21" s="104" t="s">
        <v>1</v>
      </c>
      <c r="B21" s="104" t="s">
        <v>42</v>
      </c>
      <c r="C21" s="104" t="s">
        <v>43</v>
      </c>
      <c r="D21" s="104"/>
      <c r="E21" s="104"/>
      <c r="F21" s="104" t="s">
        <v>44</v>
      </c>
      <c r="G21" s="104"/>
    </row>
    <row r="22" spans="1:12" x14ac:dyDescent="0.25">
      <c r="A22" s="104"/>
      <c r="B22" s="104"/>
      <c r="C22" s="4" t="s">
        <v>12</v>
      </c>
      <c r="D22" s="4" t="s">
        <v>34</v>
      </c>
      <c r="E22" s="4" t="s">
        <v>23</v>
      </c>
      <c r="F22" s="4" t="s">
        <v>12</v>
      </c>
      <c r="G22" s="4" t="s">
        <v>34</v>
      </c>
    </row>
    <row r="23" spans="1:12" x14ac:dyDescent="0.25">
      <c r="A23" s="1">
        <v>1</v>
      </c>
      <c r="B23" s="1" t="s">
        <v>45</v>
      </c>
      <c r="C23" s="1">
        <v>15</v>
      </c>
      <c r="D23" s="1">
        <v>3</v>
      </c>
      <c r="E23" s="1">
        <f>SUM(C23:D23)</f>
        <v>18</v>
      </c>
      <c r="F23" s="1">
        <v>4500</v>
      </c>
      <c r="G23" s="1">
        <v>900</v>
      </c>
    </row>
    <row r="24" spans="1:12" x14ac:dyDescent="0.25">
      <c r="A24" s="1">
        <v>2</v>
      </c>
      <c r="B24" s="1" t="s">
        <v>46</v>
      </c>
      <c r="C24" s="1">
        <v>2</v>
      </c>
      <c r="D24" s="1">
        <v>9</v>
      </c>
      <c r="E24" s="1">
        <f t="shared" ref="E24:E27" si="0">SUM(C24:D24)</f>
        <v>11</v>
      </c>
      <c r="F24" s="1">
        <v>900</v>
      </c>
      <c r="G24" s="1">
        <v>4050</v>
      </c>
    </row>
    <row r="25" spans="1:12" x14ac:dyDescent="0.25">
      <c r="A25" s="1">
        <v>3</v>
      </c>
      <c r="B25" s="1" t="s">
        <v>47</v>
      </c>
      <c r="C25" s="1">
        <v>2</v>
      </c>
      <c r="D25" s="1">
        <v>2</v>
      </c>
      <c r="E25" s="1">
        <f t="shared" si="0"/>
        <v>4</v>
      </c>
      <c r="F25" s="1">
        <v>1200</v>
      </c>
      <c r="G25" s="1">
        <v>1200</v>
      </c>
    </row>
    <row r="26" spans="1:12" x14ac:dyDescent="0.25">
      <c r="A26" s="1">
        <v>4</v>
      </c>
      <c r="B26" s="1" t="s">
        <v>48</v>
      </c>
      <c r="C26" s="1">
        <v>1</v>
      </c>
      <c r="D26" s="1">
        <v>0</v>
      </c>
      <c r="E26" s="1">
        <f t="shared" si="0"/>
        <v>1</v>
      </c>
      <c r="F26" s="1">
        <v>750</v>
      </c>
      <c r="G26" s="1">
        <v>0</v>
      </c>
    </row>
    <row r="27" spans="1:12" x14ac:dyDescent="0.25">
      <c r="A27" s="1">
        <v>5</v>
      </c>
      <c r="B27" s="1" t="s">
        <v>49</v>
      </c>
      <c r="C27" s="1">
        <v>15</v>
      </c>
      <c r="D27" s="1">
        <v>9</v>
      </c>
      <c r="E27" s="1">
        <f t="shared" si="0"/>
        <v>24</v>
      </c>
      <c r="F27" s="1">
        <v>33000</v>
      </c>
      <c r="G27" s="1">
        <v>19800</v>
      </c>
    </row>
    <row r="28" spans="1:12" x14ac:dyDescent="0.25">
      <c r="A28" s="104" t="s">
        <v>23</v>
      </c>
      <c r="B28" s="104"/>
      <c r="C28" s="104"/>
      <c r="D28" s="104"/>
      <c r="E28" s="104"/>
      <c r="F28" s="1">
        <f>SUM(F23:F27)</f>
        <v>40350</v>
      </c>
      <c r="G28" s="1">
        <f>SUM(G23:G27)</f>
        <v>25950</v>
      </c>
    </row>
    <row r="30" spans="1:12" x14ac:dyDescent="0.25">
      <c r="A30" s="103" t="s">
        <v>50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</row>
    <row r="31" spans="1:12" x14ac:dyDescent="0.25">
      <c r="A31" s="104" t="s">
        <v>1</v>
      </c>
      <c r="B31" s="104" t="s">
        <v>51</v>
      </c>
      <c r="C31" s="104" t="s">
        <v>52</v>
      </c>
      <c r="D31" s="104"/>
      <c r="E31" s="104"/>
      <c r="F31" s="104"/>
      <c r="G31" s="104"/>
      <c r="H31" s="104"/>
      <c r="I31" s="104"/>
      <c r="J31" s="104"/>
      <c r="K31" s="104"/>
      <c r="L31" s="104"/>
    </row>
    <row r="32" spans="1:12" x14ac:dyDescent="0.25">
      <c r="A32" s="104"/>
      <c r="B32" s="104"/>
      <c r="C32" s="8" t="s">
        <v>12</v>
      </c>
      <c r="D32" s="8" t="s">
        <v>57</v>
      </c>
      <c r="E32" s="8" t="s">
        <v>31</v>
      </c>
      <c r="F32" s="8" t="s">
        <v>58</v>
      </c>
      <c r="G32" s="8" t="s">
        <v>59</v>
      </c>
      <c r="H32" s="8" t="s">
        <v>30</v>
      </c>
      <c r="I32" s="8" t="s">
        <v>34</v>
      </c>
      <c r="J32" s="8" t="s">
        <v>60</v>
      </c>
      <c r="K32" s="8" t="s">
        <v>61</v>
      </c>
      <c r="L32" s="8" t="s">
        <v>23</v>
      </c>
    </row>
    <row r="33" spans="1:12" x14ac:dyDescent="0.25">
      <c r="A33" s="11">
        <v>1</v>
      </c>
      <c r="B33" s="11" t="s">
        <v>53</v>
      </c>
      <c r="C33" s="11">
        <v>16</v>
      </c>
      <c r="D33" s="11" t="s">
        <v>24</v>
      </c>
      <c r="E33" s="11" t="s">
        <v>24</v>
      </c>
      <c r="F33" s="11" t="s">
        <v>24</v>
      </c>
      <c r="G33" s="11" t="s">
        <v>24</v>
      </c>
      <c r="H33" s="11" t="s">
        <v>24</v>
      </c>
      <c r="I33" s="11">
        <v>1</v>
      </c>
      <c r="J33" s="11">
        <v>1</v>
      </c>
      <c r="K33" s="11">
        <v>1</v>
      </c>
      <c r="L33" s="11">
        <v>18</v>
      </c>
    </row>
    <row r="34" spans="1:12" x14ac:dyDescent="0.25">
      <c r="A34" s="11">
        <v>2</v>
      </c>
      <c r="B34" s="11" t="s">
        <v>54</v>
      </c>
      <c r="C34" s="11" t="s">
        <v>24</v>
      </c>
      <c r="D34" s="11" t="s">
        <v>24</v>
      </c>
      <c r="E34" s="11" t="s">
        <v>24</v>
      </c>
      <c r="F34" s="11" t="s">
        <v>24</v>
      </c>
      <c r="G34" s="11">
        <v>2</v>
      </c>
      <c r="H34" s="11" t="s">
        <v>24</v>
      </c>
      <c r="I34" s="11" t="s">
        <v>24</v>
      </c>
      <c r="J34" s="11" t="s">
        <v>24</v>
      </c>
      <c r="K34" s="11" t="s">
        <v>24</v>
      </c>
      <c r="L34" s="11">
        <v>11</v>
      </c>
    </row>
    <row r="35" spans="1:12" x14ac:dyDescent="0.25">
      <c r="A35" s="11">
        <v>3</v>
      </c>
      <c r="B35" s="11" t="s">
        <v>55</v>
      </c>
      <c r="C35" s="11">
        <v>13</v>
      </c>
      <c r="D35" s="11" t="s">
        <v>24</v>
      </c>
      <c r="E35" s="11">
        <v>5</v>
      </c>
      <c r="F35" s="11">
        <v>4</v>
      </c>
      <c r="G35" s="11">
        <v>7</v>
      </c>
      <c r="H35" s="11">
        <v>2</v>
      </c>
      <c r="I35" s="11">
        <v>2</v>
      </c>
      <c r="J35" s="11" t="s">
        <v>24</v>
      </c>
      <c r="K35" s="11" t="s">
        <v>24</v>
      </c>
      <c r="L35" s="11">
        <v>4</v>
      </c>
    </row>
    <row r="36" spans="1:12" x14ac:dyDescent="0.25">
      <c r="A36" s="11">
        <v>4</v>
      </c>
      <c r="B36" s="11" t="s">
        <v>56</v>
      </c>
      <c r="C36" s="11" t="s">
        <v>24</v>
      </c>
      <c r="D36" s="11">
        <v>16</v>
      </c>
      <c r="E36" s="11" t="s">
        <v>24</v>
      </c>
      <c r="F36" s="11" t="s">
        <v>24</v>
      </c>
      <c r="G36" s="11" t="s">
        <v>24</v>
      </c>
      <c r="H36" s="11" t="s">
        <v>24</v>
      </c>
      <c r="I36" s="11">
        <v>9</v>
      </c>
      <c r="J36" s="11"/>
      <c r="K36" s="11" t="s">
        <v>24</v>
      </c>
      <c r="L36" s="11">
        <v>24</v>
      </c>
    </row>
    <row r="38" spans="1:12" x14ac:dyDescent="0.25">
      <c r="A38" s="98" t="s">
        <v>62</v>
      </c>
      <c r="B38" s="99"/>
      <c r="C38" s="99"/>
      <c r="D38" s="99"/>
      <c r="E38" s="99"/>
      <c r="F38" s="99"/>
      <c r="G38" s="99"/>
      <c r="H38" s="99"/>
      <c r="I38" s="100"/>
    </row>
    <row r="39" spans="1:12" x14ac:dyDescent="0.25">
      <c r="A39" s="8" t="s">
        <v>63</v>
      </c>
      <c r="B39" s="7" t="s">
        <v>12</v>
      </c>
      <c r="C39" s="8" t="s">
        <v>28</v>
      </c>
      <c r="D39" s="8" t="s">
        <v>29</v>
      </c>
      <c r="E39" s="8" t="s">
        <v>30</v>
      </c>
      <c r="F39" s="8" t="s">
        <v>31</v>
      </c>
      <c r="G39" s="8" t="s">
        <v>32</v>
      </c>
      <c r="H39" s="8" t="s">
        <v>33</v>
      </c>
      <c r="I39" s="8" t="s">
        <v>34</v>
      </c>
    </row>
    <row r="40" spans="1:12" x14ac:dyDescent="0.25">
      <c r="A40" s="8" t="s">
        <v>64</v>
      </c>
      <c r="B40" s="16">
        <v>300000</v>
      </c>
      <c r="C40" s="17">
        <v>120000</v>
      </c>
      <c r="D40" s="17">
        <v>100000</v>
      </c>
      <c r="E40" s="17">
        <v>120000</v>
      </c>
      <c r="F40" s="17">
        <v>170000</v>
      </c>
      <c r="G40" s="17">
        <v>120000</v>
      </c>
      <c r="H40" s="17">
        <v>100000</v>
      </c>
      <c r="I40" s="17">
        <v>300000</v>
      </c>
    </row>
    <row r="42" spans="1:12" x14ac:dyDescent="0.25">
      <c r="A42" s="35" t="s">
        <v>71</v>
      </c>
      <c r="B42" s="36"/>
      <c r="C42" s="37"/>
      <c r="E42" s="34" t="s">
        <v>72</v>
      </c>
      <c r="F42" s="34"/>
      <c r="H42" s="101" t="s">
        <v>80</v>
      </c>
      <c r="I42" s="101"/>
      <c r="J42" s="101"/>
    </row>
    <row r="43" spans="1:12" x14ac:dyDescent="0.25">
      <c r="A43" s="7"/>
      <c r="B43" s="7" t="s">
        <v>12</v>
      </c>
      <c r="C43" s="7" t="s">
        <v>34</v>
      </c>
      <c r="E43" s="7"/>
      <c r="F43" s="7" t="s">
        <v>73</v>
      </c>
      <c r="H43" s="7" t="s">
        <v>67</v>
      </c>
      <c r="I43" s="7"/>
      <c r="J43" s="7">
        <v>2</v>
      </c>
    </row>
    <row r="44" spans="1:12" x14ac:dyDescent="0.25">
      <c r="A44" s="7" t="s">
        <v>10</v>
      </c>
      <c r="B44" s="43">
        <v>1095</v>
      </c>
      <c r="C44" s="44">
        <v>1353</v>
      </c>
      <c r="E44" s="7" t="s">
        <v>10</v>
      </c>
      <c r="F44" s="47">
        <f>1312200+K5</f>
        <v>1456200</v>
      </c>
      <c r="H44" s="7" t="s">
        <v>68</v>
      </c>
      <c r="I44" s="7"/>
      <c r="J44" s="7">
        <v>4</v>
      </c>
    </row>
    <row r="45" spans="1:12" x14ac:dyDescent="0.25">
      <c r="A45" s="7" t="s">
        <v>65</v>
      </c>
      <c r="B45" s="43">
        <v>1383</v>
      </c>
      <c r="C45" s="44">
        <v>1054</v>
      </c>
      <c r="E45" s="7" t="s">
        <v>65</v>
      </c>
      <c r="F45" s="47">
        <v>144000</v>
      </c>
      <c r="H45" s="7" t="s">
        <v>69</v>
      </c>
      <c r="I45" s="7"/>
      <c r="J45" s="7">
        <v>8</v>
      </c>
    </row>
    <row r="46" spans="1:12" x14ac:dyDescent="0.25">
      <c r="A46" s="7" t="s">
        <v>14</v>
      </c>
      <c r="B46" s="43">
        <v>1328</v>
      </c>
      <c r="C46" s="44">
        <v>1297</v>
      </c>
      <c r="E46" s="7" t="s">
        <v>14</v>
      </c>
      <c r="F46" s="47">
        <v>1312200</v>
      </c>
      <c r="H46" s="7" t="s">
        <v>70</v>
      </c>
      <c r="I46" s="7"/>
      <c r="J46" s="7">
        <v>8</v>
      </c>
    </row>
    <row r="47" spans="1:12" ht="15.75" thickBot="1" x14ac:dyDescent="0.3">
      <c r="A47" s="7" t="s">
        <v>66</v>
      </c>
      <c r="B47" s="45">
        <v>1167</v>
      </c>
      <c r="C47" s="46">
        <v>1382</v>
      </c>
      <c r="E47" s="7" t="s">
        <v>66</v>
      </c>
      <c r="F47" s="47">
        <v>144000</v>
      </c>
    </row>
    <row r="49" spans="1:15" x14ac:dyDescent="0.25">
      <c r="A49" s="101" t="s">
        <v>75</v>
      </c>
      <c r="B49" s="101"/>
      <c r="C49" s="101"/>
      <c r="D49" s="101"/>
      <c r="E49" s="101"/>
      <c r="F49" s="101"/>
      <c r="G49" s="7" t="s">
        <v>76</v>
      </c>
      <c r="H49" s="7">
        <v>0.06</v>
      </c>
      <c r="I49" s="7">
        <v>1.5</v>
      </c>
    </row>
    <row r="50" spans="1:15" x14ac:dyDescent="0.25">
      <c r="A50" s="7"/>
      <c r="B50" s="8" t="s">
        <v>12</v>
      </c>
      <c r="C50" s="8" t="s">
        <v>28</v>
      </c>
      <c r="D50" s="8" t="s">
        <v>29</v>
      </c>
      <c r="E50" s="8" t="s">
        <v>30</v>
      </c>
      <c r="F50" s="8" t="s">
        <v>31</v>
      </c>
      <c r="G50" s="8" t="s">
        <v>32</v>
      </c>
      <c r="H50" s="8" t="s">
        <v>33</v>
      </c>
      <c r="I50" s="8" t="s">
        <v>34</v>
      </c>
    </row>
    <row r="51" spans="1:15" x14ac:dyDescent="0.25">
      <c r="A51" s="7" t="s">
        <v>12</v>
      </c>
      <c r="B51" s="40">
        <f>C17*$H$49</f>
        <v>0</v>
      </c>
      <c r="C51" s="40">
        <f t="shared" ref="C51:I52" si="1">D17*$H$49</f>
        <v>33.6</v>
      </c>
      <c r="D51" s="40">
        <f t="shared" si="1"/>
        <v>24</v>
      </c>
      <c r="E51" s="40">
        <v>18.899999999999999</v>
      </c>
      <c r="F51" s="40">
        <f t="shared" si="1"/>
        <v>6</v>
      </c>
      <c r="G51" s="40">
        <f t="shared" si="1"/>
        <v>15</v>
      </c>
      <c r="H51" s="40">
        <f t="shared" si="1"/>
        <v>14.399999999999999</v>
      </c>
      <c r="I51" s="40">
        <f t="shared" si="1"/>
        <v>30.9</v>
      </c>
    </row>
    <row r="52" spans="1:15" x14ac:dyDescent="0.25">
      <c r="A52" s="7" t="s">
        <v>34</v>
      </c>
      <c r="B52" s="40">
        <f>C18*$H$49</f>
        <v>30.9</v>
      </c>
      <c r="C52" s="40">
        <f t="shared" si="1"/>
        <v>64.5</v>
      </c>
      <c r="D52" s="40">
        <f t="shared" si="1"/>
        <v>54.9</v>
      </c>
      <c r="E52" s="40">
        <f t="shared" si="1"/>
        <v>49.8</v>
      </c>
      <c r="F52" s="40">
        <f t="shared" si="1"/>
        <v>24.9</v>
      </c>
      <c r="G52" s="40">
        <f t="shared" si="1"/>
        <v>41.699999999999996</v>
      </c>
      <c r="H52" s="40">
        <f t="shared" si="1"/>
        <v>16.5</v>
      </c>
      <c r="I52" s="40">
        <f t="shared" si="1"/>
        <v>0</v>
      </c>
    </row>
    <row r="53" spans="1:15" x14ac:dyDescent="0.25">
      <c r="A53" s="7" t="s">
        <v>77</v>
      </c>
      <c r="B53" s="7"/>
      <c r="C53" s="7"/>
      <c r="D53" s="7"/>
      <c r="E53" s="7"/>
      <c r="F53" s="7"/>
      <c r="G53" s="7"/>
      <c r="H53" s="7"/>
      <c r="I53" s="7"/>
    </row>
    <row r="55" spans="1:15" x14ac:dyDescent="0.25">
      <c r="A55" s="108" t="s">
        <v>78</v>
      </c>
      <c r="B55" s="109"/>
      <c r="C55" s="109"/>
      <c r="D55" s="109"/>
      <c r="E55" s="109"/>
      <c r="F55" s="109"/>
      <c r="G55" s="109"/>
      <c r="H55" s="109"/>
      <c r="I55" s="110"/>
    </row>
    <row r="56" spans="1:15" x14ac:dyDescent="0.25">
      <c r="A56" s="8"/>
      <c r="B56" s="16" t="s">
        <v>12</v>
      </c>
      <c r="C56" s="7" t="s">
        <v>28</v>
      </c>
      <c r="D56" s="7" t="s">
        <v>29</v>
      </c>
      <c r="E56" s="7" t="s">
        <v>30</v>
      </c>
      <c r="F56" s="4" t="s">
        <v>31</v>
      </c>
      <c r="G56" s="4" t="s">
        <v>32</v>
      </c>
      <c r="H56" s="11" t="s">
        <v>33</v>
      </c>
      <c r="I56" s="11" t="s">
        <v>34</v>
      </c>
    </row>
    <row r="57" spans="1:15" x14ac:dyDescent="0.25">
      <c r="A57" s="8" t="s">
        <v>12</v>
      </c>
      <c r="B57" s="22">
        <v>200</v>
      </c>
      <c r="C57" s="23"/>
      <c r="D57" s="23"/>
      <c r="E57" s="23"/>
      <c r="F57" s="23"/>
      <c r="G57" s="23"/>
      <c r="H57" s="23"/>
      <c r="I57" s="24"/>
    </row>
    <row r="58" spans="1:15" x14ac:dyDescent="0.25">
      <c r="A58" s="8" t="s">
        <v>28</v>
      </c>
      <c r="B58" s="25"/>
      <c r="C58" s="3">
        <v>300</v>
      </c>
      <c r="I58" s="26"/>
    </row>
    <row r="59" spans="1:15" x14ac:dyDescent="0.25">
      <c r="A59" s="8" t="s">
        <v>29</v>
      </c>
      <c r="B59" s="25"/>
      <c r="D59" s="3">
        <v>400</v>
      </c>
      <c r="I59" s="26"/>
    </row>
    <row r="60" spans="1:15" x14ac:dyDescent="0.25">
      <c r="A60" s="8" t="s">
        <v>30</v>
      </c>
      <c r="B60" s="25"/>
      <c r="E60" s="3">
        <v>250</v>
      </c>
      <c r="I60" s="26"/>
    </row>
    <row r="61" spans="1:15" x14ac:dyDescent="0.25">
      <c r="A61" s="8" t="s">
        <v>31</v>
      </c>
      <c r="B61" s="25"/>
      <c r="F61" s="3">
        <v>350</v>
      </c>
      <c r="I61" s="26"/>
    </row>
    <row r="62" spans="1:15" x14ac:dyDescent="0.25">
      <c r="A62" s="7" t="s">
        <v>32</v>
      </c>
      <c r="B62" s="25"/>
      <c r="G62" s="3">
        <v>240</v>
      </c>
      <c r="I62" s="26"/>
      <c r="J62" s="13"/>
      <c r="K62" s="13"/>
      <c r="L62" s="13"/>
      <c r="M62" s="13"/>
      <c r="N62" s="13"/>
      <c r="O62" s="13"/>
    </row>
    <row r="63" spans="1:15" x14ac:dyDescent="0.25">
      <c r="A63" s="7" t="s">
        <v>33</v>
      </c>
      <c r="B63" s="25"/>
      <c r="H63" s="3">
        <v>150</v>
      </c>
      <c r="I63" s="26"/>
    </row>
    <row r="64" spans="1:15" x14ac:dyDescent="0.25">
      <c r="A64" s="7" t="s">
        <v>34</v>
      </c>
      <c r="B64" s="27"/>
      <c r="C64" s="28"/>
      <c r="D64" s="28"/>
      <c r="E64" s="28"/>
      <c r="F64" s="28"/>
      <c r="G64" s="28"/>
      <c r="H64" s="28"/>
      <c r="I64" s="29">
        <v>100</v>
      </c>
    </row>
    <row r="66" spans="1:10" x14ac:dyDescent="0.25">
      <c r="A66" s="105" t="s">
        <v>74</v>
      </c>
      <c r="B66" s="106"/>
      <c r="C66" s="106"/>
      <c r="D66" s="106"/>
      <c r="E66" s="106"/>
      <c r="F66" s="106"/>
      <c r="G66" s="106"/>
      <c r="H66" s="106"/>
      <c r="I66" s="107"/>
      <c r="J66" s="39"/>
    </row>
    <row r="67" spans="1:10" x14ac:dyDescent="0.25">
      <c r="A67" s="11"/>
      <c r="B67" s="97" t="s">
        <v>39</v>
      </c>
      <c r="C67" s="97"/>
      <c r="D67" s="97"/>
      <c r="E67" s="97"/>
      <c r="F67" s="97"/>
      <c r="G67" s="97"/>
      <c r="H67" s="97"/>
      <c r="I67" s="97"/>
    </row>
    <row r="68" spans="1:10" x14ac:dyDescent="0.25">
      <c r="A68" s="11" t="s">
        <v>38</v>
      </c>
      <c r="B68" s="8" t="s">
        <v>12</v>
      </c>
      <c r="C68" s="8" t="s">
        <v>28</v>
      </c>
      <c r="D68" s="8" t="s">
        <v>29</v>
      </c>
      <c r="E68" s="8" t="s">
        <v>30</v>
      </c>
      <c r="F68" s="8" t="s">
        <v>31</v>
      </c>
      <c r="G68" s="8" t="s">
        <v>32</v>
      </c>
      <c r="H68" s="8" t="s">
        <v>33</v>
      </c>
      <c r="I68" s="8" t="s">
        <v>34</v>
      </c>
    </row>
    <row r="69" spans="1:10" x14ac:dyDescent="0.25">
      <c r="A69" s="38" t="s">
        <v>35</v>
      </c>
      <c r="B69" s="42">
        <v>699</v>
      </c>
      <c r="C69" s="42">
        <v>711</v>
      </c>
      <c r="D69" s="42">
        <v>758</v>
      </c>
      <c r="E69" s="42">
        <v>518</v>
      </c>
      <c r="F69" s="42">
        <v>676</v>
      </c>
      <c r="G69" s="42">
        <v>786</v>
      </c>
      <c r="H69" s="42">
        <v>549</v>
      </c>
      <c r="I69" s="42">
        <v>730</v>
      </c>
    </row>
    <row r="71" spans="1:10" x14ac:dyDescent="0.25">
      <c r="A71" s="101" t="s">
        <v>79</v>
      </c>
      <c r="B71" s="101"/>
    </row>
    <row r="72" spans="1:10" x14ac:dyDescent="0.25">
      <c r="A72" s="7" t="s">
        <v>12</v>
      </c>
      <c r="B72" s="9">
        <v>1000000</v>
      </c>
    </row>
    <row r="73" spans="1:10" x14ac:dyDescent="0.25">
      <c r="A73" s="7" t="s">
        <v>34</v>
      </c>
      <c r="B73" s="9">
        <v>500000</v>
      </c>
    </row>
  </sheetData>
  <mergeCells count="22">
    <mergeCell ref="A55:I55"/>
    <mergeCell ref="A66:I66"/>
    <mergeCell ref="B67:I67"/>
    <mergeCell ref="A71:B71"/>
    <mergeCell ref="A31:A32"/>
    <mergeCell ref="B31:B32"/>
    <mergeCell ref="C31:L31"/>
    <mergeCell ref="A38:I38"/>
    <mergeCell ref="H42:J42"/>
    <mergeCell ref="A49:F49"/>
    <mergeCell ref="A30:L30"/>
    <mergeCell ref="A10:I10"/>
    <mergeCell ref="A14:J14"/>
    <mergeCell ref="C15:J15"/>
    <mergeCell ref="A17:B17"/>
    <mergeCell ref="A18:B18"/>
    <mergeCell ref="A20:G20"/>
    <mergeCell ref="A21:A22"/>
    <mergeCell ref="B21:B22"/>
    <mergeCell ref="C21:E21"/>
    <mergeCell ref="F21:G21"/>
    <mergeCell ref="A28:E28"/>
  </mergeCells>
  <conditionalFormatting sqref="B57:I64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D6E5-0114-445F-A4ED-234D32469210}">
  <dimension ref="A1:V73"/>
  <sheetViews>
    <sheetView topLeftCell="A55" zoomScale="85" zoomScaleNormal="85" workbookViewId="0">
      <selection activeCell="I4" sqref="I4:I5"/>
    </sheetView>
  </sheetViews>
  <sheetFormatPr defaultRowHeight="15" x14ac:dyDescent="0.25"/>
  <cols>
    <col min="1" max="1" width="10.5703125" style="3" bestFit="1" customWidth="1"/>
    <col min="2" max="2" width="21" style="3" bestFit="1" customWidth="1"/>
    <col min="3" max="3" width="20" style="3" bestFit="1" customWidth="1"/>
    <col min="4" max="4" width="18" style="3" bestFit="1" customWidth="1"/>
    <col min="5" max="5" width="13.28515625" style="3" bestFit="1" customWidth="1"/>
    <col min="6" max="6" width="15.42578125" style="3" bestFit="1" customWidth="1"/>
    <col min="7" max="7" width="23.28515625" style="3" bestFit="1" customWidth="1"/>
    <col min="8" max="8" width="12.42578125" style="3" bestFit="1" customWidth="1"/>
    <col min="9" max="9" width="12.28515625" style="3" bestFit="1" customWidth="1"/>
    <col min="10" max="10" width="8" style="3" bestFit="1" customWidth="1"/>
    <col min="11" max="11" width="9" style="3" bestFit="1" customWidth="1"/>
    <col min="12" max="14" width="9.140625" style="3"/>
    <col min="15" max="22" width="12.28515625" style="3" bestFit="1" customWidth="1"/>
    <col min="23" max="16384" width="9.140625" style="3"/>
  </cols>
  <sheetData>
    <row r="1" spans="1:22" ht="15" customHeight="1" x14ac:dyDescent="0.25">
      <c r="A1" s="30" t="s">
        <v>0</v>
      </c>
      <c r="B1" s="31"/>
      <c r="C1" s="31"/>
      <c r="D1" s="31"/>
      <c r="E1" s="32" t="s">
        <v>15</v>
      </c>
      <c r="F1" s="33"/>
      <c r="G1" s="33"/>
      <c r="H1" s="33"/>
      <c r="I1" s="33"/>
      <c r="J1" s="2"/>
    </row>
    <row r="2" spans="1:22" x14ac:dyDescent="0.25">
      <c r="A2" s="4" t="s">
        <v>1</v>
      </c>
      <c r="B2" s="4" t="s">
        <v>2</v>
      </c>
      <c r="C2" s="4" t="s">
        <v>3</v>
      </c>
      <c r="E2" s="5" t="s">
        <v>16</v>
      </c>
      <c r="F2" s="6"/>
      <c r="G2" s="6"/>
      <c r="H2" s="6"/>
      <c r="I2" s="6"/>
    </row>
    <row r="3" spans="1:22" x14ac:dyDescent="0.25">
      <c r="A3" s="1">
        <v>1</v>
      </c>
      <c r="B3" s="1" t="s">
        <v>4</v>
      </c>
      <c r="C3" s="1" t="s">
        <v>10</v>
      </c>
      <c r="E3" s="8"/>
      <c r="F3" s="4"/>
      <c r="G3" s="4"/>
      <c r="H3" s="4"/>
      <c r="I3" s="4" t="s">
        <v>23</v>
      </c>
      <c r="N3" s="3">
        <f ca="1">RANDBETWEEN(100000,1000000)</f>
        <v>657016</v>
      </c>
      <c r="T3" s="10"/>
      <c r="U3" s="10"/>
      <c r="V3" s="10"/>
    </row>
    <row r="4" spans="1:22" x14ac:dyDescent="0.25">
      <c r="A4" s="1">
        <v>2</v>
      </c>
      <c r="B4" s="1" t="s">
        <v>5</v>
      </c>
      <c r="C4" s="1" t="s">
        <v>11</v>
      </c>
      <c r="E4" s="11"/>
      <c r="F4" s="11"/>
      <c r="G4" s="11"/>
      <c r="H4" s="11" t="s">
        <v>12</v>
      </c>
      <c r="I4" s="60">
        <f>326878*L4</f>
        <v>280676.16254416964</v>
      </c>
      <c r="L4" s="3">
        <v>0.85865724381625441</v>
      </c>
      <c r="T4" s="12"/>
      <c r="U4" s="12"/>
      <c r="V4" s="12"/>
    </row>
    <row r="5" spans="1:22" x14ac:dyDescent="0.25">
      <c r="A5" s="1">
        <v>3</v>
      </c>
      <c r="B5" s="1" t="s">
        <v>6</v>
      </c>
      <c r="C5" s="1" t="s">
        <v>12</v>
      </c>
      <c r="E5" s="11"/>
      <c r="F5" s="11"/>
      <c r="G5" s="11"/>
      <c r="H5" s="11" t="s">
        <v>34</v>
      </c>
      <c r="I5" s="60">
        <f>I4*L5</f>
        <v>39671.542409069916</v>
      </c>
      <c r="L5" s="3">
        <v>0.14134275618374559</v>
      </c>
      <c r="N5" s="13"/>
      <c r="O5" s="13"/>
      <c r="P5" s="13"/>
      <c r="Q5" s="13"/>
      <c r="R5" s="13"/>
    </row>
    <row r="6" spans="1:22" x14ac:dyDescent="0.25">
      <c r="A6" s="1">
        <v>4</v>
      </c>
      <c r="B6" s="1" t="s">
        <v>7</v>
      </c>
      <c r="C6" s="1" t="s">
        <v>12</v>
      </c>
      <c r="E6" s="15"/>
      <c r="F6" s="15"/>
      <c r="G6" s="15"/>
      <c r="H6" s="15"/>
      <c r="I6" s="13"/>
      <c r="N6" s="15"/>
      <c r="O6" s="15"/>
      <c r="P6" s="15"/>
      <c r="Q6" s="15"/>
      <c r="R6" s="13"/>
    </row>
    <row r="7" spans="1:22" x14ac:dyDescent="0.25">
      <c r="A7" s="1">
        <v>5</v>
      </c>
      <c r="B7" s="1" t="s">
        <v>8</v>
      </c>
      <c r="C7" s="1" t="s">
        <v>13</v>
      </c>
      <c r="D7" s="13"/>
      <c r="F7" s="13"/>
      <c r="G7" s="13"/>
      <c r="H7" s="13"/>
      <c r="I7" s="13"/>
      <c r="J7" s="13"/>
    </row>
    <row r="8" spans="1:22" x14ac:dyDescent="0.25">
      <c r="A8" s="1">
        <v>6</v>
      </c>
      <c r="B8" s="1" t="s">
        <v>9</v>
      </c>
      <c r="C8" s="1" t="s">
        <v>14</v>
      </c>
      <c r="D8" s="13"/>
      <c r="F8" s="13"/>
      <c r="G8" s="13"/>
      <c r="H8" s="13"/>
      <c r="I8" s="13"/>
      <c r="J8" s="13"/>
    </row>
    <row r="9" spans="1:22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22" x14ac:dyDescent="0.25">
      <c r="A10" s="102" t="s">
        <v>26</v>
      </c>
      <c r="B10" s="102"/>
      <c r="C10" s="102"/>
      <c r="D10" s="102"/>
      <c r="E10" s="102"/>
      <c r="F10" s="102"/>
      <c r="G10" s="102"/>
      <c r="H10" s="102"/>
      <c r="I10" s="102"/>
      <c r="J10" s="13"/>
    </row>
    <row r="11" spans="1:22" x14ac:dyDescent="0.25">
      <c r="A11" s="8" t="s">
        <v>27</v>
      </c>
      <c r="B11" s="4" t="s">
        <v>12</v>
      </c>
      <c r="C11" s="4" t="s">
        <v>28</v>
      </c>
      <c r="D11" s="8" t="s">
        <v>29</v>
      </c>
      <c r="E11" s="8" t="s">
        <v>30</v>
      </c>
      <c r="F11" s="8" t="s">
        <v>31</v>
      </c>
      <c r="G11" s="8" t="s">
        <v>32</v>
      </c>
      <c r="H11" s="8" t="s">
        <v>33</v>
      </c>
      <c r="I11" s="8" t="s">
        <v>34</v>
      </c>
      <c r="J11" s="13"/>
    </row>
    <row r="12" spans="1:22" x14ac:dyDescent="0.25">
      <c r="A12" s="8" t="s">
        <v>35</v>
      </c>
      <c r="B12" s="11">
        <v>1284800</v>
      </c>
      <c r="C12" s="11">
        <v>183040</v>
      </c>
      <c r="D12" s="11">
        <v>183040</v>
      </c>
      <c r="E12" s="11">
        <v>183040</v>
      </c>
      <c r="F12" s="11">
        <v>274560</v>
      </c>
      <c r="G12" s="11">
        <v>274560</v>
      </c>
      <c r="H12" s="11">
        <v>91520</v>
      </c>
      <c r="I12" s="11">
        <v>183040</v>
      </c>
      <c r="J12" s="13"/>
    </row>
    <row r="13" spans="1:22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22" x14ac:dyDescent="0.25">
      <c r="A14" s="103" t="s">
        <v>36</v>
      </c>
      <c r="B14" s="103"/>
      <c r="C14" s="103"/>
      <c r="D14" s="103"/>
      <c r="E14" s="103"/>
      <c r="F14" s="103"/>
      <c r="G14" s="103"/>
      <c r="H14" s="103"/>
      <c r="I14" s="103"/>
      <c r="J14" s="103"/>
    </row>
    <row r="15" spans="1:22" x14ac:dyDescent="0.25">
      <c r="A15" s="11"/>
      <c r="B15" s="11" t="s">
        <v>37</v>
      </c>
      <c r="C15" s="97" t="s">
        <v>39</v>
      </c>
      <c r="D15" s="97"/>
      <c r="E15" s="97"/>
      <c r="F15" s="97"/>
      <c r="G15" s="97"/>
      <c r="H15" s="97"/>
      <c r="I15" s="97"/>
      <c r="J15" s="97"/>
    </row>
    <row r="16" spans="1:22" x14ac:dyDescent="0.25">
      <c r="A16" s="11" t="s">
        <v>38</v>
      </c>
      <c r="C16" s="8" t="s">
        <v>12</v>
      </c>
      <c r="D16" s="8" t="s">
        <v>28</v>
      </c>
      <c r="E16" s="8" t="s">
        <v>29</v>
      </c>
      <c r="F16" s="8" t="s">
        <v>30</v>
      </c>
      <c r="G16" s="8" t="s">
        <v>31</v>
      </c>
      <c r="H16" s="8" t="s">
        <v>32</v>
      </c>
      <c r="I16" s="8" t="s">
        <v>33</v>
      </c>
      <c r="J16" s="8" t="s">
        <v>34</v>
      </c>
    </row>
    <row r="17" spans="1:12" x14ac:dyDescent="0.25">
      <c r="A17" s="104" t="s">
        <v>40</v>
      </c>
      <c r="B17" s="104"/>
      <c r="C17" s="11">
        <v>0</v>
      </c>
      <c r="D17" s="11">
        <v>560</v>
      </c>
      <c r="E17" s="11">
        <v>400</v>
      </c>
      <c r="F17" s="11">
        <v>335</v>
      </c>
      <c r="G17" s="11">
        <v>100</v>
      </c>
      <c r="H17" s="11">
        <v>250</v>
      </c>
      <c r="I17" s="11">
        <v>240</v>
      </c>
      <c r="J17" s="11">
        <v>515</v>
      </c>
    </row>
    <row r="18" spans="1:12" x14ac:dyDescent="0.25">
      <c r="A18" s="104" t="s">
        <v>19</v>
      </c>
      <c r="B18" s="104"/>
      <c r="C18" s="11">
        <v>515</v>
      </c>
      <c r="D18" s="11">
        <v>1075</v>
      </c>
      <c r="E18" s="11">
        <v>915</v>
      </c>
      <c r="F18" s="11">
        <v>830</v>
      </c>
      <c r="G18" s="11">
        <v>415</v>
      </c>
      <c r="H18" s="11">
        <v>695</v>
      </c>
      <c r="I18" s="11">
        <v>275</v>
      </c>
      <c r="J18" s="11">
        <v>0</v>
      </c>
    </row>
    <row r="20" spans="1:12" x14ac:dyDescent="0.25">
      <c r="A20" s="103" t="s">
        <v>41</v>
      </c>
      <c r="B20" s="103"/>
      <c r="C20" s="103"/>
      <c r="D20" s="103"/>
      <c r="E20" s="103"/>
      <c r="F20" s="103"/>
      <c r="G20" s="103"/>
    </row>
    <row r="21" spans="1:12" x14ac:dyDescent="0.25">
      <c r="A21" s="104" t="s">
        <v>1</v>
      </c>
      <c r="B21" s="104" t="s">
        <v>42</v>
      </c>
      <c r="C21" s="104" t="s">
        <v>43</v>
      </c>
      <c r="D21" s="104"/>
      <c r="E21" s="104"/>
      <c r="F21" s="104" t="s">
        <v>44</v>
      </c>
      <c r="G21" s="104"/>
    </row>
    <row r="22" spans="1:12" x14ac:dyDescent="0.25">
      <c r="A22" s="104"/>
      <c r="B22" s="104"/>
      <c r="C22" s="4" t="s">
        <v>12</v>
      </c>
      <c r="D22" s="4" t="s">
        <v>34</v>
      </c>
      <c r="E22" s="4" t="s">
        <v>23</v>
      </c>
      <c r="F22" s="4" t="s">
        <v>12</v>
      </c>
      <c r="G22" s="4" t="s">
        <v>34</v>
      </c>
    </row>
    <row r="23" spans="1:12" x14ac:dyDescent="0.25">
      <c r="A23" s="1">
        <v>1</v>
      </c>
      <c r="B23" s="1" t="s">
        <v>45</v>
      </c>
      <c r="C23" s="1">
        <v>15</v>
      </c>
      <c r="D23" s="1">
        <v>3</v>
      </c>
      <c r="E23" s="1">
        <f>SUM(C23:D23)</f>
        <v>18</v>
      </c>
      <c r="F23" s="1">
        <v>4500</v>
      </c>
      <c r="G23" s="1">
        <v>900</v>
      </c>
    </row>
    <row r="24" spans="1:12" x14ac:dyDescent="0.25">
      <c r="A24" s="1">
        <v>2</v>
      </c>
      <c r="B24" s="1" t="s">
        <v>46</v>
      </c>
      <c r="C24" s="1">
        <v>2</v>
      </c>
      <c r="D24" s="1">
        <v>9</v>
      </c>
      <c r="E24" s="1">
        <f t="shared" ref="E24:E27" si="0">SUM(C24:D24)</f>
        <v>11</v>
      </c>
      <c r="F24" s="1">
        <v>900</v>
      </c>
      <c r="G24" s="1">
        <v>4050</v>
      </c>
    </row>
    <row r="25" spans="1:12" x14ac:dyDescent="0.25">
      <c r="A25" s="1">
        <v>3</v>
      </c>
      <c r="B25" s="1" t="s">
        <v>47</v>
      </c>
      <c r="C25" s="1">
        <v>2</v>
      </c>
      <c r="D25" s="1">
        <v>2</v>
      </c>
      <c r="E25" s="1">
        <f t="shared" si="0"/>
        <v>4</v>
      </c>
      <c r="F25" s="1">
        <v>1200</v>
      </c>
      <c r="G25" s="1">
        <v>1200</v>
      </c>
    </row>
    <row r="26" spans="1:12" x14ac:dyDescent="0.25">
      <c r="A26" s="1">
        <v>4</v>
      </c>
      <c r="B26" s="1" t="s">
        <v>48</v>
      </c>
      <c r="C26" s="1">
        <v>1</v>
      </c>
      <c r="D26" s="1">
        <v>0</v>
      </c>
      <c r="E26" s="1">
        <f t="shared" si="0"/>
        <v>1</v>
      </c>
      <c r="F26" s="1">
        <v>750</v>
      </c>
      <c r="G26" s="1">
        <v>0</v>
      </c>
    </row>
    <row r="27" spans="1:12" x14ac:dyDescent="0.25">
      <c r="A27" s="1">
        <v>5</v>
      </c>
      <c r="B27" s="1" t="s">
        <v>49</v>
      </c>
      <c r="C27" s="1">
        <v>15</v>
      </c>
      <c r="D27" s="1">
        <v>9</v>
      </c>
      <c r="E27" s="1">
        <f t="shared" si="0"/>
        <v>24</v>
      </c>
      <c r="F27" s="1">
        <v>33000</v>
      </c>
      <c r="G27" s="1">
        <v>19800</v>
      </c>
    </row>
    <row r="28" spans="1:12" x14ac:dyDescent="0.25">
      <c r="A28" s="104" t="s">
        <v>23</v>
      </c>
      <c r="B28" s="104"/>
      <c r="C28" s="104"/>
      <c r="D28" s="104"/>
      <c r="E28" s="104"/>
      <c r="F28" s="1">
        <f>SUM(F23:F27)</f>
        <v>40350</v>
      </c>
      <c r="G28" s="1">
        <f>SUM(G23:G27)</f>
        <v>25950</v>
      </c>
    </row>
    <row r="30" spans="1:12" x14ac:dyDescent="0.25">
      <c r="A30" s="103" t="s">
        <v>50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</row>
    <row r="31" spans="1:12" x14ac:dyDescent="0.25">
      <c r="A31" s="104" t="s">
        <v>1</v>
      </c>
      <c r="B31" s="104" t="s">
        <v>51</v>
      </c>
      <c r="C31" s="104" t="s">
        <v>52</v>
      </c>
      <c r="D31" s="104"/>
      <c r="E31" s="104"/>
      <c r="F31" s="104"/>
      <c r="G31" s="104"/>
      <c r="H31" s="104"/>
      <c r="I31" s="104"/>
      <c r="J31" s="104"/>
      <c r="K31" s="104"/>
      <c r="L31" s="104"/>
    </row>
    <row r="32" spans="1:12" x14ac:dyDescent="0.25">
      <c r="A32" s="104"/>
      <c r="B32" s="104"/>
      <c r="C32" s="8" t="s">
        <v>12</v>
      </c>
      <c r="D32" s="8" t="s">
        <v>57</v>
      </c>
      <c r="E32" s="8" t="s">
        <v>31</v>
      </c>
      <c r="F32" s="8" t="s">
        <v>58</v>
      </c>
      <c r="G32" s="8" t="s">
        <v>59</v>
      </c>
      <c r="H32" s="8" t="s">
        <v>30</v>
      </c>
      <c r="I32" s="8" t="s">
        <v>34</v>
      </c>
      <c r="J32" s="8" t="s">
        <v>60</v>
      </c>
      <c r="K32" s="8" t="s">
        <v>61</v>
      </c>
      <c r="L32" s="8" t="s">
        <v>23</v>
      </c>
    </row>
    <row r="33" spans="1:12" x14ac:dyDescent="0.25">
      <c r="A33" s="11">
        <v>1</v>
      </c>
      <c r="B33" s="11" t="s">
        <v>53</v>
      </c>
      <c r="C33" s="11">
        <v>16</v>
      </c>
      <c r="D33" s="11" t="s">
        <v>24</v>
      </c>
      <c r="E33" s="11" t="s">
        <v>24</v>
      </c>
      <c r="F33" s="11" t="s">
        <v>24</v>
      </c>
      <c r="G33" s="11" t="s">
        <v>24</v>
      </c>
      <c r="H33" s="11" t="s">
        <v>24</v>
      </c>
      <c r="I33" s="11">
        <v>1</v>
      </c>
      <c r="J33" s="11">
        <v>1</v>
      </c>
      <c r="K33" s="11">
        <v>1</v>
      </c>
      <c r="L33" s="11">
        <v>18</v>
      </c>
    </row>
    <row r="34" spans="1:12" x14ac:dyDescent="0.25">
      <c r="A34" s="11">
        <v>2</v>
      </c>
      <c r="B34" s="11" t="s">
        <v>54</v>
      </c>
      <c r="C34" s="11" t="s">
        <v>24</v>
      </c>
      <c r="D34" s="11" t="s">
        <v>24</v>
      </c>
      <c r="E34" s="11" t="s">
        <v>24</v>
      </c>
      <c r="F34" s="11" t="s">
        <v>24</v>
      </c>
      <c r="G34" s="11">
        <v>2</v>
      </c>
      <c r="H34" s="11" t="s">
        <v>24</v>
      </c>
      <c r="I34" s="11" t="s">
        <v>24</v>
      </c>
      <c r="J34" s="11" t="s">
        <v>24</v>
      </c>
      <c r="K34" s="11" t="s">
        <v>24</v>
      </c>
      <c r="L34" s="11">
        <v>11</v>
      </c>
    </row>
    <row r="35" spans="1:12" x14ac:dyDescent="0.25">
      <c r="A35" s="11">
        <v>3</v>
      </c>
      <c r="B35" s="11" t="s">
        <v>55</v>
      </c>
      <c r="C35" s="11">
        <v>13</v>
      </c>
      <c r="D35" s="11" t="s">
        <v>24</v>
      </c>
      <c r="E35" s="11">
        <v>5</v>
      </c>
      <c r="F35" s="11">
        <v>4</v>
      </c>
      <c r="G35" s="11">
        <v>7</v>
      </c>
      <c r="H35" s="11">
        <v>2</v>
      </c>
      <c r="I35" s="11">
        <v>2</v>
      </c>
      <c r="J35" s="11" t="s">
        <v>24</v>
      </c>
      <c r="K35" s="11" t="s">
        <v>24</v>
      </c>
      <c r="L35" s="11">
        <v>4</v>
      </c>
    </row>
    <row r="36" spans="1:12" x14ac:dyDescent="0.25">
      <c r="A36" s="11">
        <v>4</v>
      </c>
      <c r="B36" s="11" t="s">
        <v>56</v>
      </c>
      <c r="C36" s="11" t="s">
        <v>24</v>
      </c>
      <c r="D36" s="11">
        <v>16</v>
      </c>
      <c r="E36" s="11" t="s">
        <v>24</v>
      </c>
      <c r="F36" s="11" t="s">
        <v>24</v>
      </c>
      <c r="G36" s="11" t="s">
        <v>24</v>
      </c>
      <c r="H36" s="11" t="s">
        <v>24</v>
      </c>
      <c r="I36" s="11">
        <v>9</v>
      </c>
      <c r="J36" s="11"/>
      <c r="K36" s="11" t="s">
        <v>24</v>
      </c>
      <c r="L36" s="11">
        <v>24</v>
      </c>
    </row>
    <row r="38" spans="1:12" x14ac:dyDescent="0.25">
      <c r="A38" s="98" t="s">
        <v>62</v>
      </c>
      <c r="B38" s="99"/>
      <c r="C38" s="99"/>
      <c r="D38" s="99"/>
      <c r="E38" s="99"/>
      <c r="F38" s="99"/>
      <c r="G38" s="99"/>
      <c r="H38" s="99"/>
      <c r="I38" s="100"/>
    </row>
    <row r="39" spans="1:12" x14ac:dyDescent="0.25">
      <c r="A39" s="8" t="s">
        <v>63</v>
      </c>
      <c r="B39" s="7" t="s">
        <v>12</v>
      </c>
      <c r="C39" s="8" t="s">
        <v>28</v>
      </c>
      <c r="D39" s="8" t="s">
        <v>29</v>
      </c>
      <c r="E39" s="8" t="s">
        <v>30</v>
      </c>
      <c r="F39" s="8" t="s">
        <v>31</v>
      </c>
      <c r="G39" s="8" t="s">
        <v>32</v>
      </c>
      <c r="H39" s="8" t="s">
        <v>33</v>
      </c>
      <c r="I39" s="8" t="s">
        <v>34</v>
      </c>
    </row>
    <row r="40" spans="1:12" x14ac:dyDescent="0.25">
      <c r="A40" s="8" t="s">
        <v>64</v>
      </c>
      <c r="B40" s="16">
        <v>300000</v>
      </c>
      <c r="C40" s="17">
        <v>120000</v>
      </c>
      <c r="D40" s="17">
        <v>100000</v>
      </c>
      <c r="E40" s="17">
        <v>120000</v>
      </c>
      <c r="F40" s="17">
        <v>170000</v>
      </c>
      <c r="G40" s="17">
        <v>120000</v>
      </c>
      <c r="H40" s="17">
        <v>100000</v>
      </c>
      <c r="I40" s="17">
        <v>300000</v>
      </c>
    </row>
    <row r="42" spans="1:12" x14ac:dyDescent="0.25">
      <c r="A42" s="35" t="s">
        <v>71</v>
      </c>
      <c r="B42" s="36"/>
      <c r="C42" s="37"/>
      <c r="E42" s="34" t="s">
        <v>72</v>
      </c>
      <c r="F42" s="34"/>
      <c r="H42" s="101" t="s">
        <v>80</v>
      </c>
      <c r="I42" s="101"/>
      <c r="J42" s="101"/>
    </row>
    <row r="43" spans="1:12" x14ac:dyDescent="0.25">
      <c r="A43" s="7"/>
      <c r="B43" s="7" t="s">
        <v>12</v>
      </c>
      <c r="C43" s="7" t="s">
        <v>34</v>
      </c>
      <c r="E43" s="7"/>
      <c r="F43" s="7" t="s">
        <v>73</v>
      </c>
      <c r="G43" s="3">
        <v>246589</v>
      </c>
      <c r="H43" s="7" t="s">
        <v>67</v>
      </c>
      <c r="I43" s="7"/>
      <c r="J43" s="7">
        <v>2</v>
      </c>
    </row>
    <row r="44" spans="1:12" x14ac:dyDescent="0.25">
      <c r="A44" s="7" t="s">
        <v>10</v>
      </c>
      <c r="B44" s="43">
        <v>59</v>
      </c>
      <c r="C44" s="44">
        <v>53</v>
      </c>
      <c r="E44" s="7" t="s">
        <v>10</v>
      </c>
      <c r="F44" s="47">
        <f>$G$43*G44</f>
        <v>117485.57184923439</v>
      </c>
      <c r="G44" s="59">
        <v>0.47644287396937574</v>
      </c>
      <c r="H44" s="7" t="s">
        <v>68</v>
      </c>
      <c r="I44" s="7"/>
      <c r="J44" s="7">
        <v>4</v>
      </c>
    </row>
    <row r="45" spans="1:12" x14ac:dyDescent="0.25">
      <c r="A45" s="7" t="s">
        <v>65</v>
      </c>
      <c r="B45" s="43">
        <v>80</v>
      </c>
      <c r="C45" s="44">
        <v>98</v>
      </c>
      <c r="E45" s="7" t="s">
        <v>65</v>
      </c>
      <c r="F45" s="47">
        <f t="shared" ref="F45:F47" si="1">$G$43*G45</f>
        <v>11617.856301531214</v>
      </c>
      <c r="G45" s="59">
        <v>4.7114252061248529E-2</v>
      </c>
      <c r="H45" s="7" t="s">
        <v>69</v>
      </c>
      <c r="I45" s="7"/>
      <c r="J45" s="7">
        <v>8</v>
      </c>
    </row>
    <row r="46" spans="1:12" x14ac:dyDescent="0.25">
      <c r="A46" s="7" t="s">
        <v>14</v>
      </c>
      <c r="B46" s="43">
        <v>61</v>
      </c>
      <c r="C46" s="44">
        <v>50</v>
      </c>
      <c r="E46" s="7" t="s">
        <v>14</v>
      </c>
      <c r="F46" s="47">
        <f t="shared" si="1"/>
        <v>105867.71554770318</v>
      </c>
      <c r="G46" s="59">
        <v>0.42932862190812721</v>
      </c>
      <c r="H46" s="7" t="s">
        <v>70</v>
      </c>
      <c r="I46" s="7"/>
      <c r="J46" s="7">
        <v>8</v>
      </c>
    </row>
    <row r="47" spans="1:12" ht="15.75" thickBot="1" x14ac:dyDescent="0.3">
      <c r="A47" s="7" t="s">
        <v>66</v>
      </c>
      <c r="B47" s="45">
        <v>96</v>
      </c>
      <c r="C47" s="46">
        <v>99</v>
      </c>
      <c r="E47" s="7" t="s">
        <v>66</v>
      </c>
      <c r="F47" s="47">
        <f t="shared" si="1"/>
        <v>11617.856301531227</v>
      </c>
      <c r="G47" s="59">
        <v>4.7114252061248585E-2</v>
      </c>
    </row>
    <row r="49" spans="1:15" x14ac:dyDescent="0.25">
      <c r="A49" s="101" t="s">
        <v>75</v>
      </c>
      <c r="B49" s="101"/>
      <c r="C49" s="101"/>
      <c r="D49" s="101"/>
      <c r="E49" s="101"/>
      <c r="F49" s="101"/>
      <c r="G49" s="7" t="s">
        <v>76</v>
      </c>
      <c r="H49" s="7">
        <v>0.06</v>
      </c>
      <c r="I49" s="7">
        <v>1.5</v>
      </c>
    </row>
    <row r="50" spans="1:15" x14ac:dyDescent="0.25">
      <c r="A50" s="7"/>
      <c r="B50" s="8" t="s">
        <v>12</v>
      </c>
      <c r="C50" s="8" t="s">
        <v>28</v>
      </c>
      <c r="D50" s="8" t="s">
        <v>29</v>
      </c>
      <c r="E50" s="8" t="s">
        <v>30</v>
      </c>
      <c r="F50" s="8" t="s">
        <v>31</v>
      </c>
      <c r="G50" s="8" t="s">
        <v>32</v>
      </c>
      <c r="H50" s="8" t="s">
        <v>33</v>
      </c>
      <c r="I50" s="8" t="s">
        <v>34</v>
      </c>
    </row>
    <row r="51" spans="1:15" x14ac:dyDescent="0.25">
      <c r="A51" s="7" t="s">
        <v>12</v>
      </c>
      <c r="B51" s="40">
        <f>C17*$H$49</f>
        <v>0</v>
      </c>
      <c r="C51" s="40">
        <f t="shared" ref="C51:I52" si="2">D17*$H$49</f>
        <v>33.6</v>
      </c>
      <c r="D51" s="40">
        <f t="shared" si="2"/>
        <v>24</v>
      </c>
      <c r="E51" s="40">
        <v>18.899999999999999</v>
      </c>
      <c r="F51" s="40">
        <f t="shared" si="2"/>
        <v>6</v>
      </c>
      <c r="G51" s="40">
        <f t="shared" si="2"/>
        <v>15</v>
      </c>
      <c r="H51" s="40">
        <f t="shared" si="2"/>
        <v>14.399999999999999</v>
      </c>
      <c r="I51" s="40">
        <f t="shared" si="2"/>
        <v>30.9</v>
      </c>
    </row>
    <row r="52" spans="1:15" x14ac:dyDescent="0.25">
      <c r="A52" s="7" t="s">
        <v>34</v>
      </c>
      <c r="B52" s="40">
        <f>C18*$H$49</f>
        <v>30.9</v>
      </c>
      <c r="C52" s="40">
        <f t="shared" si="2"/>
        <v>64.5</v>
      </c>
      <c r="D52" s="40">
        <f t="shared" si="2"/>
        <v>54.9</v>
      </c>
      <c r="E52" s="40">
        <f t="shared" si="2"/>
        <v>49.8</v>
      </c>
      <c r="F52" s="40">
        <f t="shared" si="2"/>
        <v>24.9</v>
      </c>
      <c r="G52" s="40">
        <f t="shared" si="2"/>
        <v>41.699999999999996</v>
      </c>
      <c r="H52" s="40">
        <f t="shared" si="2"/>
        <v>16.5</v>
      </c>
      <c r="I52" s="40">
        <f t="shared" si="2"/>
        <v>0</v>
      </c>
    </row>
    <row r="53" spans="1:15" x14ac:dyDescent="0.25">
      <c r="A53" s="7" t="s">
        <v>77</v>
      </c>
      <c r="B53" s="7"/>
      <c r="C53" s="7"/>
      <c r="D53" s="7"/>
      <c r="E53" s="7"/>
      <c r="F53" s="7"/>
      <c r="G53" s="7"/>
      <c r="H53" s="7"/>
      <c r="I53" s="7"/>
    </row>
    <row r="55" spans="1:15" x14ac:dyDescent="0.25">
      <c r="A55" s="108" t="s">
        <v>78</v>
      </c>
      <c r="B55" s="109"/>
      <c r="C55" s="109"/>
      <c r="D55" s="109"/>
      <c r="E55" s="109"/>
      <c r="F55" s="109"/>
      <c r="G55" s="109"/>
      <c r="H55" s="109"/>
      <c r="I55" s="110"/>
    </row>
    <row r="56" spans="1:15" x14ac:dyDescent="0.25">
      <c r="A56" s="8"/>
      <c r="B56" s="16" t="s">
        <v>12</v>
      </c>
      <c r="C56" s="7" t="s">
        <v>28</v>
      </c>
      <c r="D56" s="7" t="s">
        <v>29</v>
      </c>
      <c r="E56" s="7" t="s">
        <v>30</v>
      </c>
      <c r="F56" s="4" t="s">
        <v>31</v>
      </c>
      <c r="G56" s="4" t="s">
        <v>32</v>
      </c>
      <c r="H56" s="11" t="s">
        <v>33</v>
      </c>
      <c r="I56" s="11" t="s">
        <v>34</v>
      </c>
    </row>
    <row r="57" spans="1:15" x14ac:dyDescent="0.25">
      <c r="A57" s="8" t="s">
        <v>12</v>
      </c>
      <c r="B57" s="49">
        <v>200</v>
      </c>
      <c r="C57" s="50"/>
      <c r="D57" s="50"/>
      <c r="E57" s="50"/>
      <c r="F57" s="50"/>
      <c r="G57" s="50"/>
      <c r="H57" s="50"/>
      <c r="I57" s="51"/>
    </row>
    <row r="58" spans="1:15" x14ac:dyDescent="0.25">
      <c r="A58" s="8" t="s">
        <v>28</v>
      </c>
      <c r="B58" s="52"/>
      <c r="C58" s="53">
        <v>300</v>
      </c>
      <c r="D58" s="53"/>
      <c r="E58" s="53"/>
      <c r="F58" s="53"/>
      <c r="G58" s="53"/>
      <c r="H58" s="53"/>
      <c r="I58" s="54"/>
    </row>
    <row r="59" spans="1:15" x14ac:dyDescent="0.25">
      <c r="A59" s="8" t="s">
        <v>29</v>
      </c>
      <c r="B59" s="52"/>
      <c r="C59" s="53"/>
      <c r="D59" s="53">
        <v>400</v>
      </c>
      <c r="E59" s="53"/>
      <c r="F59" s="53"/>
      <c r="G59" s="53"/>
      <c r="H59" s="53"/>
      <c r="I59" s="54"/>
    </row>
    <row r="60" spans="1:15" x14ac:dyDescent="0.25">
      <c r="A60" s="8" t="s">
        <v>30</v>
      </c>
      <c r="B60" s="52"/>
      <c r="C60" s="53"/>
      <c r="D60" s="53"/>
      <c r="E60" s="53">
        <v>250</v>
      </c>
      <c r="F60" s="53"/>
      <c r="G60" s="53"/>
      <c r="H60" s="53"/>
      <c r="I60" s="54"/>
    </row>
    <row r="61" spans="1:15" x14ac:dyDescent="0.25">
      <c r="A61" s="8" t="s">
        <v>31</v>
      </c>
      <c r="B61" s="52"/>
      <c r="C61" s="53"/>
      <c r="D61" s="53"/>
      <c r="E61" s="53"/>
      <c r="F61" s="53">
        <v>350</v>
      </c>
      <c r="G61" s="53"/>
      <c r="H61" s="53"/>
      <c r="I61" s="54"/>
    </row>
    <row r="62" spans="1:15" x14ac:dyDescent="0.25">
      <c r="A62" s="7" t="s">
        <v>32</v>
      </c>
      <c r="B62" s="52"/>
      <c r="C62" s="53"/>
      <c r="D62" s="53"/>
      <c r="E62" s="53"/>
      <c r="F62" s="53"/>
      <c r="G62" s="53">
        <v>240</v>
      </c>
      <c r="H62" s="53"/>
      <c r="I62" s="54"/>
      <c r="J62" s="13"/>
      <c r="K62" s="13"/>
      <c r="L62" s="13"/>
      <c r="M62" s="13"/>
      <c r="N62" s="13"/>
      <c r="O62" s="13"/>
    </row>
    <row r="63" spans="1:15" x14ac:dyDescent="0.25">
      <c r="A63" s="7" t="s">
        <v>33</v>
      </c>
      <c r="B63" s="52"/>
      <c r="C63" s="53"/>
      <c r="D63" s="53"/>
      <c r="E63" s="53"/>
      <c r="F63" s="53"/>
      <c r="G63" s="53"/>
      <c r="H63" s="53">
        <v>150</v>
      </c>
      <c r="I63" s="54"/>
    </row>
    <row r="64" spans="1:15" x14ac:dyDescent="0.25">
      <c r="A64" s="7" t="s">
        <v>34</v>
      </c>
      <c r="B64" s="55"/>
      <c r="C64" s="56"/>
      <c r="D64" s="56"/>
      <c r="E64" s="56"/>
      <c r="F64" s="56"/>
      <c r="G64" s="56"/>
      <c r="H64" s="56"/>
      <c r="I64" s="57">
        <v>100</v>
      </c>
    </row>
    <row r="66" spans="1:10" x14ac:dyDescent="0.25">
      <c r="A66" s="105" t="s">
        <v>74</v>
      </c>
      <c r="B66" s="106"/>
      <c r="C66" s="106"/>
      <c r="D66" s="106"/>
      <c r="E66" s="106"/>
      <c r="F66" s="106"/>
      <c r="G66" s="106"/>
      <c r="H66" s="106"/>
      <c r="I66" s="107"/>
      <c r="J66" s="39"/>
    </row>
    <row r="67" spans="1:10" x14ac:dyDescent="0.25">
      <c r="A67" s="11"/>
      <c r="B67" s="97" t="s">
        <v>39</v>
      </c>
      <c r="C67" s="97"/>
      <c r="D67" s="97"/>
      <c r="E67" s="97"/>
      <c r="F67" s="97"/>
      <c r="G67" s="97"/>
      <c r="H67" s="97"/>
      <c r="I67" s="97"/>
    </row>
    <row r="68" spans="1:10" x14ac:dyDescent="0.25">
      <c r="A68" s="11" t="s">
        <v>38</v>
      </c>
      <c r="B68" s="8" t="s">
        <v>12</v>
      </c>
      <c r="C68" s="8" t="s">
        <v>28</v>
      </c>
      <c r="D68" s="8" t="s">
        <v>29</v>
      </c>
      <c r="E68" s="8" t="s">
        <v>30</v>
      </c>
      <c r="F68" s="8" t="s">
        <v>31</v>
      </c>
      <c r="G68" s="8" t="s">
        <v>32</v>
      </c>
      <c r="H68" s="8" t="s">
        <v>33</v>
      </c>
      <c r="I68" s="8" t="s">
        <v>34</v>
      </c>
    </row>
    <row r="69" spans="1:10" x14ac:dyDescent="0.25">
      <c r="A69" s="38" t="s">
        <v>35</v>
      </c>
      <c r="B69" s="42">
        <v>7033</v>
      </c>
      <c r="C69" s="42">
        <v>7271</v>
      </c>
      <c r="D69" s="42">
        <v>7389</v>
      </c>
      <c r="E69" s="42">
        <v>7325</v>
      </c>
      <c r="F69" s="42">
        <v>7345</v>
      </c>
      <c r="G69" s="42">
        <v>7230</v>
      </c>
      <c r="H69" s="42">
        <v>7002</v>
      </c>
      <c r="I69" s="42">
        <v>7290</v>
      </c>
    </row>
    <row r="71" spans="1:10" x14ac:dyDescent="0.25">
      <c r="A71" s="101" t="s">
        <v>79</v>
      </c>
      <c r="B71" s="101"/>
    </row>
    <row r="72" spans="1:10" x14ac:dyDescent="0.25">
      <c r="A72" s="7" t="s">
        <v>12</v>
      </c>
      <c r="B72" s="48">
        <v>384728</v>
      </c>
      <c r="D72" s="3">
        <f ca="1">RANDBETWEEN(65000,650000)</f>
        <v>363003</v>
      </c>
    </row>
    <row r="73" spans="1:10" x14ac:dyDescent="0.25">
      <c r="A73" s="7" t="s">
        <v>34</v>
      </c>
      <c r="B73" s="48">
        <v>240000</v>
      </c>
    </row>
  </sheetData>
  <mergeCells count="22">
    <mergeCell ref="A55:I55"/>
    <mergeCell ref="A66:I66"/>
    <mergeCell ref="B67:I67"/>
    <mergeCell ref="A71:B71"/>
    <mergeCell ref="A31:A32"/>
    <mergeCell ref="B31:B32"/>
    <mergeCell ref="C31:L31"/>
    <mergeCell ref="A38:I38"/>
    <mergeCell ref="H42:J42"/>
    <mergeCell ref="A49:F49"/>
    <mergeCell ref="A30:L30"/>
    <mergeCell ref="A10:I10"/>
    <mergeCell ref="A14:J14"/>
    <mergeCell ref="C15:J15"/>
    <mergeCell ref="A17:B17"/>
    <mergeCell ref="A18:B18"/>
    <mergeCell ref="A20:G20"/>
    <mergeCell ref="A21:A22"/>
    <mergeCell ref="B21:B22"/>
    <mergeCell ref="C21:E21"/>
    <mergeCell ref="F21:G21"/>
    <mergeCell ref="A28:E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65B8-78C2-4088-AC24-B57CC5976328}">
  <dimension ref="A1:V73"/>
  <sheetViews>
    <sheetView topLeftCell="A16" zoomScale="85" zoomScaleNormal="85" workbookViewId="0">
      <selection activeCell="J16" sqref="J16"/>
    </sheetView>
  </sheetViews>
  <sheetFormatPr defaultRowHeight="15" x14ac:dyDescent="0.25"/>
  <cols>
    <col min="1" max="1" width="10.5703125" style="3" bestFit="1" customWidth="1"/>
    <col min="2" max="2" width="21" style="3" bestFit="1" customWidth="1"/>
    <col min="3" max="3" width="20" style="3" bestFit="1" customWidth="1"/>
    <col min="4" max="4" width="18" style="3" bestFit="1" customWidth="1"/>
    <col min="5" max="5" width="13.28515625" style="3" bestFit="1" customWidth="1"/>
    <col min="6" max="6" width="15.42578125" style="3" bestFit="1" customWidth="1"/>
    <col min="7" max="7" width="23.28515625" style="3" bestFit="1" customWidth="1"/>
    <col min="8" max="8" width="12.42578125" style="3" bestFit="1" customWidth="1"/>
    <col min="9" max="9" width="12.28515625" style="3" bestFit="1" customWidth="1"/>
    <col min="10" max="10" width="8" style="3" bestFit="1" customWidth="1"/>
    <col min="11" max="11" width="9" style="3" bestFit="1" customWidth="1"/>
    <col min="12" max="14" width="9.140625" style="3"/>
    <col min="15" max="22" width="12.28515625" style="3" bestFit="1" customWidth="1"/>
    <col min="23" max="16384" width="9.140625" style="3"/>
  </cols>
  <sheetData>
    <row r="1" spans="1:22" ht="15" customHeight="1" x14ac:dyDescent="0.25">
      <c r="A1" s="30" t="s">
        <v>0</v>
      </c>
      <c r="B1" s="31"/>
      <c r="C1" s="31"/>
      <c r="D1" s="31"/>
      <c r="E1" s="32" t="s">
        <v>15</v>
      </c>
      <c r="F1" s="33"/>
      <c r="G1" s="33"/>
      <c r="H1" s="33"/>
      <c r="I1" s="33"/>
      <c r="J1" s="2"/>
    </row>
    <row r="2" spans="1:22" x14ac:dyDescent="0.25">
      <c r="A2" s="4" t="s">
        <v>1</v>
      </c>
      <c r="B2" s="4" t="s">
        <v>2</v>
      </c>
      <c r="C2" s="4" t="s">
        <v>3</v>
      </c>
      <c r="E2" s="5" t="s">
        <v>16</v>
      </c>
      <c r="F2" s="6"/>
      <c r="G2" s="6"/>
      <c r="H2" s="6"/>
      <c r="I2" s="6"/>
    </row>
    <row r="3" spans="1:22" x14ac:dyDescent="0.25">
      <c r="A3" s="1">
        <v>1</v>
      </c>
      <c r="B3" s="1" t="s">
        <v>4</v>
      </c>
      <c r="C3" s="1" t="s">
        <v>10</v>
      </c>
      <c r="E3" s="8"/>
      <c r="F3" s="4"/>
      <c r="G3" s="4"/>
      <c r="H3" s="4"/>
      <c r="I3" s="4" t="s">
        <v>23</v>
      </c>
      <c r="N3" s="3">
        <f ca="1">RANDBETWEEN(100000,1000000)</f>
        <v>836662</v>
      </c>
      <c r="T3" s="10"/>
      <c r="U3" s="10"/>
      <c r="V3" s="10"/>
    </row>
    <row r="4" spans="1:22" x14ac:dyDescent="0.25">
      <c r="A4" s="1">
        <v>2</v>
      </c>
      <c r="B4" s="1" t="s">
        <v>5</v>
      </c>
      <c r="C4" s="1" t="s">
        <v>11</v>
      </c>
      <c r="E4" s="11"/>
      <c r="F4" s="11"/>
      <c r="G4" s="11"/>
      <c r="H4" s="11" t="s">
        <v>12</v>
      </c>
      <c r="I4" s="84">
        <v>2916000</v>
      </c>
      <c r="L4" s="3">
        <v>0.85865724381625441</v>
      </c>
      <c r="T4" s="12"/>
      <c r="U4" s="12"/>
      <c r="V4" s="12"/>
    </row>
    <row r="5" spans="1:22" x14ac:dyDescent="0.25">
      <c r="A5" s="1">
        <v>3</v>
      </c>
      <c r="B5" s="1" t="s">
        <v>6</v>
      </c>
      <c r="C5" s="1" t="s">
        <v>12</v>
      </c>
      <c r="E5" s="11"/>
      <c r="F5" s="11"/>
      <c r="G5" s="11"/>
      <c r="H5" s="11" t="s">
        <v>34</v>
      </c>
      <c r="I5" s="85">
        <v>468000</v>
      </c>
      <c r="L5" s="3">
        <v>0.14134275618374559</v>
      </c>
      <c r="N5" s="13"/>
      <c r="O5" s="13"/>
      <c r="P5" s="13"/>
      <c r="Q5" s="13"/>
      <c r="R5" s="13"/>
    </row>
    <row r="6" spans="1:22" x14ac:dyDescent="0.25">
      <c r="A6" s="1">
        <v>4</v>
      </c>
      <c r="B6" s="1" t="s">
        <v>7</v>
      </c>
      <c r="C6" s="1" t="s">
        <v>12</v>
      </c>
      <c r="E6" s="15"/>
      <c r="F6" s="15"/>
      <c r="G6" s="15"/>
      <c r="H6" s="15"/>
      <c r="I6" s="13"/>
      <c r="N6" s="15"/>
      <c r="O6" s="15"/>
      <c r="P6" s="15"/>
      <c r="Q6" s="15"/>
      <c r="R6" s="13"/>
    </row>
    <row r="7" spans="1:22" x14ac:dyDescent="0.25">
      <c r="A7" s="1">
        <v>5</v>
      </c>
      <c r="B7" s="1" t="s">
        <v>8</v>
      </c>
      <c r="C7" s="1" t="s">
        <v>13</v>
      </c>
      <c r="D7" s="13"/>
      <c r="F7" s="13"/>
      <c r="G7" s="13"/>
      <c r="H7" s="13"/>
      <c r="I7" s="13"/>
      <c r="J7" s="13"/>
      <c r="K7" s="84"/>
    </row>
    <row r="8" spans="1:22" x14ac:dyDescent="0.25">
      <c r="A8" s="1">
        <v>6</v>
      </c>
      <c r="B8" s="1" t="s">
        <v>9</v>
      </c>
      <c r="C8" s="1" t="s">
        <v>14</v>
      </c>
      <c r="D8" s="13"/>
      <c r="F8" s="13"/>
      <c r="G8" s="13"/>
      <c r="H8" s="13"/>
      <c r="I8" s="13"/>
      <c r="J8" s="13"/>
      <c r="K8" s="85"/>
    </row>
    <row r="9" spans="1:22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22" x14ac:dyDescent="0.25">
      <c r="A10" s="102" t="s">
        <v>26</v>
      </c>
      <c r="B10" s="102"/>
      <c r="C10" s="102"/>
      <c r="D10" s="102"/>
      <c r="E10" s="102"/>
      <c r="F10" s="102"/>
      <c r="G10" s="102"/>
      <c r="H10" s="102"/>
      <c r="I10" s="102"/>
      <c r="J10" s="13"/>
    </row>
    <row r="11" spans="1:22" x14ac:dyDescent="0.25">
      <c r="A11" s="8" t="s">
        <v>27</v>
      </c>
      <c r="B11" s="4" t="s">
        <v>12</v>
      </c>
      <c r="C11" s="4" t="s">
        <v>28</v>
      </c>
      <c r="D11" s="8" t="s">
        <v>29</v>
      </c>
      <c r="E11" s="8" t="s">
        <v>30</v>
      </c>
      <c r="F11" s="8" t="s">
        <v>31</v>
      </c>
      <c r="G11" s="8" t="s">
        <v>32</v>
      </c>
      <c r="H11" s="8" t="s">
        <v>33</v>
      </c>
      <c r="I11" s="8" t="s">
        <v>34</v>
      </c>
      <c r="J11" s="13"/>
    </row>
    <row r="12" spans="1:22" x14ac:dyDescent="0.25">
      <c r="A12" s="8" t="s">
        <v>35</v>
      </c>
      <c r="B12" s="11">
        <v>1284800</v>
      </c>
      <c r="C12" s="11">
        <v>183040</v>
      </c>
      <c r="D12" s="11">
        <v>183040</v>
      </c>
      <c r="E12" s="11">
        <v>183040</v>
      </c>
      <c r="F12" s="11">
        <v>274560</v>
      </c>
      <c r="G12" s="11">
        <v>274560</v>
      </c>
      <c r="H12" s="11">
        <v>91520</v>
      </c>
      <c r="I12" s="11">
        <v>183040</v>
      </c>
      <c r="J12" s="13"/>
    </row>
    <row r="13" spans="1:22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22" x14ac:dyDescent="0.25">
      <c r="A14" s="103" t="s">
        <v>36</v>
      </c>
      <c r="B14" s="103"/>
      <c r="C14" s="103"/>
      <c r="D14" s="103"/>
      <c r="E14" s="103"/>
      <c r="F14" s="103"/>
      <c r="G14" s="103"/>
      <c r="H14" s="103"/>
      <c r="I14" s="103"/>
      <c r="J14" s="103"/>
    </row>
    <row r="15" spans="1:22" x14ac:dyDescent="0.25">
      <c r="A15" s="11"/>
      <c r="B15" s="11" t="s">
        <v>37</v>
      </c>
      <c r="C15" s="97" t="s">
        <v>39</v>
      </c>
      <c r="D15" s="97"/>
      <c r="E15" s="97"/>
      <c r="F15" s="97"/>
      <c r="G15" s="97"/>
      <c r="H15" s="97"/>
      <c r="I15" s="97"/>
      <c r="J15" s="97"/>
    </row>
    <row r="16" spans="1:22" x14ac:dyDescent="0.25">
      <c r="A16" s="11" t="s">
        <v>38</v>
      </c>
      <c r="C16" s="8" t="s">
        <v>12</v>
      </c>
      <c r="D16" s="8" t="s">
        <v>28</v>
      </c>
      <c r="E16" s="8" t="s">
        <v>29</v>
      </c>
      <c r="F16" s="8" t="s">
        <v>30</v>
      </c>
      <c r="G16" s="8" t="s">
        <v>31</v>
      </c>
      <c r="H16" s="8" t="s">
        <v>32</v>
      </c>
      <c r="I16" s="8" t="s">
        <v>33</v>
      </c>
      <c r="J16" s="8" t="s">
        <v>34</v>
      </c>
    </row>
    <row r="17" spans="1:12" x14ac:dyDescent="0.25">
      <c r="A17" s="104" t="s">
        <v>40</v>
      </c>
      <c r="B17" s="104"/>
      <c r="C17" s="11">
        <v>0</v>
      </c>
      <c r="D17" s="11">
        <v>560</v>
      </c>
      <c r="E17" s="11">
        <v>400</v>
      </c>
      <c r="F17" s="11">
        <v>335</v>
      </c>
      <c r="G17" s="11">
        <v>100</v>
      </c>
      <c r="H17" s="11">
        <v>250</v>
      </c>
      <c r="I17" s="11">
        <v>240</v>
      </c>
      <c r="J17" s="11">
        <v>515</v>
      </c>
    </row>
    <row r="18" spans="1:12" x14ac:dyDescent="0.25">
      <c r="A18" s="104" t="s">
        <v>19</v>
      </c>
      <c r="B18" s="104"/>
      <c r="C18" s="11">
        <v>515</v>
      </c>
      <c r="D18" s="11">
        <v>1075</v>
      </c>
      <c r="E18" s="11">
        <v>915</v>
      </c>
      <c r="F18" s="11">
        <v>830</v>
      </c>
      <c r="G18" s="11">
        <v>415</v>
      </c>
      <c r="H18" s="11">
        <v>695</v>
      </c>
      <c r="I18" s="11">
        <v>275</v>
      </c>
      <c r="J18" s="11">
        <v>0</v>
      </c>
    </row>
    <row r="20" spans="1:12" x14ac:dyDescent="0.25">
      <c r="A20" s="103" t="s">
        <v>41</v>
      </c>
      <c r="B20" s="103"/>
      <c r="C20" s="103"/>
      <c r="D20" s="103"/>
      <c r="E20" s="103"/>
      <c r="F20" s="103"/>
      <c r="G20" s="103"/>
    </row>
    <row r="21" spans="1:12" x14ac:dyDescent="0.25">
      <c r="A21" s="104" t="s">
        <v>1</v>
      </c>
      <c r="B21" s="104" t="s">
        <v>42</v>
      </c>
      <c r="C21" s="104" t="s">
        <v>43</v>
      </c>
      <c r="D21" s="104"/>
      <c r="E21" s="104"/>
      <c r="F21" s="104" t="s">
        <v>44</v>
      </c>
      <c r="G21" s="104"/>
    </row>
    <row r="22" spans="1:12" x14ac:dyDescent="0.25">
      <c r="A22" s="104"/>
      <c r="B22" s="104"/>
      <c r="C22" s="4" t="s">
        <v>12</v>
      </c>
      <c r="D22" s="4" t="s">
        <v>34</v>
      </c>
      <c r="E22" s="4" t="s">
        <v>23</v>
      </c>
      <c r="F22" s="4" t="s">
        <v>12</v>
      </c>
      <c r="G22" s="4" t="s">
        <v>34</v>
      </c>
    </row>
    <row r="23" spans="1:12" x14ac:dyDescent="0.25">
      <c r="A23" s="1">
        <v>1</v>
      </c>
      <c r="B23" s="1" t="s">
        <v>45</v>
      </c>
      <c r="C23" s="1">
        <v>15</v>
      </c>
      <c r="D23" s="1">
        <v>3</v>
      </c>
      <c r="E23" s="1">
        <f>SUM(C23:D23)</f>
        <v>18</v>
      </c>
      <c r="F23" s="1">
        <v>4500</v>
      </c>
      <c r="G23" s="1">
        <v>900</v>
      </c>
    </row>
    <row r="24" spans="1:12" x14ac:dyDescent="0.25">
      <c r="A24" s="1">
        <v>2</v>
      </c>
      <c r="B24" s="1" t="s">
        <v>46</v>
      </c>
      <c r="C24" s="1">
        <v>2</v>
      </c>
      <c r="D24" s="1">
        <v>9</v>
      </c>
      <c r="E24" s="1">
        <f t="shared" ref="E24:E27" si="0">SUM(C24:D24)</f>
        <v>11</v>
      </c>
      <c r="F24" s="1">
        <v>900</v>
      </c>
      <c r="G24" s="1">
        <v>4050</v>
      </c>
    </row>
    <row r="25" spans="1:12" x14ac:dyDescent="0.25">
      <c r="A25" s="1">
        <v>3</v>
      </c>
      <c r="B25" s="1" t="s">
        <v>47</v>
      </c>
      <c r="C25" s="1">
        <v>2</v>
      </c>
      <c r="D25" s="1">
        <v>2</v>
      </c>
      <c r="E25" s="1">
        <f t="shared" si="0"/>
        <v>4</v>
      </c>
      <c r="F25" s="1">
        <v>1200</v>
      </c>
      <c r="G25" s="1">
        <v>1200</v>
      </c>
    </row>
    <row r="26" spans="1:12" x14ac:dyDescent="0.25">
      <c r="A26" s="1">
        <v>4</v>
      </c>
      <c r="B26" s="1" t="s">
        <v>48</v>
      </c>
      <c r="C26" s="1">
        <v>1</v>
      </c>
      <c r="D26" s="1">
        <v>0</v>
      </c>
      <c r="E26" s="1">
        <f t="shared" si="0"/>
        <v>1</v>
      </c>
      <c r="F26" s="1">
        <v>750</v>
      </c>
      <c r="G26" s="1">
        <v>0</v>
      </c>
    </row>
    <row r="27" spans="1:12" x14ac:dyDescent="0.25">
      <c r="A27" s="1">
        <v>5</v>
      </c>
      <c r="B27" s="1" t="s">
        <v>49</v>
      </c>
      <c r="C27" s="1">
        <v>15</v>
      </c>
      <c r="D27" s="1">
        <v>9</v>
      </c>
      <c r="E27" s="1">
        <f t="shared" si="0"/>
        <v>24</v>
      </c>
      <c r="F27" s="1">
        <v>33000</v>
      </c>
      <c r="G27" s="1">
        <v>19800</v>
      </c>
    </row>
    <row r="28" spans="1:12" x14ac:dyDescent="0.25">
      <c r="A28" s="104" t="s">
        <v>23</v>
      </c>
      <c r="B28" s="104"/>
      <c r="C28" s="104"/>
      <c r="D28" s="104"/>
      <c r="E28" s="104"/>
      <c r="F28" s="1">
        <f>SUM(F23:F27)</f>
        <v>40350</v>
      </c>
      <c r="G28" s="1">
        <f>SUM(G23:G27)</f>
        <v>25950</v>
      </c>
    </row>
    <row r="30" spans="1:12" x14ac:dyDescent="0.25">
      <c r="A30" s="103" t="s">
        <v>50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</row>
    <row r="31" spans="1:12" x14ac:dyDescent="0.25">
      <c r="A31" s="104" t="s">
        <v>1</v>
      </c>
      <c r="B31" s="104" t="s">
        <v>51</v>
      </c>
      <c r="C31" s="104" t="s">
        <v>52</v>
      </c>
      <c r="D31" s="104"/>
      <c r="E31" s="104"/>
      <c r="F31" s="104"/>
      <c r="G31" s="104"/>
      <c r="H31" s="104"/>
      <c r="I31" s="104"/>
      <c r="J31" s="104"/>
      <c r="K31" s="104"/>
      <c r="L31" s="104"/>
    </row>
    <row r="32" spans="1:12" x14ac:dyDescent="0.25">
      <c r="A32" s="104"/>
      <c r="B32" s="104"/>
      <c r="C32" s="8" t="s">
        <v>12</v>
      </c>
      <c r="D32" s="8" t="s">
        <v>57</v>
      </c>
      <c r="E32" s="8" t="s">
        <v>31</v>
      </c>
      <c r="F32" s="8" t="s">
        <v>58</v>
      </c>
      <c r="G32" s="8" t="s">
        <v>59</v>
      </c>
      <c r="H32" s="8" t="s">
        <v>30</v>
      </c>
      <c r="I32" s="8" t="s">
        <v>34</v>
      </c>
      <c r="J32" s="8" t="s">
        <v>60</v>
      </c>
      <c r="K32" s="8" t="s">
        <v>61</v>
      </c>
      <c r="L32" s="8" t="s">
        <v>23</v>
      </c>
    </row>
    <row r="33" spans="1:12" x14ac:dyDescent="0.25">
      <c r="A33" s="11">
        <v>1</v>
      </c>
      <c r="B33" s="11" t="s">
        <v>53</v>
      </c>
      <c r="C33" s="11">
        <v>16</v>
      </c>
      <c r="D33" s="11" t="s">
        <v>24</v>
      </c>
      <c r="E33" s="11" t="s">
        <v>24</v>
      </c>
      <c r="F33" s="11" t="s">
        <v>24</v>
      </c>
      <c r="G33" s="11" t="s">
        <v>24</v>
      </c>
      <c r="H33" s="11" t="s">
        <v>24</v>
      </c>
      <c r="I33" s="11">
        <v>1</v>
      </c>
      <c r="J33" s="11">
        <v>1</v>
      </c>
      <c r="K33" s="11">
        <v>1</v>
      </c>
      <c r="L33" s="11">
        <v>18</v>
      </c>
    </row>
    <row r="34" spans="1:12" x14ac:dyDescent="0.25">
      <c r="A34" s="11">
        <v>2</v>
      </c>
      <c r="B34" s="11" t="s">
        <v>54</v>
      </c>
      <c r="C34" s="11" t="s">
        <v>24</v>
      </c>
      <c r="D34" s="11" t="s">
        <v>24</v>
      </c>
      <c r="E34" s="11" t="s">
        <v>24</v>
      </c>
      <c r="F34" s="11" t="s">
        <v>24</v>
      </c>
      <c r="G34" s="11">
        <v>2</v>
      </c>
      <c r="H34" s="11" t="s">
        <v>24</v>
      </c>
      <c r="I34" s="11" t="s">
        <v>24</v>
      </c>
      <c r="J34" s="11" t="s">
        <v>24</v>
      </c>
      <c r="K34" s="11" t="s">
        <v>24</v>
      </c>
      <c r="L34" s="11">
        <v>11</v>
      </c>
    </row>
    <row r="35" spans="1:12" x14ac:dyDescent="0.25">
      <c r="A35" s="11">
        <v>3</v>
      </c>
      <c r="B35" s="11" t="s">
        <v>55</v>
      </c>
      <c r="C35" s="11">
        <v>13</v>
      </c>
      <c r="D35" s="11" t="s">
        <v>24</v>
      </c>
      <c r="E35" s="11">
        <v>5</v>
      </c>
      <c r="F35" s="11">
        <v>4</v>
      </c>
      <c r="G35" s="11">
        <v>7</v>
      </c>
      <c r="H35" s="11">
        <v>2</v>
      </c>
      <c r="I35" s="11">
        <v>2</v>
      </c>
      <c r="J35" s="11" t="s">
        <v>24</v>
      </c>
      <c r="K35" s="11" t="s">
        <v>24</v>
      </c>
      <c r="L35" s="11">
        <v>4</v>
      </c>
    </row>
    <row r="36" spans="1:12" x14ac:dyDescent="0.25">
      <c r="A36" s="11">
        <v>4</v>
      </c>
      <c r="B36" s="11" t="s">
        <v>56</v>
      </c>
      <c r="C36" s="11" t="s">
        <v>24</v>
      </c>
      <c r="D36" s="11">
        <v>16</v>
      </c>
      <c r="E36" s="11" t="s">
        <v>24</v>
      </c>
      <c r="F36" s="11" t="s">
        <v>24</v>
      </c>
      <c r="G36" s="11" t="s">
        <v>24</v>
      </c>
      <c r="H36" s="11" t="s">
        <v>24</v>
      </c>
      <c r="I36" s="11">
        <v>9</v>
      </c>
      <c r="J36" s="11"/>
      <c r="K36" s="11" t="s">
        <v>24</v>
      </c>
      <c r="L36" s="11">
        <v>24</v>
      </c>
    </row>
    <row r="38" spans="1:12" x14ac:dyDescent="0.25">
      <c r="A38" s="98" t="s">
        <v>62</v>
      </c>
      <c r="B38" s="99"/>
      <c r="C38" s="99"/>
      <c r="D38" s="99"/>
      <c r="E38" s="99"/>
      <c r="F38" s="99"/>
      <c r="G38" s="99"/>
      <c r="H38" s="99"/>
      <c r="I38" s="100"/>
    </row>
    <row r="39" spans="1:12" x14ac:dyDescent="0.25">
      <c r="A39" s="8" t="s">
        <v>63</v>
      </c>
      <c r="B39" s="7" t="s">
        <v>12</v>
      </c>
      <c r="C39" s="8" t="s">
        <v>28</v>
      </c>
      <c r="D39" s="8" t="s">
        <v>29</v>
      </c>
      <c r="E39" s="8" t="s">
        <v>30</v>
      </c>
      <c r="F39" s="8" t="s">
        <v>31</v>
      </c>
      <c r="G39" s="8" t="s">
        <v>32</v>
      </c>
      <c r="H39" s="8" t="s">
        <v>33</v>
      </c>
      <c r="I39" s="8" t="s">
        <v>34</v>
      </c>
    </row>
    <row r="40" spans="1:12" x14ac:dyDescent="0.25">
      <c r="A40" s="8" t="s">
        <v>64</v>
      </c>
      <c r="B40" s="16">
        <v>300000</v>
      </c>
      <c r="C40" s="17">
        <v>120000</v>
      </c>
      <c r="D40" s="17">
        <v>100000</v>
      </c>
      <c r="E40" s="17">
        <v>120000</v>
      </c>
      <c r="F40" s="17">
        <v>170000</v>
      </c>
      <c r="G40" s="17">
        <v>120000</v>
      </c>
      <c r="H40" s="17">
        <v>100000</v>
      </c>
      <c r="I40" s="17">
        <v>300000</v>
      </c>
    </row>
    <row r="42" spans="1:12" x14ac:dyDescent="0.25">
      <c r="A42" s="35" t="s">
        <v>71</v>
      </c>
      <c r="B42" s="36"/>
      <c r="C42" s="37"/>
      <c r="E42" s="34" t="s">
        <v>72</v>
      </c>
      <c r="F42" s="34"/>
      <c r="H42" s="101" t="s">
        <v>80</v>
      </c>
      <c r="I42" s="101"/>
      <c r="J42" s="101"/>
    </row>
    <row r="43" spans="1:12" x14ac:dyDescent="0.25">
      <c r="A43" s="7"/>
      <c r="B43" s="7" t="s">
        <v>12</v>
      </c>
      <c r="C43" s="7" t="s">
        <v>34</v>
      </c>
      <c r="E43" s="7"/>
      <c r="F43" s="7" t="s">
        <v>73</v>
      </c>
      <c r="G43" s="3">
        <v>246589</v>
      </c>
      <c r="H43" s="7" t="s">
        <v>67</v>
      </c>
      <c r="I43" s="7"/>
      <c r="J43" s="7">
        <v>2</v>
      </c>
    </row>
    <row r="44" spans="1:12" x14ac:dyDescent="0.25">
      <c r="A44" s="7" t="s">
        <v>10</v>
      </c>
      <c r="B44" s="43">
        <v>59</v>
      </c>
      <c r="C44" s="44">
        <v>53</v>
      </c>
      <c r="E44" s="7" t="s">
        <v>10</v>
      </c>
      <c r="F44" s="47">
        <f>$G$43*G44</f>
        <v>117485.57184923439</v>
      </c>
      <c r="G44" s="59">
        <v>0.47644287396937574</v>
      </c>
      <c r="H44" s="7" t="s">
        <v>68</v>
      </c>
      <c r="I44" s="7"/>
      <c r="J44" s="7">
        <v>4</v>
      </c>
    </row>
    <row r="45" spans="1:12" x14ac:dyDescent="0.25">
      <c r="A45" s="7" t="s">
        <v>65</v>
      </c>
      <c r="B45" s="43">
        <v>80</v>
      </c>
      <c r="C45" s="44">
        <v>98</v>
      </c>
      <c r="E45" s="7" t="s">
        <v>65</v>
      </c>
      <c r="F45" s="47">
        <f t="shared" ref="F45:F47" si="1">$G$43*G45</f>
        <v>11617.856301531214</v>
      </c>
      <c r="G45" s="59">
        <v>4.7114252061248529E-2</v>
      </c>
      <c r="H45" s="7" t="s">
        <v>69</v>
      </c>
      <c r="I45" s="7"/>
      <c r="J45" s="7">
        <v>8</v>
      </c>
    </row>
    <row r="46" spans="1:12" x14ac:dyDescent="0.25">
      <c r="A46" s="7" t="s">
        <v>14</v>
      </c>
      <c r="B46" s="43">
        <v>61</v>
      </c>
      <c r="C46" s="44">
        <v>50</v>
      </c>
      <c r="E46" s="7" t="s">
        <v>14</v>
      </c>
      <c r="F46" s="47">
        <f t="shared" si="1"/>
        <v>105867.71554770318</v>
      </c>
      <c r="G46" s="59">
        <v>0.42932862190812721</v>
      </c>
      <c r="H46" s="7" t="s">
        <v>70</v>
      </c>
      <c r="I46" s="7"/>
      <c r="J46" s="7">
        <v>8</v>
      </c>
    </row>
    <row r="47" spans="1:12" ht="15.75" thickBot="1" x14ac:dyDescent="0.3">
      <c r="A47" s="7" t="s">
        <v>66</v>
      </c>
      <c r="B47" s="45">
        <v>96</v>
      </c>
      <c r="C47" s="46">
        <v>99</v>
      </c>
      <c r="E47" s="7" t="s">
        <v>66</v>
      </c>
      <c r="F47" s="47">
        <f t="shared" si="1"/>
        <v>11617.856301531227</v>
      </c>
      <c r="G47" s="59">
        <v>4.7114252061248585E-2</v>
      </c>
    </row>
    <row r="49" spans="1:15" x14ac:dyDescent="0.25">
      <c r="A49" s="101" t="s">
        <v>75</v>
      </c>
      <c r="B49" s="101"/>
      <c r="C49" s="101"/>
      <c r="D49" s="101"/>
      <c r="E49" s="101"/>
      <c r="F49" s="101"/>
      <c r="G49" s="7" t="s">
        <v>76</v>
      </c>
      <c r="H49" s="7">
        <v>0.06</v>
      </c>
      <c r="I49" s="7">
        <v>1.5</v>
      </c>
    </row>
    <row r="50" spans="1:15" x14ac:dyDescent="0.25">
      <c r="A50" s="7"/>
      <c r="B50" s="8" t="s">
        <v>12</v>
      </c>
      <c r="C50" s="8" t="s">
        <v>28</v>
      </c>
      <c r="D50" s="8" t="s">
        <v>29</v>
      </c>
      <c r="E50" s="8" t="s">
        <v>30</v>
      </c>
      <c r="F50" s="8" t="s">
        <v>31</v>
      </c>
      <c r="G50" s="8" t="s">
        <v>32</v>
      </c>
      <c r="H50" s="8" t="s">
        <v>33</v>
      </c>
      <c r="I50" s="8" t="s">
        <v>34</v>
      </c>
    </row>
    <row r="51" spans="1:15" x14ac:dyDescent="0.25">
      <c r="A51" s="7" t="s">
        <v>12</v>
      </c>
      <c r="B51" s="40">
        <f>C17*$H$49</f>
        <v>0</v>
      </c>
      <c r="C51" s="40">
        <f t="shared" ref="C51:I52" si="2">D17*$H$49</f>
        <v>33.6</v>
      </c>
      <c r="D51" s="40">
        <f t="shared" si="2"/>
        <v>24</v>
      </c>
      <c r="E51" s="40">
        <v>18.899999999999999</v>
      </c>
      <c r="F51" s="40">
        <f t="shared" si="2"/>
        <v>6</v>
      </c>
      <c r="G51" s="40">
        <f t="shared" si="2"/>
        <v>15</v>
      </c>
      <c r="H51" s="40">
        <f t="shared" si="2"/>
        <v>14.399999999999999</v>
      </c>
      <c r="I51" s="40">
        <f t="shared" si="2"/>
        <v>30.9</v>
      </c>
    </row>
    <row r="52" spans="1:15" x14ac:dyDescent="0.25">
      <c r="A52" s="7" t="s">
        <v>34</v>
      </c>
      <c r="B52" s="40">
        <f>C18*$H$49</f>
        <v>30.9</v>
      </c>
      <c r="C52" s="40">
        <f t="shared" si="2"/>
        <v>64.5</v>
      </c>
      <c r="D52" s="40">
        <f t="shared" si="2"/>
        <v>54.9</v>
      </c>
      <c r="E52" s="40">
        <f t="shared" si="2"/>
        <v>49.8</v>
      </c>
      <c r="F52" s="40">
        <f t="shared" si="2"/>
        <v>24.9</v>
      </c>
      <c r="G52" s="40">
        <f t="shared" si="2"/>
        <v>41.699999999999996</v>
      </c>
      <c r="H52" s="40">
        <f t="shared" si="2"/>
        <v>16.5</v>
      </c>
      <c r="I52" s="40">
        <f t="shared" si="2"/>
        <v>0</v>
      </c>
    </row>
    <row r="53" spans="1:15" x14ac:dyDescent="0.25">
      <c r="A53" s="7" t="s">
        <v>77</v>
      </c>
      <c r="B53" s="7"/>
      <c r="C53" s="7"/>
      <c r="D53" s="7"/>
      <c r="E53" s="7"/>
      <c r="F53" s="7"/>
      <c r="G53" s="7"/>
      <c r="H53" s="7"/>
      <c r="I53" s="7"/>
    </row>
    <row r="55" spans="1:15" x14ac:dyDescent="0.25">
      <c r="A55" s="108" t="s">
        <v>78</v>
      </c>
      <c r="B55" s="109"/>
      <c r="C55" s="109"/>
      <c r="D55" s="109"/>
      <c r="E55" s="109"/>
      <c r="F55" s="109"/>
      <c r="G55" s="109"/>
      <c r="H55" s="109"/>
      <c r="I55" s="110"/>
    </row>
    <row r="56" spans="1:15" x14ac:dyDescent="0.25">
      <c r="A56" s="8"/>
      <c r="B56" s="16" t="s">
        <v>12</v>
      </c>
      <c r="C56" s="7" t="s">
        <v>28</v>
      </c>
      <c r="D56" s="7" t="s">
        <v>29</v>
      </c>
      <c r="E56" s="7" t="s">
        <v>30</v>
      </c>
      <c r="F56" s="4" t="s">
        <v>31</v>
      </c>
      <c r="G56" s="4" t="s">
        <v>32</v>
      </c>
      <c r="H56" s="11" t="s">
        <v>33</v>
      </c>
      <c r="I56" s="11" t="s">
        <v>34</v>
      </c>
    </row>
    <row r="57" spans="1:15" x14ac:dyDescent="0.25">
      <c r="A57" s="8" t="s">
        <v>12</v>
      </c>
      <c r="B57" s="49">
        <v>200</v>
      </c>
      <c r="C57" s="50"/>
      <c r="D57" s="50"/>
      <c r="E57" s="50"/>
      <c r="F57" s="50"/>
      <c r="G57" s="50"/>
      <c r="H57" s="50"/>
      <c r="I57" s="51"/>
    </row>
    <row r="58" spans="1:15" x14ac:dyDescent="0.25">
      <c r="A58" s="8" t="s">
        <v>28</v>
      </c>
      <c r="B58" s="52"/>
      <c r="C58" s="53">
        <v>300</v>
      </c>
      <c r="D58" s="53"/>
      <c r="E58" s="53"/>
      <c r="F58" s="53"/>
      <c r="G58" s="53"/>
      <c r="H58" s="53"/>
      <c r="I58" s="54"/>
    </row>
    <row r="59" spans="1:15" x14ac:dyDescent="0.25">
      <c r="A59" s="8" t="s">
        <v>29</v>
      </c>
      <c r="B59" s="52"/>
      <c r="C59" s="53"/>
      <c r="D59" s="53">
        <v>400</v>
      </c>
      <c r="E59" s="53"/>
      <c r="F59" s="53"/>
      <c r="G59" s="53"/>
      <c r="H59" s="53"/>
      <c r="I59" s="54"/>
    </row>
    <row r="60" spans="1:15" x14ac:dyDescent="0.25">
      <c r="A60" s="8" t="s">
        <v>30</v>
      </c>
      <c r="B60" s="52"/>
      <c r="C60" s="53"/>
      <c r="D60" s="53"/>
      <c r="E60" s="53">
        <v>250</v>
      </c>
      <c r="F60" s="53"/>
      <c r="G60" s="53"/>
      <c r="H60" s="53"/>
      <c r="I60" s="54"/>
    </row>
    <row r="61" spans="1:15" x14ac:dyDescent="0.25">
      <c r="A61" s="8" t="s">
        <v>31</v>
      </c>
      <c r="B61" s="52"/>
      <c r="C61" s="53"/>
      <c r="D61" s="53"/>
      <c r="E61" s="53"/>
      <c r="F61" s="53">
        <v>350</v>
      </c>
      <c r="G61" s="53"/>
      <c r="H61" s="53"/>
      <c r="I61" s="54"/>
    </row>
    <row r="62" spans="1:15" x14ac:dyDescent="0.25">
      <c r="A62" s="7" t="s">
        <v>32</v>
      </c>
      <c r="B62" s="52"/>
      <c r="C62" s="53"/>
      <c r="D62" s="53"/>
      <c r="E62" s="53"/>
      <c r="F62" s="53"/>
      <c r="G62" s="53">
        <v>240</v>
      </c>
      <c r="H62" s="53"/>
      <c r="I62" s="54"/>
      <c r="J62" s="13"/>
      <c r="K62" s="13"/>
      <c r="L62" s="13"/>
      <c r="M62" s="13"/>
      <c r="N62" s="13"/>
      <c r="O62" s="13"/>
    </row>
    <row r="63" spans="1:15" x14ac:dyDescent="0.25">
      <c r="A63" s="7" t="s">
        <v>33</v>
      </c>
      <c r="B63" s="52"/>
      <c r="C63" s="53"/>
      <c r="D63" s="53"/>
      <c r="E63" s="53"/>
      <c r="F63" s="53"/>
      <c r="G63" s="53"/>
      <c r="H63" s="53">
        <v>150</v>
      </c>
      <c r="I63" s="54"/>
    </row>
    <row r="64" spans="1:15" x14ac:dyDescent="0.25">
      <c r="A64" s="7" t="s">
        <v>34</v>
      </c>
      <c r="B64" s="55"/>
      <c r="C64" s="56"/>
      <c r="D64" s="56"/>
      <c r="E64" s="56"/>
      <c r="F64" s="56"/>
      <c r="G64" s="56"/>
      <c r="H64" s="56"/>
      <c r="I64" s="57">
        <v>100</v>
      </c>
    </row>
    <row r="66" spans="1:10" x14ac:dyDescent="0.25">
      <c r="A66" s="105" t="s">
        <v>74</v>
      </c>
      <c r="B66" s="106"/>
      <c r="C66" s="106"/>
      <c r="D66" s="106"/>
      <c r="E66" s="106"/>
      <c r="F66" s="106"/>
      <c r="G66" s="106"/>
      <c r="H66" s="106"/>
      <c r="I66" s="107"/>
      <c r="J66" s="39"/>
    </row>
    <row r="67" spans="1:10" x14ac:dyDescent="0.25">
      <c r="A67" s="11"/>
      <c r="B67" s="97" t="s">
        <v>39</v>
      </c>
      <c r="C67" s="97"/>
      <c r="D67" s="97"/>
      <c r="E67" s="97"/>
      <c r="F67" s="97"/>
      <c r="G67" s="97"/>
      <c r="H67" s="97"/>
      <c r="I67" s="97"/>
    </row>
    <row r="68" spans="1:10" x14ac:dyDescent="0.25">
      <c r="A68" s="11" t="s">
        <v>38</v>
      </c>
      <c r="B68" s="8" t="s">
        <v>12</v>
      </c>
      <c r="C68" s="8" t="s">
        <v>28</v>
      </c>
      <c r="D68" s="8" t="s">
        <v>29</v>
      </c>
      <c r="E68" s="8" t="s">
        <v>30</v>
      </c>
      <c r="F68" s="8" t="s">
        <v>31</v>
      </c>
      <c r="G68" s="8" t="s">
        <v>32</v>
      </c>
      <c r="H68" s="8" t="s">
        <v>33</v>
      </c>
      <c r="I68" s="8" t="s">
        <v>34</v>
      </c>
    </row>
    <row r="69" spans="1:10" x14ac:dyDescent="0.25">
      <c r="A69" s="38" t="s">
        <v>35</v>
      </c>
      <c r="B69" s="42">
        <v>7033</v>
      </c>
      <c r="C69" s="42">
        <v>7271</v>
      </c>
      <c r="D69" s="42">
        <v>7389</v>
      </c>
      <c r="E69" s="42">
        <v>7325</v>
      </c>
      <c r="F69" s="42">
        <v>7345</v>
      </c>
      <c r="G69" s="42">
        <v>7230</v>
      </c>
      <c r="H69" s="42">
        <v>7002</v>
      </c>
      <c r="I69" s="42">
        <v>7290</v>
      </c>
    </row>
    <row r="71" spans="1:10" x14ac:dyDescent="0.25">
      <c r="A71" s="101" t="s">
        <v>79</v>
      </c>
      <c r="B71" s="101"/>
    </row>
    <row r="72" spans="1:10" x14ac:dyDescent="0.25">
      <c r="A72" s="7" t="s">
        <v>12</v>
      </c>
      <c r="B72" s="48">
        <v>384728</v>
      </c>
      <c r="D72" s="3">
        <f ca="1">RANDBETWEEN(65000,650000)</f>
        <v>272093</v>
      </c>
    </row>
    <row r="73" spans="1:10" x14ac:dyDescent="0.25">
      <c r="A73" s="7" t="s">
        <v>34</v>
      </c>
      <c r="B73" s="48">
        <v>240000</v>
      </c>
    </row>
  </sheetData>
  <mergeCells count="22">
    <mergeCell ref="A30:L30"/>
    <mergeCell ref="A10:I10"/>
    <mergeCell ref="A14:J14"/>
    <mergeCell ref="C15:J15"/>
    <mergeCell ref="A17:B17"/>
    <mergeCell ref="A18:B18"/>
    <mergeCell ref="A20:G20"/>
    <mergeCell ref="A21:A22"/>
    <mergeCell ref="B21:B22"/>
    <mergeCell ref="C21:E21"/>
    <mergeCell ref="F21:G21"/>
    <mergeCell ref="A28:E28"/>
    <mergeCell ref="A55:I55"/>
    <mergeCell ref="A66:I66"/>
    <mergeCell ref="B67:I67"/>
    <mergeCell ref="A71:B71"/>
    <mergeCell ref="A31:A32"/>
    <mergeCell ref="B31:B32"/>
    <mergeCell ref="C31:L31"/>
    <mergeCell ref="A38:I38"/>
    <mergeCell ref="H42:J42"/>
    <mergeCell ref="A49:F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B904-6D11-4242-BD35-6D61D9DB3C70}">
  <dimension ref="A1:V73"/>
  <sheetViews>
    <sheetView topLeftCell="A58" zoomScale="85" zoomScaleNormal="85" workbookViewId="0">
      <selection activeCell="B72" sqref="B72:B73"/>
    </sheetView>
  </sheetViews>
  <sheetFormatPr defaultRowHeight="15" x14ac:dyDescent="0.25"/>
  <cols>
    <col min="1" max="1" width="10.5703125" style="3" bestFit="1" customWidth="1"/>
    <col min="2" max="2" width="21" style="3" bestFit="1" customWidth="1"/>
    <col min="3" max="3" width="20" style="3" bestFit="1" customWidth="1"/>
    <col min="4" max="4" width="18" style="3" bestFit="1" customWidth="1"/>
    <col min="5" max="5" width="13.28515625" style="3" bestFit="1" customWidth="1"/>
    <col min="6" max="6" width="15.42578125" style="3" bestFit="1" customWidth="1"/>
    <col min="7" max="7" width="23.28515625" style="3" bestFit="1" customWidth="1"/>
    <col min="8" max="8" width="12.42578125" style="3" bestFit="1" customWidth="1"/>
    <col min="9" max="9" width="12.28515625" style="3" bestFit="1" customWidth="1"/>
    <col min="10" max="10" width="8" style="3" bestFit="1" customWidth="1"/>
    <col min="11" max="11" width="9" style="3" bestFit="1" customWidth="1"/>
    <col min="12" max="14" width="9.140625" style="3"/>
    <col min="15" max="22" width="12.28515625" style="3" bestFit="1" customWidth="1"/>
    <col min="23" max="16384" width="9.140625" style="3"/>
  </cols>
  <sheetData>
    <row r="1" spans="1:22" ht="15" customHeight="1" x14ac:dyDescent="0.25">
      <c r="A1" s="30" t="s">
        <v>0</v>
      </c>
      <c r="B1" s="31"/>
      <c r="C1" s="31"/>
      <c r="D1" s="31"/>
      <c r="E1" s="32" t="s">
        <v>15</v>
      </c>
      <c r="F1" s="33"/>
      <c r="G1" s="33"/>
      <c r="H1" s="33"/>
      <c r="I1" s="33"/>
      <c r="J1" s="2"/>
    </row>
    <row r="2" spans="1:22" x14ac:dyDescent="0.25">
      <c r="A2" s="4" t="s">
        <v>1</v>
      </c>
      <c r="B2" s="4" t="s">
        <v>2</v>
      </c>
      <c r="C2" s="4" t="s">
        <v>3</v>
      </c>
      <c r="E2" s="5" t="s">
        <v>16</v>
      </c>
      <c r="F2" s="6"/>
      <c r="G2" s="6"/>
      <c r="H2" s="6"/>
      <c r="I2" s="6"/>
    </row>
    <row r="3" spans="1:22" x14ac:dyDescent="0.25">
      <c r="A3" s="1">
        <v>1</v>
      </c>
      <c r="B3" s="1" t="s">
        <v>4</v>
      </c>
      <c r="C3" s="1" t="s">
        <v>10</v>
      </c>
      <c r="E3" s="8"/>
      <c r="F3" s="4"/>
      <c r="G3" s="4"/>
      <c r="H3" s="4"/>
      <c r="I3" s="4" t="s">
        <v>23</v>
      </c>
      <c r="N3" s="3">
        <f ca="1">RANDBETWEEN(100000,1000000)</f>
        <v>467161</v>
      </c>
      <c r="T3" s="10"/>
      <c r="U3" s="10"/>
      <c r="V3" s="10"/>
    </row>
    <row r="4" spans="1:22" x14ac:dyDescent="0.25">
      <c r="A4" s="1">
        <v>2</v>
      </c>
      <c r="B4" s="1" t="s">
        <v>5</v>
      </c>
      <c r="C4" s="1" t="s">
        <v>11</v>
      </c>
      <c r="E4" s="11"/>
      <c r="F4" s="11"/>
      <c r="G4" s="11"/>
      <c r="H4" s="11" t="s">
        <v>12</v>
      </c>
      <c r="I4" s="84">
        <v>2916000</v>
      </c>
      <c r="L4" s="3">
        <v>0.85865724381625441</v>
      </c>
      <c r="T4" s="12"/>
      <c r="U4" s="12"/>
      <c r="V4" s="12"/>
    </row>
    <row r="5" spans="1:22" x14ac:dyDescent="0.25">
      <c r="A5" s="1">
        <v>3</v>
      </c>
      <c r="B5" s="1" t="s">
        <v>6</v>
      </c>
      <c r="C5" s="1" t="s">
        <v>12</v>
      </c>
      <c r="E5" s="11"/>
      <c r="F5" s="11"/>
      <c r="G5" s="11"/>
      <c r="H5" s="11" t="s">
        <v>34</v>
      </c>
      <c r="I5" s="85">
        <v>468000</v>
      </c>
      <c r="L5" s="3">
        <v>0.14134275618374559</v>
      </c>
      <c r="N5" s="13"/>
      <c r="O5" s="13"/>
      <c r="P5" s="13"/>
      <c r="Q5" s="13"/>
      <c r="R5" s="13"/>
    </row>
    <row r="6" spans="1:22" x14ac:dyDescent="0.25">
      <c r="A6" s="1">
        <v>4</v>
      </c>
      <c r="B6" s="1" t="s">
        <v>7</v>
      </c>
      <c r="C6" s="1" t="s">
        <v>12</v>
      </c>
      <c r="E6" s="15"/>
      <c r="F6" s="15"/>
      <c r="G6" s="15"/>
      <c r="H6" s="15"/>
      <c r="I6" s="13"/>
      <c r="N6" s="15"/>
      <c r="O6" s="15"/>
      <c r="P6" s="15"/>
      <c r="Q6" s="15"/>
      <c r="R6" s="13"/>
    </row>
    <row r="7" spans="1:22" x14ac:dyDescent="0.25">
      <c r="A7" s="1">
        <v>5</v>
      </c>
      <c r="B7" s="1" t="s">
        <v>8</v>
      </c>
      <c r="C7" s="1" t="s">
        <v>13</v>
      </c>
      <c r="D7" s="13"/>
      <c r="F7" s="13"/>
      <c r="G7" s="13"/>
      <c r="H7" s="13"/>
      <c r="I7" s="13"/>
      <c r="J7" s="13"/>
      <c r="K7" s="84"/>
    </row>
    <row r="8" spans="1:22" x14ac:dyDescent="0.25">
      <c r="A8" s="1">
        <v>6</v>
      </c>
      <c r="B8" s="1" t="s">
        <v>9</v>
      </c>
      <c r="C8" s="1" t="s">
        <v>14</v>
      </c>
      <c r="D8" s="13"/>
      <c r="F8" s="13"/>
      <c r="G8" s="13"/>
      <c r="H8" s="13"/>
      <c r="I8" s="13"/>
      <c r="J8" s="13"/>
      <c r="K8" s="85"/>
    </row>
    <row r="9" spans="1:22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22" x14ac:dyDescent="0.25">
      <c r="A10" s="102" t="s">
        <v>26</v>
      </c>
      <c r="B10" s="102"/>
      <c r="C10" s="102"/>
      <c r="D10" s="102"/>
      <c r="E10" s="102"/>
      <c r="F10" s="102"/>
      <c r="G10" s="102"/>
      <c r="H10" s="102"/>
      <c r="I10" s="102"/>
      <c r="J10" s="13"/>
    </row>
    <row r="11" spans="1:22" x14ac:dyDescent="0.25">
      <c r="A11" s="8" t="s">
        <v>27</v>
      </c>
      <c r="B11" s="4" t="s">
        <v>12</v>
      </c>
      <c r="C11" s="4" t="s">
        <v>28</v>
      </c>
      <c r="D11" s="8" t="s">
        <v>29</v>
      </c>
      <c r="E11" s="8" t="s">
        <v>30</v>
      </c>
      <c r="F11" s="8" t="s">
        <v>31</v>
      </c>
      <c r="G11" s="8" t="s">
        <v>32</v>
      </c>
      <c r="H11" s="8" t="s">
        <v>33</v>
      </c>
      <c r="I11" s="8" t="s">
        <v>34</v>
      </c>
      <c r="J11" s="13"/>
    </row>
    <row r="12" spans="1:22" x14ac:dyDescent="0.25">
      <c r="A12" s="8" t="s">
        <v>35</v>
      </c>
      <c r="B12" s="11">
        <v>1284800</v>
      </c>
      <c r="C12" s="11">
        <v>183040</v>
      </c>
      <c r="D12" s="11">
        <v>183040</v>
      </c>
      <c r="E12" s="11">
        <v>183040</v>
      </c>
      <c r="F12" s="11">
        <v>274560</v>
      </c>
      <c r="G12" s="11">
        <v>274560</v>
      </c>
      <c r="H12" s="11">
        <v>91520</v>
      </c>
      <c r="I12" s="11">
        <v>183040</v>
      </c>
      <c r="J12" s="13"/>
    </row>
    <row r="13" spans="1:22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22" x14ac:dyDescent="0.25">
      <c r="A14" s="103" t="s">
        <v>36</v>
      </c>
      <c r="B14" s="103"/>
      <c r="C14" s="103"/>
      <c r="D14" s="103"/>
      <c r="E14" s="103"/>
      <c r="F14" s="103"/>
      <c r="G14" s="103"/>
      <c r="H14" s="103"/>
      <c r="I14" s="103"/>
      <c r="J14" s="103"/>
    </row>
    <row r="15" spans="1:22" x14ac:dyDescent="0.25">
      <c r="A15" s="11"/>
      <c r="B15" s="11" t="s">
        <v>37</v>
      </c>
      <c r="C15" s="97" t="s">
        <v>39</v>
      </c>
      <c r="D15" s="97"/>
      <c r="E15" s="97"/>
      <c r="F15" s="97"/>
      <c r="G15" s="97"/>
      <c r="H15" s="97"/>
      <c r="I15" s="97"/>
      <c r="J15" s="97"/>
    </row>
    <row r="16" spans="1:22" x14ac:dyDescent="0.25">
      <c r="A16" s="11" t="s">
        <v>38</v>
      </c>
      <c r="C16" s="8" t="s">
        <v>12</v>
      </c>
      <c r="D16" s="8" t="s">
        <v>28</v>
      </c>
      <c r="E16" s="8" t="s">
        <v>29</v>
      </c>
      <c r="F16" s="8" t="s">
        <v>30</v>
      </c>
      <c r="G16" s="8" t="s">
        <v>31</v>
      </c>
      <c r="H16" s="8" t="s">
        <v>32</v>
      </c>
      <c r="I16" s="8" t="s">
        <v>33</v>
      </c>
      <c r="J16" s="8" t="s">
        <v>34</v>
      </c>
    </row>
    <row r="17" spans="1:12" x14ac:dyDescent="0.25">
      <c r="A17" s="104" t="s">
        <v>40</v>
      </c>
      <c r="B17" s="104"/>
      <c r="C17" s="11">
        <v>0</v>
      </c>
      <c r="D17" s="11">
        <v>560</v>
      </c>
      <c r="E17" s="11">
        <v>400</v>
      </c>
      <c r="F17" s="11">
        <v>335</v>
      </c>
      <c r="G17" s="11">
        <v>100</v>
      </c>
      <c r="H17" s="11">
        <v>250</v>
      </c>
      <c r="I17" s="11">
        <v>240</v>
      </c>
      <c r="J17" s="11">
        <v>515</v>
      </c>
    </row>
    <row r="18" spans="1:12" x14ac:dyDescent="0.25">
      <c r="A18" s="104" t="s">
        <v>19</v>
      </c>
      <c r="B18" s="104"/>
      <c r="C18" s="11">
        <v>515</v>
      </c>
      <c r="D18" s="11">
        <v>1075</v>
      </c>
      <c r="E18" s="11">
        <v>915</v>
      </c>
      <c r="F18" s="11">
        <v>830</v>
      </c>
      <c r="G18" s="11">
        <v>415</v>
      </c>
      <c r="H18" s="11">
        <v>695</v>
      </c>
      <c r="I18" s="11">
        <v>275</v>
      </c>
      <c r="J18" s="11">
        <v>0</v>
      </c>
    </row>
    <row r="20" spans="1:12" x14ac:dyDescent="0.25">
      <c r="A20" s="103" t="s">
        <v>41</v>
      </c>
      <c r="B20" s="103"/>
      <c r="C20" s="103"/>
      <c r="D20" s="103"/>
      <c r="E20" s="103"/>
      <c r="F20" s="103"/>
      <c r="G20" s="103"/>
    </row>
    <row r="21" spans="1:12" x14ac:dyDescent="0.25">
      <c r="A21" s="104" t="s">
        <v>1</v>
      </c>
      <c r="B21" s="104" t="s">
        <v>42</v>
      </c>
      <c r="C21" s="104" t="s">
        <v>43</v>
      </c>
      <c r="D21" s="104"/>
      <c r="E21" s="104"/>
      <c r="F21" s="104" t="s">
        <v>44</v>
      </c>
      <c r="G21" s="104"/>
    </row>
    <row r="22" spans="1:12" x14ac:dyDescent="0.25">
      <c r="A22" s="104"/>
      <c r="B22" s="104"/>
      <c r="C22" s="4" t="s">
        <v>12</v>
      </c>
      <c r="D22" s="4" t="s">
        <v>34</v>
      </c>
      <c r="E22" s="4" t="s">
        <v>23</v>
      </c>
      <c r="F22" s="4" t="s">
        <v>12</v>
      </c>
      <c r="G22" s="4" t="s">
        <v>34</v>
      </c>
    </row>
    <row r="23" spans="1:12" x14ac:dyDescent="0.25">
      <c r="A23" s="1">
        <v>1</v>
      </c>
      <c r="B23" s="1" t="s">
        <v>45</v>
      </c>
      <c r="C23" s="1">
        <v>15</v>
      </c>
      <c r="D23" s="1">
        <v>3</v>
      </c>
      <c r="E23" s="1">
        <f>SUM(C23:D23)</f>
        <v>18</v>
      </c>
      <c r="F23" s="1">
        <v>4500</v>
      </c>
      <c r="G23" s="1">
        <v>900</v>
      </c>
    </row>
    <row r="24" spans="1:12" x14ac:dyDescent="0.25">
      <c r="A24" s="1">
        <v>2</v>
      </c>
      <c r="B24" s="1" t="s">
        <v>46</v>
      </c>
      <c r="C24" s="1">
        <v>2</v>
      </c>
      <c r="D24" s="1">
        <v>9</v>
      </c>
      <c r="E24" s="1">
        <f t="shared" ref="E24:E27" si="0">SUM(C24:D24)</f>
        <v>11</v>
      </c>
      <c r="F24" s="1">
        <v>900</v>
      </c>
      <c r="G24" s="1">
        <v>4050</v>
      </c>
    </row>
    <row r="25" spans="1:12" x14ac:dyDescent="0.25">
      <c r="A25" s="1">
        <v>3</v>
      </c>
      <c r="B25" s="1" t="s">
        <v>47</v>
      </c>
      <c r="C25" s="1">
        <v>2</v>
      </c>
      <c r="D25" s="1">
        <v>2</v>
      </c>
      <c r="E25" s="1">
        <f t="shared" si="0"/>
        <v>4</v>
      </c>
      <c r="F25" s="1">
        <v>1200</v>
      </c>
      <c r="G25" s="1">
        <v>1200</v>
      </c>
    </row>
    <row r="26" spans="1:12" x14ac:dyDescent="0.25">
      <c r="A26" s="1">
        <v>4</v>
      </c>
      <c r="B26" s="1" t="s">
        <v>48</v>
      </c>
      <c r="C26" s="1">
        <v>1</v>
      </c>
      <c r="D26" s="1">
        <v>0</v>
      </c>
      <c r="E26" s="1">
        <f t="shared" si="0"/>
        <v>1</v>
      </c>
      <c r="F26" s="1">
        <v>750</v>
      </c>
      <c r="G26" s="1">
        <v>0</v>
      </c>
    </row>
    <row r="27" spans="1:12" x14ac:dyDescent="0.25">
      <c r="A27" s="1">
        <v>5</v>
      </c>
      <c r="B27" s="1" t="s">
        <v>49</v>
      </c>
      <c r="C27" s="1">
        <v>15</v>
      </c>
      <c r="D27" s="1">
        <v>9</v>
      </c>
      <c r="E27" s="1">
        <f t="shared" si="0"/>
        <v>24</v>
      </c>
      <c r="F27" s="1">
        <v>33000</v>
      </c>
      <c r="G27" s="1">
        <v>19800</v>
      </c>
    </row>
    <row r="28" spans="1:12" x14ac:dyDescent="0.25">
      <c r="A28" s="104" t="s">
        <v>23</v>
      </c>
      <c r="B28" s="104"/>
      <c r="C28" s="104"/>
      <c r="D28" s="104"/>
      <c r="E28" s="104"/>
      <c r="F28" s="1">
        <f>SUM(F23:F27)</f>
        <v>40350</v>
      </c>
      <c r="G28" s="1">
        <f>SUM(G23:G27)</f>
        <v>25950</v>
      </c>
    </row>
    <row r="30" spans="1:12" x14ac:dyDescent="0.25">
      <c r="A30" s="103" t="s">
        <v>50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</row>
    <row r="31" spans="1:12" x14ac:dyDescent="0.25">
      <c r="A31" s="104" t="s">
        <v>1</v>
      </c>
      <c r="B31" s="104" t="s">
        <v>51</v>
      </c>
      <c r="C31" s="104" t="s">
        <v>52</v>
      </c>
      <c r="D31" s="104"/>
      <c r="E31" s="104"/>
      <c r="F31" s="104"/>
      <c r="G31" s="104"/>
      <c r="H31" s="104"/>
      <c r="I31" s="104"/>
      <c r="J31" s="104"/>
      <c r="K31" s="104"/>
      <c r="L31" s="104"/>
    </row>
    <row r="32" spans="1:12" x14ac:dyDescent="0.25">
      <c r="A32" s="104"/>
      <c r="B32" s="104"/>
      <c r="C32" s="8" t="s">
        <v>12</v>
      </c>
      <c r="D32" s="8" t="s">
        <v>57</v>
      </c>
      <c r="E32" s="8" t="s">
        <v>31</v>
      </c>
      <c r="F32" s="8" t="s">
        <v>58</v>
      </c>
      <c r="G32" s="8" t="s">
        <v>59</v>
      </c>
      <c r="H32" s="8" t="s">
        <v>30</v>
      </c>
      <c r="I32" s="8" t="s">
        <v>34</v>
      </c>
      <c r="J32" s="8" t="s">
        <v>60</v>
      </c>
      <c r="K32" s="8" t="s">
        <v>61</v>
      </c>
      <c r="L32" s="8" t="s">
        <v>23</v>
      </c>
    </row>
    <row r="33" spans="1:12" x14ac:dyDescent="0.25">
      <c r="A33" s="11">
        <v>1</v>
      </c>
      <c r="B33" s="11" t="s">
        <v>53</v>
      </c>
      <c r="C33" s="11">
        <v>16</v>
      </c>
      <c r="D33" s="11" t="s">
        <v>24</v>
      </c>
      <c r="E33" s="11" t="s">
        <v>24</v>
      </c>
      <c r="F33" s="11" t="s">
        <v>24</v>
      </c>
      <c r="G33" s="11" t="s">
        <v>24</v>
      </c>
      <c r="H33" s="11" t="s">
        <v>24</v>
      </c>
      <c r="I33" s="11">
        <v>1</v>
      </c>
      <c r="J33" s="11">
        <v>1</v>
      </c>
      <c r="K33" s="11">
        <v>1</v>
      </c>
      <c r="L33" s="11">
        <v>18</v>
      </c>
    </row>
    <row r="34" spans="1:12" x14ac:dyDescent="0.25">
      <c r="A34" s="11">
        <v>2</v>
      </c>
      <c r="B34" s="11" t="s">
        <v>54</v>
      </c>
      <c r="C34" s="11" t="s">
        <v>24</v>
      </c>
      <c r="D34" s="11" t="s">
        <v>24</v>
      </c>
      <c r="E34" s="11" t="s">
        <v>24</v>
      </c>
      <c r="F34" s="11" t="s">
        <v>24</v>
      </c>
      <c r="G34" s="11">
        <v>2</v>
      </c>
      <c r="H34" s="11" t="s">
        <v>24</v>
      </c>
      <c r="I34" s="11" t="s">
        <v>24</v>
      </c>
      <c r="J34" s="11" t="s">
        <v>24</v>
      </c>
      <c r="K34" s="11" t="s">
        <v>24</v>
      </c>
      <c r="L34" s="11">
        <v>11</v>
      </c>
    </row>
    <row r="35" spans="1:12" x14ac:dyDescent="0.25">
      <c r="A35" s="11">
        <v>3</v>
      </c>
      <c r="B35" s="11" t="s">
        <v>55</v>
      </c>
      <c r="C35" s="11">
        <v>13</v>
      </c>
      <c r="D35" s="11" t="s">
        <v>24</v>
      </c>
      <c r="E35" s="11">
        <v>5</v>
      </c>
      <c r="F35" s="11">
        <v>4</v>
      </c>
      <c r="G35" s="11">
        <v>7</v>
      </c>
      <c r="H35" s="11">
        <v>2</v>
      </c>
      <c r="I35" s="11">
        <v>2</v>
      </c>
      <c r="J35" s="11" t="s">
        <v>24</v>
      </c>
      <c r="K35" s="11" t="s">
        <v>24</v>
      </c>
      <c r="L35" s="11">
        <v>4</v>
      </c>
    </row>
    <row r="36" spans="1:12" x14ac:dyDescent="0.25">
      <c r="A36" s="11">
        <v>4</v>
      </c>
      <c r="B36" s="11" t="s">
        <v>56</v>
      </c>
      <c r="C36" s="11" t="s">
        <v>24</v>
      </c>
      <c r="D36" s="11">
        <v>16</v>
      </c>
      <c r="E36" s="11" t="s">
        <v>24</v>
      </c>
      <c r="F36" s="11" t="s">
        <v>24</v>
      </c>
      <c r="G36" s="11" t="s">
        <v>24</v>
      </c>
      <c r="H36" s="11" t="s">
        <v>24</v>
      </c>
      <c r="I36" s="11">
        <v>9</v>
      </c>
      <c r="J36" s="11"/>
      <c r="K36" s="11" t="s">
        <v>24</v>
      </c>
      <c r="L36" s="11">
        <v>24</v>
      </c>
    </row>
    <row r="38" spans="1:12" x14ac:dyDescent="0.25">
      <c r="A38" s="98" t="s">
        <v>62</v>
      </c>
      <c r="B38" s="99"/>
      <c r="C38" s="99"/>
      <c r="D38" s="99"/>
      <c r="E38" s="99"/>
      <c r="F38" s="99"/>
      <c r="G38" s="99"/>
      <c r="H38" s="99"/>
      <c r="I38" s="100"/>
    </row>
    <row r="39" spans="1:12" x14ac:dyDescent="0.25">
      <c r="A39" s="8" t="s">
        <v>63</v>
      </c>
      <c r="B39" s="7" t="s">
        <v>12</v>
      </c>
      <c r="C39" s="8" t="s">
        <v>28</v>
      </c>
      <c r="D39" s="8" t="s">
        <v>29</v>
      </c>
      <c r="E39" s="8" t="s">
        <v>30</v>
      </c>
      <c r="F39" s="8" t="s">
        <v>31</v>
      </c>
      <c r="G39" s="8" t="s">
        <v>32</v>
      </c>
      <c r="H39" s="8" t="s">
        <v>33</v>
      </c>
      <c r="I39" s="8" t="s">
        <v>34</v>
      </c>
    </row>
    <row r="40" spans="1:12" x14ac:dyDescent="0.25">
      <c r="A40" s="8" t="s">
        <v>64</v>
      </c>
      <c r="B40" s="16">
        <v>300000</v>
      </c>
      <c r="C40" s="17">
        <v>120000</v>
      </c>
      <c r="D40" s="17">
        <v>100000</v>
      </c>
      <c r="E40" s="17">
        <v>120000</v>
      </c>
      <c r="F40" s="17">
        <v>170000</v>
      </c>
      <c r="G40" s="17">
        <v>120000</v>
      </c>
      <c r="H40" s="17">
        <v>100000</v>
      </c>
      <c r="I40" s="17">
        <v>300000</v>
      </c>
    </row>
    <row r="42" spans="1:12" x14ac:dyDescent="0.25">
      <c r="A42" s="35" t="s">
        <v>71</v>
      </c>
      <c r="B42" s="36"/>
      <c r="C42" s="37"/>
      <c r="E42" s="34" t="s">
        <v>72</v>
      </c>
      <c r="F42" s="34"/>
      <c r="H42" s="101" t="s">
        <v>80</v>
      </c>
      <c r="I42" s="101"/>
      <c r="J42" s="101"/>
    </row>
    <row r="43" spans="1:12" x14ac:dyDescent="0.25">
      <c r="A43" s="7"/>
      <c r="B43" s="7" t="s">
        <v>12</v>
      </c>
      <c r="C43" s="7" t="s">
        <v>34</v>
      </c>
      <c r="E43" s="7"/>
      <c r="F43" s="7" t="s">
        <v>73</v>
      </c>
      <c r="G43" s="3">
        <v>246589</v>
      </c>
      <c r="H43" s="7" t="s">
        <v>67</v>
      </c>
      <c r="I43" s="7"/>
      <c r="J43" s="7">
        <v>2</v>
      </c>
    </row>
    <row r="44" spans="1:12" x14ac:dyDescent="0.25">
      <c r="A44" s="7" t="s">
        <v>10</v>
      </c>
      <c r="B44" s="43">
        <v>59</v>
      </c>
      <c r="C44" s="44">
        <v>53</v>
      </c>
      <c r="E44" s="7" t="s">
        <v>10</v>
      </c>
      <c r="F44" s="47">
        <f>$G$43*G44</f>
        <v>117485.57184923439</v>
      </c>
      <c r="G44" s="59">
        <v>0.47644287396937574</v>
      </c>
      <c r="H44" s="7" t="s">
        <v>68</v>
      </c>
      <c r="I44" s="7"/>
      <c r="J44" s="7">
        <v>4</v>
      </c>
    </row>
    <row r="45" spans="1:12" x14ac:dyDescent="0.25">
      <c r="A45" s="7" t="s">
        <v>65</v>
      </c>
      <c r="B45" s="43">
        <v>80</v>
      </c>
      <c r="C45" s="44">
        <v>98</v>
      </c>
      <c r="E45" s="7" t="s">
        <v>65</v>
      </c>
      <c r="F45" s="47">
        <f t="shared" ref="F45:F47" si="1">$G$43*G45</f>
        <v>11617.856301531214</v>
      </c>
      <c r="G45" s="59">
        <v>4.7114252061248529E-2</v>
      </c>
      <c r="H45" s="7" t="s">
        <v>69</v>
      </c>
      <c r="I45" s="7"/>
      <c r="J45" s="7">
        <v>8</v>
      </c>
    </row>
    <row r="46" spans="1:12" x14ac:dyDescent="0.25">
      <c r="A46" s="7" t="s">
        <v>14</v>
      </c>
      <c r="B46" s="43">
        <v>61</v>
      </c>
      <c r="C46" s="44">
        <v>50</v>
      </c>
      <c r="E46" s="7" t="s">
        <v>14</v>
      </c>
      <c r="F46" s="47">
        <f t="shared" si="1"/>
        <v>105867.71554770318</v>
      </c>
      <c r="G46" s="59">
        <v>0.42932862190812721</v>
      </c>
      <c r="H46" s="7" t="s">
        <v>70</v>
      </c>
      <c r="I46" s="7"/>
      <c r="J46" s="7">
        <v>8</v>
      </c>
    </row>
    <row r="47" spans="1:12" ht="15.75" thickBot="1" x14ac:dyDescent="0.3">
      <c r="A47" s="7" t="s">
        <v>66</v>
      </c>
      <c r="B47" s="45">
        <v>96</v>
      </c>
      <c r="C47" s="46">
        <v>99</v>
      </c>
      <c r="E47" s="7" t="s">
        <v>66</v>
      </c>
      <c r="F47" s="47">
        <f t="shared" si="1"/>
        <v>11617.856301531227</v>
      </c>
      <c r="G47" s="59">
        <v>4.7114252061248585E-2</v>
      </c>
    </row>
    <row r="49" spans="1:15" x14ac:dyDescent="0.25">
      <c r="A49" s="101" t="s">
        <v>75</v>
      </c>
      <c r="B49" s="101"/>
      <c r="C49" s="101"/>
      <c r="D49" s="101"/>
      <c r="E49" s="101"/>
      <c r="F49" s="101"/>
      <c r="G49" s="7" t="s">
        <v>76</v>
      </c>
      <c r="H49" s="7">
        <v>0.06</v>
      </c>
      <c r="I49" s="7">
        <v>1.5</v>
      </c>
    </row>
    <row r="50" spans="1:15" x14ac:dyDescent="0.25">
      <c r="A50" s="7"/>
      <c r="B50" s="8" t="s">
        <v>12</v>
      </c>
      <c r="C50" s="8" t="s">
        <v>28</v>
      </c>
      <c r="D50" s="8" t="s">
        <v>29</v>
      </c>
      <c r="E50" s="8" t="s">
        <v>30</v>
      </c>
      <c r="F50" s="8" t="s">
        <v>31</v>
      </c>
      <c r="G50" s="8" t="s">
        <v>32</v>
      </c>
      <c r="H50" s="8" t="s">
        <v>33</v>
      </c>
      <c r="I50" s="8" t="s">
        <v>34</v>
      </c>
    </row>
    <row r="51" spans="1:15" x14ac:dyDescent="0.25">
      <c r="A51" s="7" t="s">
        <v>12</v>
      </c>
      <c r="B51" s="40">
        <f>C17*$H$49</f>
        <v>0</v>
      </c>
      <c r="C51" s="40">
        <f t="shared" ref="C51:I52" si="2">D17*$H$49</f>
        <v>33.6</v>
      </c>
      <c r="D51" s="40">
        <f t="shared" si="2"/>
        <v>24</v>
      </c>
      <c r="E51" s="40">
        <v>18.899999999999999</v>
      </c>
      <c r="F51" s="40">
        <f t="shared" si="2"/>
        <v>6</v>
      </c>
      <c r="G51" s="40">
        <f t="shared" si="2"/>
        <v>15</v>
      </c>
      <c r="H51" s="40">
        <f t="shared" si="2"/>
        <v>14.399999999999999</v>
      </c>
      <c r="I51" s="40">
        <f t="shared" si="2"/>
        <v>30.9</v>
      </c>
    </row>
    <row r="52" spans="1:15" x14ac:dyDescent="0.25">
      <c r="A52" s="7" t="s">
        <v>34</v>
      </c>
      <c r="B52" s="40">
        <f>C18*$H$49</f>
        <v>30.9</v>
      </c>
      <c r="C52" s="40">
        <f t="shared" si="2"/>
        <v>64.5</v>
      </c>
      <c r="D52" s="40">
        <f t="shared" si="2"/>
        <v>54.9</v>
      </c>
      <c r="E52" s="40">
        <f t="shared" si="2"/>
        <v>49.8</v>
      </c>
      <c r="F52" s="40">
        <f t="shared" si="2"/>
        <v>24.9</v>
      </c>
      <c r="G52" s="40">
        <f t="shared" si="2"/>
        <v>41.699999999999996</v>
      </c>
      <c r="H52" s="40">
        <f t="shared" si="2"/>
        <v>16.5</v>
      </c>
      <c r="I52" s="40">
        <f t="shared" si="2"/>
        <v>0</v>
      </c>
    </row>
    <row r="53" spans="1:15" x14ac:dyDescent="0.25">
      <c r="A53" s="7" t="s">
        <v>77</v>
      </c>
      <c r="B53" s="7"/>
      <c r="C53" s="7"/>
      <c r="D53" s="7"/>
      <c r="E53" s="7"/>
      <c r="F53" s="7"/>
      <c r="G53" s="7"/>
      <c r="H53" s="7"/>
      <c r="I53" s="7"/>
    </row>
    <row r="55" spans="1:15" x14ac:dyDescent="0.25">
      <c r="A55" s="108" t="s">
        <v>78</v>
      </c>
      <c r="B55" s="109"/>
      <c r="C55" s="109"/>
      <c r="D55" s="109"/>
      <c r="E55" s="109"/>
      <c r="F55" s="109"/>
      <c r="G55" s="109"/>
      <c r="H55" s="109"/>
      <c r="I55" s="110"/>
    </row>
    <row r="56" spans="1:15" x14ac:dyDescent="0.25">
      <c r="A56" s="8"/>
      <c r="B56" s="16" t="s">
        <v>12</v>
      </c>
      <c r="C56" s="7" t="s">
        <v>28</v>
      </c>
      <c r="D56" s="7" t="s">
        <v>29</v>
      </c>
      <c r="E56" s="7" t="s">
        <v>30</v>
      </c>
      <c r="F56" s="4" t="s">
        <v>31</v>
      </c>
      <c r="G56" s="4" t="s">
        <v>32</v>
      </c>
      <c r="H56" s="11" t="s">
        <v>33</v>
      </c>
      <c r="I56" s="11" t="s">
        <v>34</v>
      </c>
    </row>
    <row r="57" spans="1:15" x14ac:dyDescent="0.25">
      <c r="A57" s="8" t="s">
        <v>12</v>
      </c>
      <c r="B57" s="49">
        <v>200</v>
      </c>
      <c r="C57" s="50"/>
      <c r="D57" s="50"/>
      <c r="E57" s="50"/>
      <c r="F57" s="50"/>
      <c r="G57" s="50"/>
      <c r="H57" s="50"/>
      <c r="I57" s="51"/>
    </row>
    <row r="58" spans="1:15" x14ac:dyDescent="0.25">
      <c r="A58" s="8" t="s">
        <v>28</v>
      </c>
      <c r="B58" s="52"/>
      <c r="C58" s="53">
        <v>300</v>
      </c>
      <c r="D58" s="53"/>
      <c r="E58" s="53"/>
      <c r="F58" s="53"/>
      <c r="G58" s="53"/>
      <c r="H58" s="53"/>
      <c r="I58" s="54"/>
    </row>
    <row r="59" spans="1:15" x14ac:dyDescent="0.25">
      <c r="A59" s="8" t="s">
        <v>29</v>
      </c>
      <c r="B59" s="52"/>
      <c r="C59" s="53"/>
      <c r="D59" s="53">
        <v>400</v>
      </c>
      <c r="E59" s="53"/>
      <c r="F59" s="53"/>
      <c r="G59" s="53"/>
      <c r="H59" s="53"/>
      <c r="I59" s="54"/>
    </row>
    <row r="60" spans="1:15" x14ac:dyDescent="0.25">
      <c r="A60" s="8" t="s">
        <v>30</v>
      </c>
      <c r="B60" s="52"/>
      <c r="C60" s="53"/>
      <c r="D60" s="53"/>
      <c r="E60" s="53">
        <v>250</v>
      </c>
      <c r="F60" s="53"/>
      <c r="G60" s="53"/>
      <c r="H60" s="53"/>
      <c r="I60" s="54"/>
    </row>
    <row r="61" spans="1:15" x14ac:dyDescent="0.25">
      <c r="A61" s="8" t="s">
        <v>31</v>
      </c>
      <c r="B61" s="52"/>
      <c r="C61" s="53"/>
      <c r="D61" s="53"/>
      <c r="E61" s="53"/>
      <c r="F61" s="53">
        <v>350</v>
      </c>
      <c r="G61" s="53"/>
      <c r="H61" s="53"/>
      <c r="I61" s="54"/>
    </row>
    <row r="62" spans="1:15" x14ac:dyDescent="0.25">
      <c r="A62" s="7" t="s">
        <v>32</v>
      </c>
      <c r="B62" s="52"/>
      <c r="C62" s="53"/>
      <c r="D62" s="53"/>
      <c r="E62" s="53"/>
      <c r="F62" s="53"/>
      <c r="G62" s="53">
        <v>240</v>
      </c>
      <c r="H62" s="53"/>
      <c r="I62" s="54"/>
      <c r="J62" s="13"/>
      <c r="K62" s="13"/>
      <c r="L62" s="13"/>
      <c r="M62" s="13"/>
      <c r="N62" s="13"/>
      <c r="O62" s="13"/>
    </row>
    <row r="63" spans="1:15" x14ac:dyDescent="0.25">
      <c r="A63" s="7" t="s">
        <v>33</v>
      </c>
      <c r="B63" s="52"/>
      <c r="C63" s="53"/>
      <c r="D63" s="53"/>
      <c r="E63" s="53"/>
      <c r="F63" s="53"/>
      <c r="G63" s="53"/>
      <c r="H63" s="53">
        <v>150</v>
      </c>
      <c r="I63" s="54"/>
    </row>
    <row r="64" spans="1:15" x14ac:dyDescent="0.25">
      <c r="A64" s="7" t="s">
        <v>34</v>
      </c>
      <c r="B64" s="55"/>
      <c r="C64" s="56"/>
      <c r="D64" s="56"/>
      <c r="E64" s="56"/>
      <c r="F64" s="56"/>
      <c r="G64" s="56"/>
      <c r="H64" s="56"/>
      <c r="I64" s="57">
        <v>100</v>
      </c>
    </row>
    <row r="66" spans="1:10" x14ac:dyDescent="0.25">
      <c r="A66" s="105" t="s">
        <v>74</v>
      </c>
      <c r="B66" s="106"/>
      <c r="C66" s="106"/>
      <c r="D66" s="106"/>
      <c r="E66" s="106"/>
      <c r="F66" s="106"/>
      <c r="G66" s="106"/>
      <c r="H66" s="106"/>
      <c r="I66" s="107"/>
      <c r="J66" s="39"/>
    </row>
    <row r="67" spans="1:10" x14ac:dyDescent="0.25">
      <c r="A67" s="11"/>
      <c r="B67" s="97" t="s">
        <v>39</v>
      </c>
      <c r="C67" s="97"/>
      <c r="D67" s="97"/>
      <c r="E67" s="97"/>
      <c r="F67" s="97"/>
      <c r="G67" s="97"/>
      <c r="H67" s="97"/>
      <c r="I67" s="97"/>
    </row>
    <row r="68" spans="1:10" x14ac:dyDescent="0.25">
      <c r="A68" s="11" t="s">
        <v>38</v>
      </c>
      <c r="B68" s="8" t="s">
        <v>12</v>
      </c>
      <c r="C68" s="8" t="s">
        <v>28</v>
      </c>
      <c r="D68" s="8" t="s">
        <v>29</v>
      </c>
      <c r="E68" s="8" t="s">
        <v>30</v>
      </c>
      <c r="F68" s="8" t="s">
        <v>31</v>
      </c>
      <c r="G68" s="8" t="s">
        <v>32</v>
      </c>
      <c r="H68" s="8" t="s">
        <v>33</v>
      </c>
      <c r="I68" s="8" t="s">
        <v>34</v>
      </c>
    </row>
    <row r="69" spans="1:10" x14ac:dyDescent="0.25">
      <c r="A69" s="38" t="s">
        <v>35</v>
      </c>
      <c r="B69" s="42">
        <v>7033</v>
      </c>
      <c r="C69" s="42">
        <v>7271</v>
      </c>
      <c r="D69" s="42">
        <v>7389</v>
      </c>
      <c r="E69" s="42">
        <v>7325</v>
      </c>
      <c r="F69" s="42">
        <v>7345</v>
      </c>
      <c r="G69" s="42">
        <v>7230</v>
      </c>
      <c r="H69" s="42">
        <v>7002</v>
      </c>
      <c r="I69" s="42">
        <v>7290</v>
      </c>
    </row>
    <row r="71" spans="1:10" x14ac:dyDescent="0.25">
      <c r="A71" s="101" t="s">
        <v>79</v>
      </c>
      <c r="B71" s="101"/>
    </row>
    <row r="72" spans="1:10" x14ac:dyDescent="0.25">
      <c r="A72" s="7" t="s">
        <v>12</v>
      </c>
      <c r="B72" s="48">
        <v>970719</v>
      </c>
      <c r="D72" s="3">
        <f ca="1">RANDBETWEEN(65000,650000)</f>
        <v>442538</v>
      </c>
    </row>
    <row r="73" spans="1:10" x14ac:dyDescent="0.25">
      <c r="A73" s="7" t="s">
        <v>34</v>
      </c>
      <c r="B73" s="48">
        <v>588575</v>
      </c>
    </row>
  </sheetData>
  <mergeCells count="22">
    <mergeCell ref="A30:L30"/>
    <mergeCell ref="A10:I10"/>
    <mergeCell ref="A14:J14"/>
    <mergeCell ref="C15:J15"/>
    <mergeCell ref="A17:B17"/>
    <mergeCell ref="A18:B18"/>
    <mergeCell ref="A20:G20"/>
    <mergeCell ref="A21:A22"/>
    <mergeCell ref="B21:B22"/>
    <mergeCell ref="C21:E21"/>
    <mergeCell ref="F21:G21"/>
    <mergeCell ref="A28:E28"/>
    <mergeCell ref="A55:I55"/>
    <mergeCell ref="A66:I66"/>
    <mergeCell ref="B67:I67"/>
    <mergeCell ref="A71:B71"/>
    <mergeCell ref="A31:A32"/>
    <mergeCell ref="B31:B32"/>
    <mergeCell ref="C31:L31"/>
    <mergeCell ref="A38:I38"/>
    <mergeCell ref="H42:J42"/>
    <mergeCell ref="A49:F4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B56FB-1338-4CD2-85CB-AF72115BDF3A}">
  <dimension ref="A1:V73"/>
  <sheetViews>
    <sheetView topLeftCell="A46" zoomScale="85" zoomScaleNormal="85" workbookViewId="0">
      <selection activeCell="B58" sqref="B58"/>
    </sheetView>
  </sheetViews>
  <sheetFormatPr defaultRowHeight="15" x14ac:dyDescent="0.25"/>
  <cols>
    <col min="1" max="1" width="10.5703125" style="3" bestFit="1" customWidth="1"/>
    <col min="2" max="2" width="21" style="3" bestFit="1" customWidth="1"/>
    <col min="3" max="3" width="20" style="3" bestFit="1" customWidth="1"/>
    <col min="4" max="4" width="18" style="3" bestFit="1" customWidth="1"/>
    <col min="5" max="5" width="13.28515625" style="3" bestFit="1" customWidth="1"/>
    <col min="6" max="6" width="15.42578125" style="3" bestFit="1" customWidth="1"/>
    <col min="7" max="7" width="23.28515625" style="3" bestFit="1" customWidth="1"/>
    <col min="8" max="8" width="12.42578125" style="3" bestFit="1" customWidth="1"/>
    <col min="9" max="9" width="12.28515625" style="3" bestFit="1" customWidth="1"/>
    <col min="10" max="10" width="8" style="3" bestFit="1" customWidth="1"/>
    <col min="11" max="11" width="9" style="3" bestFit="1" customWidth="1"/>
    <col min="12" max="14" width="9.140625" style="3"/>
    <col min="15" max="22" width="12.28515625" style="3" bestFit="1" customWidth="1"/>
    <col min="23" max="16384" width="9.140625" style="3"/>
  </cols>
  <sheetData>
    <row r="1" spans="1:22" ht="15" customHeight="1" x14ac:dyDescent="0.25">
      <c r="A1" s="30" t="s">
        <v>0</v>
      </c>
      <c r="B1" s="31"/>
      <c r="C1" s="31"/>
      <c r="D1" s="31"/>
      <c r="E1" s="32" t="s">
        <v>15</v>
      </c>
      <c r="F1" s="33"/>
      <c r="G1" s="33"/>
      <c r="H1" s="33"/>
      <c r="I1" s="33"/>
      <c r="J1" s="2"/>
    </row>
    <row r="2" spans="1:22" x14ac:dyDescent="0.25">
      <c r="A2" s="4" t="s">
        <v>1</v>
      </c>
      <c r="B2" s="4" t="s">
        <v>2</v>
      </c>
      <c r="C2" s="4" t="s">
        <v>3</v>
      </c>
      <c r="E2" s="5" t="s">
        <v>16</v>
      </c>
      <c r="F2" s="6"/>
      <c r="G2" s="6"/>
      <c r="H2" s="6"/>
      <c r="I2" s="6"/>
    </row>
    <row r="3" spans="1:22" x14ac:dyDescent="0.25">
      <c r="A3" s="1">
        <v>1</v>
      </c>
      <c r="B3" s="1" t="s">
        <v>4</v>
      </c>
      <c r="C3" s="1" t="s">
        <v>10</v>
      </c>
      <c r="E3" s="8"/>
      <c r="F3" s="4"/>
      <c r="G3" s="4"/>
      <c r="H3" s="4"/>
      <c r="I3" s="4" t="s">
        <v>23</v>
      </c>
      <c r="N3" s="3">
        <f ca="1">RANDBETWEEN(100000,1000000)</f>
        <v>540743</v>
      </c>
      <c r="T3" s="10"/>
      <c r="U3" s="10"/>
      <c r="V3" s="10"/>
    </row>
    <row r="4" spans="1:22" x14ac:dyDescent="0.25">
      <c r="A4" s="1">
        <v>2</v>
      </c>
      <c r="B4" s="1" t="s">
        <v>5</v>
      </c>
      <c r="C4" s="1" t="s">
        <v>11</v>
      </c>
      <c r="E4" s="11"/>
      <c r="F4" s="11"/>
      <c r="G4" s="11"/>
      <c r="H4" s="11" t="s">
        <v>12</v>
      </c>
      <c r="I4" s="84">
        <v>2916000</v>
      </c>
      <c r="L4" s="3">
        <v>0.85865724381625441</v>
      </c>
      <c r="T4" s="12"/>
      <c r="U4" s="12"/>
      <c r="V4" s="12"/>
    </row>
    <row r="5" spans="1:22" x14ac:dyDescent="0.25">
      <c r="A5" s="1">
        <v>3</v>
      </c>
      <c r="B5" s="1" t="s">
        <v>6</v>
      </c>
      <c r="C5" s="1" t="s">
        <v>12</v>
      </c>
      <c r="E5" s="11"/>
      <c r="F5" s="11"/>
      <c r="G5" s="11"/>
      <c r="H5" s="11" t="s">
        <v>34</v>
      </c>
      <c r="I5" s="85">
        <v>468000</v>
      </c>
      <c r="L5" s="3">
        <v>0.14134275618374559</v>
      </c>
      <c r="N5" s="13"/>
      <c r="O5" s="13"/>
      <c r="P5" s="13"/>
      <c r="Q5" s="13"/>
      <c r="R5" s="13"/>
    </row>
    <row r="6" spans="1:22" x14ac:dyDescent="0.25">
      <c r="A6" s="1">
        <v>4</v>
      </c>
      <c r="B6" s="1" t="s">
        <v>7</v>
      </c>
      <c r="C6" s="1" t="s">
        <v>12</v>
      </c>
      <c r="E6" s="15"/>
      <c r="F6" s="15"/>
      <c r="G6" s="15"/>
      <c r="H6" s="15"/>
      <c r="I6" s="13"/>
      <c r="N6" s="15"/>
      <c r="O6" s="15"/>
      <c r="P6" s="15"/>
      <c r="Q6" s="15"/>
      <c r="R6" s="13"/>
    </row>
    <row r="7" spans="1:22" x14ac:dyDescent="0.25">
      <c r="A7" s="1">
        <v>5</v>
      </c>
      <c r="B7" s="1" t="s">
        <v>8</v>
      </c>
      <c r="C7" s="1" t="s">
        <v>13</v>
      </c>
      <c r="D7" s="13"/>
      <c r="F7" s="13"/>
      <c r="G7" s="13"/>
      <c r="H7" s="13"/>
      <c r="I7" s="13"/>
      <c r="J7" s="13"/>
      <c r="K7" s="84"/>
    </row>
    <row r="8" spans="1:22" x14ac:dyDescent="0.25">
      <c r="A8" s="1">
        <v>6</v>
      </c>
      <c r="B8" s="1" t="s">
        <v>9</v>
      </c>
      <c r="C8" s="1" t="s">
        <v>14</v>
      </c>
      <c r="D8" s="13"/>
      <c r="F8" s="13"/>
      <c r="G8" s="13"/>
      <c r="H8" s="13"/>
      <c r="I8" s="13"/>
      <c r="J8" s="13"/>
      <c r="K8" s="85"/>
    </row>
    <row r="9" spans="1:22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22" x14ac:dyDescent="0.25">
      <c r="A10" s="102" t="s">
        <v>26</v>
      </c>
      <c r="B10" s="102"/>
      <c r="C10" s="102"/>
      <c r="D10" s="102"/>
      <c r="E10" s="102"/>
      <c r="F10" s="102"/>
      <c r="G10" s="102"/>
      <c r="H10" s="102"/>
      <c r="I10" s="102"/>
      <c r="J10" s="13"/>
    </row>
    <row r="11" spans="1:22" x14ac:dyDescent="0.25">
      <c r="A11" s="8" t="s">
        <v>27</v>
      </c>
      <c r="B11" s="4" t="s">
        <v>12</v>
      </c>
      <c r="C11" s="4" t="s">
        <v>28</v>
      </c>
      <c r="D11" s="8" t="s">
        <v>29</v>
      </c>
      <c r="E11" s="8" t="s">
        <v>30</v>
      </c>
      <c r="F11" s="8" t="s">
        <v>31</v>
      </c>
      <c r="G11" s="8" t="s">
        <v>32</v>
      </c>
      <c r="H11" s="8" t="s">
        <v>33</v>
      </c>
      <c r="I11" s="8" t="s">
        <v>34</v>
      </c>
      <c r="J11" s="13"/>
    </row>
    <row r="12" spans="1:22" x14ac:dyDescent="0.25">
      <c r="A12" s="8" t="s">
        <v>35</v>
      </c>
      <c r="B12" s="11">
        <v>1284800</v>
      </c>
      <c r="C12" s="11">
        <v>183040</v>
      </c>
      <c r="D12" s="11">
        <v>183040</v>
      </c>
      <c r="E12" s="11">
        <v>183040</v>
      </c>
      <c r="F12" s="11">
        <v>274560</v>
      </c>
      <c r="G12" s="11">
        <v>274560</v>
      </c>
      <c r="H12" s="11">
        <v>91520</v>
      </c>
      <c r="I12" s="11">
        <v>183040</v>
      </c>
      <c r="J12" s="13"/>
    </row>
    <row r="13" spans="1:22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22" x14ac:dyDescent="0.25">
      <c r="A14" s="103" t="s">
        <v>36</v>
      </c>
      <c r="B14" s="103"/>
      <c r="C14" s="103"/>
      <c r="D14" s="103"/>
      <c r="E14" s="103"/>
      <c r="F14" s="103"/>
      <c r="G14" s="103"/>
      <c r="H14" s="103"/>
      <c r="I14" s="103"/>
      <c r="J14" s="103"/>
    </row>
    <row r="15" spans="1:22" x14ac:dyDescent="0.25">
      <c r="A15" s="11"/>
      <c r="B15" s="11" t="s">
        <v>37</v>
      </c>
      <c r="C15" s="97" t="s">
        <v>39</v>
      </c>
      <c r="D15" s="97"/>
      <c r="E15" s="97"/>
      <c r="F15" s="97"/>
      <c r="G15" s="97"/>
      <c r="H15" s="97"/>
      <c r="I15" s="97"/>
      <c r="J15" s="97"/>
    </row>
    <row r="16" spans="1:22" x14ac:dyDescent="0.25">
      <c r="A16" s="11" t="s">
        <v>38</v>
      </c>
      <c r="C16" s="8" t="s">
        <v>12</v>
      </c>
      <c r="D16" s="8" t="s">
        <v>28</v>
      </c>
      <c r="E16" s="8" t="s">
        <v>29</v>
      </c>
      <c r="F16" s="8" t="s">
        <v>30</v>
      </c>
      <c r="G16" s="8" t="s">
        <v>31</v>
      </c>
      <c r="H16" s="8" t="s">
        <v>32</v>
      </c>
      <c r="I16" s="8" t="s">
        <v>33</v>
      </c>
      <c r="J16" s="8" t="s">
        <v>34</v>
      </c>
    </row>
    <row r="17" spans="1:12" x14ac:dyDescent="0.25">
      <c r="A17" s="104" t="s">
        <v>40</v>
      </c>
      <c r="B17" s="104"/>
      <c r="C17" s="11">
        <v>0</v>
      </c>
      <c r="D17" s="11">
        <v>560</v>
      </c>
      <c r="E17" s="11">
        <v>400</v>
      </c>
      <c r="F17" s="11">
        <v>335</v>
      </c>
      <c r="G17" s="11">
        <v>100</v>
      </c>
      <c r="H17" s="11">
        <v>250</v>
      </c>
      <c r="I17" s="11">
        <v>240</v>
      </c>
      <c r="J17" s="11">
        <v>515</v>
      </c>
    </row>
    <row r="18" spans="1:12" x14ac:dyDescent="0.25">
      <c r="A18" s="104" t="s">
        <v>19</v>
      </c>
      <c r="B18" s="104"/>
      <c r="C18" s="11">
        <v>515</v>
      </c>
      <c r="D18" s="11">
        <v>1075</v>
      </c>
      <c r="E18" s="11">
        <v>915</v>
      </c>
      <c r="F18" s="11">
        <v>830</v>
      </c>
      <c r="G18" s="11">
        <v>415</v>
      </c>
      <c r="H18" s="11">
        <v>695</v>
      </c>
      <c r="I18" s="11">
        <v>275</v>
      </c>
      <c r="J18" s="11">
        <v>0</v>
      </c>
    </row>
    <row r="20" spans="1:12" x14ac:dyDescent="0.25">
      <c r="A20" s="103" t="s">
        <v>41</v>
      </c>
      <c r="B20" s="103"/>
      <c r="C20" s="103"/>
      <c r="D20" s="103"/>
      <c r="E20" s="103"/>
      <c r="F20" s="103"/>
      <c r="G20" s="103"/>
    </row>
    <row r="21" spans="1:12" x14ac:dyDescent="0.25">
      <c r="A21" s="104" t="s">
        <v>1</v>
      </c>
      <c r="B21" s="104" t="s">
        <v>42</v>
      </c>
      <c r="C21" s="104" t="s">
        <v>43</v>
      </c>
      <c r="D21" s="104"/>
      <c r="E21" s="104"/>
      <c r="F21" s="104" t="s">
        <v>44</v>
      </c>
      <c r="G21" s="104"/>
    </row>
    <row r="22" spans="1:12" x14ac:dyDescent="0.25">
      <c r="A22" s="104"/>
      <c r="B22" s="104"/>
      <c r="C22" s="4" t="s">
        <v>12</v>
      </c>
      <c r="D22" s="4" t="s">
        <v>34</v>
      </c>
      <c r="E22" s="4" t="s">
        <v>23</v>
      </c>
      <c r="F22" s="4" t="s">
        <v>12</v>
      </c>
      <c r="G22" s="4" t="s">
        <v>34</v>
      </c>
    </row>
    <row r="23" spans="1:12" x14ac:dyDescent="0.25">
      <c r="A23" s="1">
        <v>1</v>
      </c>
      <c r="B23" s="1" t="s">
        <v>45</v>
      </c>
      <c r="C23" s="1">
        <v>15</v>
      </c>
      <c r="D23" s="1">
        <v>3</v>
      </c>
      <c r="E23" s="1">
        <f>SUM(C23:D23)</f>
        <v>18</v>
      </c>
      <c r="F23" s="1">
        <v>4500</v>
      </c>
      <c r="G23" s="1">
        <v>900</v>
      </c>
    </row>
    <row r="24" spans="1:12" x14ac:dyDescent="0.25">
      <c r="A24" s="1">
        <v>2</v>
      </c>
      <c r="B24" s="1" t="s">
        <v>46</v>
      </c>
      <c r="C24" s="1">
        <v>2</v>
      </c>
      <c r="D24" s="1">
        <v>9</v>
      </c>
      <c r="E24" s="1">
        <f t="shared" ref="E24:E27" si="0">SUM(C24:D24)</f>
        <v>11</v>
      </c>
      <c r="F24" s="1">
        <v>900</v>
      </c>
      <c r="G24" s="1">
        <v>4050</v>
      </c>
    </row>
    <row r="25" spans="1:12" x14ac:dyDescent="0.25">
      <c r="A25" s="1">
        <v>3</v>
      </c>
      <c r="B25" s="1" t="s">
        <v>47</v>
      </c>
      <c r="C25" s="1">
        <v>2</v>
      </c>
      <c r="D25" s="1">
        <v>2</v>
      </c>
      <c r="E25" s="1">
        <f t="shared" si="0"/>
        <v>4</v>
      </c>
      <c r="F25" s="1">
        <v>1200</v>
      </c>
      <c r="G25" s="1">
        <v>1200</v>
      </c>
    </row>
    <row r="26" spans="1:12" x14ac:dyDescent="0.25">
      <c r="A26" s="1">
        <v>4</v>
      </c>
      <c r="B26" s="1" t="s">
        <v>48</v>
      </c>
      <c r="C26" s="1">
        <v>1</v>
      </c>
      <c r="D26" s="1">
        <v>0</v>
      </c>
      <c r="E26" s="1">
        <f t="shared" si="0"/>
        <v>1</v>
      </c>
      <c r="F26" s="1">
        <v>750</v>
      </c>
      <c r="G26" s="1">
        <v>0</v>
      </c>
    </row>
    <row r="27" spans="1:12" x14ac:dyDescent="0.25">
      <c r="A27" s="1">
        <v>5</v>
      </c>
      <c r="B27" s="1" t="s">
        <v>49</v>
      </c>
      <c r="C27" s="1">
        <v>15</v>
      </c>
      <c r="D27" s="1">
        <v>9</v>
      </c>
      <c r="E27" s="1">
        <f t="shared" si="0"/>
        <v>24</v>
      </c>
      <c r="F27" s="1">
        <v>33000</v>
      </c>
      <c r="G27" s="1">
        <v>19800</v>
      </c>
    </row>
    <row r="28" spans="1:12" x14ac:dyDescent="0.25">
      <c r="A28" s="104" t="s">
        <v>23</v>
      </c>
      <c r="B28" s="104"/>
      <c r="C28" s="104"/>
      <c r="D28" s="104"/>
      <c r="E28" s="104"/>
      <c r="F28" s="1">
        <f>SUM(F23:F27)</f>
        <v>40350</v>
      </c>
      <c r="G28" s="1">
        <f>SUM(G23:G27)</f>
        <v>25950</v>
      </c>
    </row>
    <row r="30" spans="1:12" x14ac:dyDescent="0.25">
      <c r="A30" s="103" t="s">
        <v>50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</row>
    <row r="31" spans="1:12" x14ac:dyDescent="0.25">
      <c r="A31" s="104" t="s">
        <v>1</v>
      </c>
      <c r="B31" s="104" t="s">
        <v>51</v>
      </c>
      <c r="C31" s="104" t="s">
        <v>52</v>
      </c>
      <c r="D31" s="104"/>
      <c r="E31" s="104"/>
      <c r="F31" s="104"/>
      <c r="G31" s="104"/>
      <c r="H31" s="104"/>
      <c r="I31" s="104"/>
      <c r="J31" s="104"/>
      <c r="K31" s="104"/>
      <c r="L31" s="104"/>
    </row>
    <row r="32" spans="1:12" x14ac:dyDescent="0.25">
      <c r="A32" s="104"/>
      <c r="B32" s="104"/>
      <c r="C32" s="8" t="s">
        <v>12</v>
      </c>
      <c r="D32" s="8" t="s">
        <v>57</v>
      </c>
      <c r="E32" s="8" t="s">
        <v>31</v>
      </c>
      <c r="F32" s="8" t="s">
        <v>58</v>
      </c>
      <c r="G32" s="8" t="s">
        <v>59</v>
      </c>
      <c r="H32" s="8" t="s">
        <v>30</v>
      </c>
      <c r="I32" s="8" t="s">
        <v>34</v>
      </c>
      <c r="J32" s="8" t="s">
        <v>60</v>
      </c>
      <c r="K32" s="8" t="s">
        <v>61</v>
      </c>
      <c r="L32" s="8" t="s">
        <v>23</v>
      </c>
    </row>
    <row r="33" spans="1:12" x14ac:dyDescent="0.25">
      <c r="A33" s="11">
        <v>1</v>
      </c>
      <c r="B33" s="11" t="s">
        <v>53</v>
      </c>
      <c r="C33" s="11">
        <v>16</v>
      </c>
      <c r="D33" s="11" t="s">
        <v>24</v>
      </c>
      <c r="E33" s="11" t="s">
        <v>24</v>
      </c>
      <c r="F33" s="11" t="s">
        <v>24</v>
      </c>
      <c r="G33" s="11" t="s">
        <v>24</v>
      </c>
      <c r="H33" s="11" t="s">
        <v>24</v>
      </c>
      <c r="I33" s="11">
        <v>1</v>
      </c>
      <c r="J33" s="11">
        <v>1</v>
      </c>
      <c r="K33" s="11">
        <v>1</v>
      </c>
      <c r="L33" s="11">
        <v>18</v>
      </c>
    </row>
    <row r="34" spans="1:12" x14ac:dyDescent="0.25">
      <c r="A34" s="11">
        <v>2</v>
      </c>
      <c r="B34" s="11" t="s">
        <v>54</v>
      </c>
      <c r="C34" s="11" t="s">
        <v>24</v>
      </c>
      <c r="D34" s="11" t="s">
        <v>24</v>
      </c>
      <c r="E34" s="11" t="s">
        <v>24</v>
      </c>
      <c r="F34" s="11" t="s">
        <v>24</v>
      </c>
      <c r="G34" s="11">
        <v>2</v>
      </c>
      <c r="H34" s="11" t="s">
        <v>24</v>
      </c>
      <c r="I34" s="11" t="s">
        <v>24</v>
      </c>
      <c r="J34" s="11" t="s">
        <v>24</v>
      </c>
      <c r="K34" s="11" t="s">
        <v>24</v>
      </c>
      <c r="L34" s="11">
        <v>11</v>
      </c>
    </row>
    <row r="35" spans="1:12" x14ac:dyDescent="0.25">
      <c r="A35" s="11">
        <v>3</v>
      </c>
      <c r="B35" s="11" t="s">
        <v>55</v>
      </c>
      <c r="C35" s="11">
        <v>13</v>
      </c>
      <c r="D35" s="11" t="s">
        <v>24</v>
      </c>
      <c r="E35" s="11">
        <v>5</v>
      </c>
      <c r="F35" s="11">
        <v>4</v>
      </c>
      <c r="G35" s="11">
        <v>7</v>
      </c>
      <c r="H35" s="11">
        <v>2</v>
      </c>
      <c r="I35" s="11">
        <v>2</v>
      </c>
      <c r="J35" s="11" t="s">
        <v>24</v>
      </c>
      <c r="K35" s="11" t="s">
        <v>24</v>
      </c>
      <c r="L35" s="11">
        <v>4</v>
      </c>
    </row>
    <row r="36" spans="1:12" x14ac:dyDescent="0.25">
      <c r="A36" s="11">
        <v>4</v>
      </c>
      <c r="B36" s="11" t="s">
        <v>56</v>
      </c>
      <c r="C36" s="11" t="s">
        <v>24</v>
      </c>
      <c r="D36" s="11">
        <v>16</v>
      </c>
      <c r="E36" s="11" t="s">
        <v>24</v>
      </c>
      <c r="F36" s="11" t="s">
        <v>24</v>
      </c>
      <c r="G36" s="11" t="s">
        <v>24</v>
      </c>
      <c r="H36" s="11" t="s">
        <v>24</v>
      </c>
      <c r="I36" s="11">
        <v>9</v>
      </c>
      <c r="J36" s="11"/>
      <c r="K36" s="11" t="s">
        <v>24</v>
      </c>
      <c r="L36" s="11">
        <v>24</v>
      </c>
    </row>
    <row r="38" spans="1:12" x14ac:dyDescent="0.25">
      <c r="A38" s="98" t="s">
        <v>62</v>
      </c>
      <c r="B38" s="99"/>
      <c r="C38" s="99"/>
      <c r="D38" s="99"/>
      <c r="E38" s="99"/>
      <c r="F38" s="99"/>
      <c r="G38" s="99"/>
      <c r="H38" s="99"/>
      <c r="I38" s="100"/>
    </row>
    <row r="39" spans="1:12" x14ac:dyDescent="0.25">
      <c r="A39" s="8" t="s">
        <v>63</v>
      </c>
      <c r="B39" s="7" t="s">
        <v>12</v>
      </c>
      <c r="C39" s="8" t="s">
        <v>28</v>
      </c>
      <c r="D39" s="8" t="s">
        <v>29</v>
      </c>
      <c r="E39" s="8" t="s">
        <v>30</v>
      </c>
      <c r="F39" s="8" t="s">
        <v>31</v>
      </c>
      <c r="G39" s="8" t="s">
        <v>32</v>
      </c>
      <c r="H39" s="8" t="s">
        <v>33</v>
      </c>
      <c r="I39" s="8" t="s">
        <v>34</v>
      </c>
    </row>
    <row r="40" spans="1:12" x14ac:dyDescent="0.25">
      <c r="A40" s="8" t="s">
        <v>64</v>
      </c>
      <c r="B40" s="16">
        <v>300000</v>
      </c>
      <c r="C40" s="17">
        <v>120000</v>
      </c>
      <c r="D40" s="17">
        <v>100000</v>
      </c>
      <c r="E40" s="17">
        <v>120000</v>
      </c>
      <c r="F40" s="17">
        <v>170000</v>
      </c>
      <c r="G40" s="17">
        <v>120000</v>
      </c>
      <c r="H40" s="17">
        <v>100000</v>
      </c>
      <c r="I40" s="17">
        <v>300000</v>
      </c>
    </row>
    <row r="42" spans="1:12" x14ac:dyDescent="0.25">
      <c r="A42" s="35" t="s">
        <v>71</v>
      </c>
      <c r="B42" s="36"/>
      <c r="C42" s="37"/>
      <c r="E42" s="34" t="s">
        <v>72</v>
      </c>
      <c r="F42" s="34"/>
      <c r="H42" s="101" t="s">
        <v>80</v>
      </c>
      <c r="I42" s="101"/>
      <c r="J42" s="101"/>
    </row>
    <row r="43" spans="1:12" x14ac:dyDescent="0.25">
      <c r="A43" s="7"/>
      <c r="B43" s="7" t="s">
        <v>12</v>
      </c>
      <c r="C43" s="7" t="s">
        <v>34</v>
      </c>
      <c r="E43" s="7"/>
      <c r="F43" s="7" t="s">
        <v>73</v>
      </c>
      <c r="G43" s="3">
        <f ca="1">RANDBETWEEN(1000000,1500000)</f>
        <v>1177493</v>
      </c>
      <c r="H43" s="7" t="s">
        <v>67</v>
      </c>
      <c r="I43" s="7"/>
      <c r="J43" s="7">
        <v>2</v>
      </c>
      <c r="L43" s="3">
        <v>1279053</v>
      </c>
    </row>
    <row r="44" spans="1:12" x14ac:dyDescent="0.25">
      <c r="A44" s="7" t="s">
        <v>10</v>
      </c>
      <c r="B44" s="43">
        <v>59</v>
      </c>
      <c r="C44" s="44">
        <v>53</v>
      </c>
      <c r="E44" s="7" t="s">
        <v>10</v>
      </c>
      <c r="F44" s="47">
        <f>$L$43*G44</f>
        <v>609395.68727915199</v>
      </c>
      <c r="G44" s="59">
        <v>0.47644287396937574</v>
      </c>
      <c r="H44" s="7" t="s">
        <v>68</v>
      </c>
      <c r="I44" s="7"/>
      <c r="J44" s="7">
        <v>4</v>
      </c>
    </row>
    <row r="45" spans="1:12" x14ac:dyDescent="0.25">
      <c r="A45" s="7" t="s">
        <v>65</v>
      </c>
      <c r="B45" s="43">
        <v>80</v>
      </c>
      <c r="C45" s="44">
        <v>98</v>
      </c>
      <c r="E45" s="7" t="s">
        <v>65</v>
      </c>
      <c r="F45" s="47">
        <f t="shared" ref="F45:F47" si="1">$L$43*G45</f>
        <v>60261.625441696116</v>
      </c>
      <c r="G45" s="59">
        <v>4.7114252061248529E-2</v>
      </c>
      <c r="H45" s="7" t="s">
        <v>69</v>
      </c>
      <c r="I45" s="7"/>
      <c r="J45" s="7">
        <v>8</v>
      </c>
    </row>
    <row r="46" spans="1:12" x14ac:dyDescent="0.25">
      <c r="A46" s="7" t="s">
        <v>14</v>
      </c>
      <c r="B46" s="43">
        <v>61</v>
      </c>
      <c r="C46" s="44">
        <v>50</v>
      </c>
      <c r="E46" s="7" t="s">
        <v>14</v>
      </c>
      <c r="F46" s="47">
        <f t="shared" si="1"/>
        <v>549134.06183745584</v>
      </c>
      <c r="G46" s="59">
        <v>0.42932862190812721</v>
      </c>
      <c r="H46" s="7" t="s">
        <v>70</v>
      </c>
      <c r="I46" s="7"/>
      <c r="J46" s="7">
        <v>8</v>
      </c>
    </row>
    <row r="47" spans="1:12" ht="15.75" thickBot="1" x14ac:dyDescent="0.3">
      <c r="A47" s="7" t="s">
        <v>66</v>
      </c>
      <c r="B47" s="45">
        <v>96</v>
      </c>
      <c r="C47" s="46">
        <v>99</v>
      </c>
      <c r="E47" s="7" t="s">
        <v>66</v>
      </c>
      <c r="F47" s="47">
        <f t="shared" si="1"/>
        <v>60261.625441696189</v>
      </c>
      <c r="G47" s="59">
        <v>4.7114252061248585E-2</v>
      </c>
    </row>
    <row r="49" spans="1:15" x14ac:dyDescent="0.25">
      <c r="A49" s="101" t="s">
        <v>75</v>
      </c>
      <c r="B49" s="101"/>
      <c r="C49" s="101"/>
      <c r="D49" s="101"/>
      <c r="E49" s="101"/>
      <c r="F49" s="101"/>
      <c r="G49" s="7" t="s">
        <v>76</v>
      </c>
      <c r="H49" s="7">
        <v>0.06</v>
      </c>
      <c r="I49" s="7">
        <v>1.5</v>
      </c>
    </row>
    <row r="50" spans="1:15" x14ac:dyDescent="0.25">
      <c r="A50" s="7"/>
      <c r="B50" s="8" t="s">
        <v>12</v>
      </c>
      <c r="C50" s="8" t="s">
        <v>28</v>
      </c>
      <c r="D50" s="8" t="s">
        <v>29</v>
      </c>
      <c r="E50" s="8" t="s">
        <v>30</v>
      </c>
      <c r="F50" s="8" t="s">
        <v>31</v>
      </c>
      <c r="G50" s="8" t="s">
        <v>32</v>
      </c>
      <c r="H50" s="8" t="s">
        <v>33</v>
      </c>
      <c r="I50" s="8" t="s">
        <v>34</v>
      </c>
    </row>
    <row r="51" spans="1:15" x14ac:dyDescent="0.25">
      <c r="A51" s="7" t="s">
        <v>12</v>
      </c>
      <c r="B51" s="40">
        <f>C17*$H$49</f>
        <v>0</v>
      </c>
      <c r="C51" s="40">
        <f t="shared" ref="C51:I52" si="2">D17*$H$49</f>
        <v>33.6</v>
      </c>
      <c r="D51" s="40">
        <f t="shared" si="2"/>
        <v>24</v>
      </c>
      <c r="E51" s="40">
        <v>18.899999999999999</v>
      </c>
      <c r="F51" s="40">
        <f t="shared" si="2"/>
        <v>6</v>
      </c>
      <c r="G51" s="40">
        <f t="shared" si="2"/>
        <v>15</v>
      </c>
      <c r="H51" s="40">
        <f t="shared" si="2"/>
        <v>14.399999999999999</v>
      </c>
      <c r="I51" s="40">
        <f t="shared" si="2"/>
        <v>30.9</v>
      </c>
    </row>
    <row r="52" spans="1:15" x14ac:dyDescent="0.25">
      <c r="A52" s="7" t="s">
        <v>34</v>
      </c>
      <c r="B52" s="40">
        <f>C18*$H$49</f>
        <v>30.9</v>
      </c>
      <c r="C52" s="40">
        <f t="shared" si="2"/>
        <v>64.5</v>
      </c>
      <c r="D52" s="40">
        <f t="shared" si="2"/>
        <v>54.9</v>
      </c>
      <c r="E52" s="40">
        <f t="shared" si="2"/>
        <v>49.8</v>
      </c>
      <c r="F52" s="40">
        <f t="shared" si="2"/>
        <v>24.9</v>
      </c>
      <c r="G52" s="40">
        <f t="shared" si="2"/>
        <v>41.699999999999996</v>
      </c>
      <c r="H52" s="40">
        <f t="shared" si="2"/>
        <v>16.5</v>
      </c>
      <c r="I52" s="40">
        <f t="shared" si="2"/>
        <v>0</v>
      </c>
    </row>
    <row r="53" spans="1:15" x14ac:dyDescent="0.25">
      <c r="A53" s="7" t="s">
        <v>77</v>
      </c>
      <c r="B53" s="7"/>
      <c r="C53" s="7"/>
      <c r="D53" s="7"/>
      <c r="E53" s="7"/>
      <c r="F53" s="7"/>
      <c r="G53" s="7"/>
      <c r="H53" s="7"/>
      <c r="I53" s="7"/>
    </row>
    <row r="55" spans="1:15" x14ac:dyDescent="0.25">
      <c r="A55" s="108" t="s">
        <v>78</v>
      </c>
      <c r="B55" s="109"/>
      <c r="C55" s="109"/>
      <c r="D55" s="109"/>
      <c r="E55" s="109"/>
      <c r="F55" s="109"/>
      <c r="G55" s="109"/>
      <c r="H55" s="109"/>
      <c r="I55" s="110"/>
    </row>
    <row r="56" spans="1:15" x14ac:dyDescent="0.25">
      <c r="A56" s="8"/>
      <c r="B56" s="16" t="s">
        <v>12</v>
      </c>
      <c r="C56" s="7" t="s">
        <v>28</v>
      </c>
      <c r="D56" s="7" t="s">
        <v>29</v>
      </c>
      <c r="E56" s="7" t="s">
        <v>30</v>
      </c>
      <c r="F56" s="4" t="s">
        <v>31</v>
      </c>
      <c r="G56" s="4" t="s">
        <v>32</v>
      </c>
      <c r="H56" s="11" t="s">
        <v>33</v>
      </c>
      <c r="I56" s="11" t="s">
        <v>34</v>
      </c>
    </row>
    <row r="57" spans="1:15" x14ac:dyDescent="0.25">
      <c r="A57" s="8" t="s">
        <v>12</v>
      </c>
      <c r="B57" s="53" cm="1">
        <f t="array" aca="1" ref="B57:I64" ca="1">_xlfn.RANDARRAY(8,8,700,1500,TRUE)</f>
        <v>1422</v>
      </c>
      <c r="C57" s="50">
        <f ca="1"/>
        <v>1254</v>
      </c>
      <c r="D57" s="50">
        <f ca="1"/>
        <v>1232</v>
      </c>
      <c r="E57" s="50">
        <f ca="1"/>
        <v>950</v>
      </c>
      <c r="F57" s="50">
        <f ca="1"/>
        <v>988</v>
      </c>
      <c r="G57" s="50">
        <f ca="1"/>
        <v>1342</v>
      </c>
      <c r="H57" s="50">
        <f ca="1"/>
        <v>1145</v>
      </c>
      <c r="I57" s="51">
        <f ca="1"/>
        <v>1170</v>
      </c>
    </row>
    <row r="58" spans="1:15" x14ac:dyDescent="0.25">
      <c r="A58" s="8" t="s">
        <v>28</v>
      </c>
      <c r="B58" s="52">
        <f ca="1"/>
        <v>1113</v>
      </c>
      <c r="C58" s="53">
        <f ca="1"/>
        <v>1347</v>
      </c>
      <c r="D58" s="53">
        <f ca="1"/>
        <v>793</v>
      </c>
      <c r="E58" s="53">
        <f ca="1"/>
        <v>997</v>
      </c>
      <c r="F58" s="53">
        <f ca="1"/>
        <v>929</v>
      </c>
      <c r="G58" s="53">
        <f ca="1"/>
        <v>918</v>
      </c>
      <c r="H58" s="53">
        <f ca="1"/>
        <v>1033</v>
      </c>
      <c r="I58" s="54">
        <f ca="1"/>
        <v>1107</v>
      </c>
    </row>
    <row r="59" spans="1:15" x14ac:dyDescent="0.25">
      <c r="A59" s="8" t="s">
        <v>29</v>
      </c>
      <c r="B59" s="52">
        <f ca="1"/>
        <v>829</v>
      </c>
      <c r="C59" s="53">
        <f ca="1"/>
        <v>1430</v>
      </c>
      <c r="D59" s="53">
        <f ca="1"/>
        <v>807</v>
      </c>
      <c r="E59" s="53">
        <f ca="1"/>
        <v>1301</v>
      </c>
      <c r="F59" s="53">
        <f ca="1"/>
        <v>1496</v>
      </c>
      <c r="G59" s="53">
        <f ca="1"/>
        <v>1106</v>
      </c>
      <c r="H59" s="53">
        <f ca="1"/>
        <v>743</v>
      </c>
      <c r="I59" s="54">
        <f ca="1"/>
        <v>1160</v>
      </c>
    </row>
    <row r="60" spans="1:15" x14ac:dyDescent="0.25">
      <c r="A60" s="8" t="s">
        <v>30</v>
      </c>
      <c r="B60" s="52">
        <f ca="1"/>
        <v>916</v>
      </c>
      <c r="C60" s="53">
        <f ca="1"/>
        <v>948</v>
      </c>
      <c r="D60" s="53">
        <f ca="1"/>
        <v>1403</v>
      </c>
      <c r="E60" s="53">
        <f ca="1"/>
        <v>735</v>
      </c>
      <c r="F60" s="53">
        <f ca="1"/>
        <v>1481</v>
      </c>
      <c r="G60" s="53">
        <f ca="1"/>
        <v>1170</v>
      </c>
      <c r="H60" s="53">
        <f ca="1"/>
        <v>1376</v>
      </c>
      <c r="I60" s="54">
        <f ca="1"/>
        <v>1366</v>
      </c>
    </row>
    <row r="61" spans="1:15" x14ac:dyDescent="0.25">
      <c r="A61" s="8" t="s">
        <v>31</v>
      </c>
      <c r="B61" s="52">
        <f ca="1"/>
        <v>785</v>
      </c>
      <c r="C61" s="53">
        <f ca="1"/>
        <v>910</v>
      </c>
      <c r="D61" s="53">
        <f ca="1"/>
        <v>1462</v>
      </c>
      <c r="E61" s="53">
        <f ca="1"/>
        <v>839</v>
      </c>
      <c r="F61" s="53">
        <f ca="1"/>
        <v>1050</v>
      </c>
      <c r="G61" s="53">
        <f ca="1"/>
        <v>1364</v>
      </c>
      <c r="H61" s="53">
        <f ca="1"/>
        <v>729</v>
      </c>
      <c r="I61" s="54">
        <f ca="1"/>
        <v>1014</v>
      </c>
    </row>
    <row r="62" spans="1:15" x14ac:dyDescent="0.25">
      <c r="A62" s="7" t="s">
        <v>32</v>
      </c>
      <c r="B62" s="52">
        <f ca="1"/>
        <v>1171</v>
      </c>
      <c r="C62" s="53">
        <f ca="1"/>
        <v>1044</v>
      </c>
      <c r="D62" s="53">
        <f ca="1"/>
        <v>890</v>
      </c>
      <c r="E62" s="53">
        <f ca="1"/>
        <v>785</v>
      </c>
      <c r="F62" s="53">
        <f ca="1"/>
        <v>873</v>
      </c>
      <c r="G62" s="53">
        <f ca="1"/>
        <v>1173</v>
      </c>
      <c r="H62" s="53">
        <f ca="1"/>
        <v>1013</v>
      </c>
      <c r="I62" s="54">
        <f ca="1"/>
        <v>944</v>
      </c>
      <c r="J62" s="13"/>
      <c r="K62" s="13"/>
      <c r="L62" s="13"/>
      <c r="M62" s="13"/>
      <c r="N62" s="13"/>
      <c r="O62" s="13"/>
    </row>
    <row r="63" spans="1:15" x14ac:dyDescent="0.25">
      <c r="A63" s="7" t="s">
        <v>33</v>
      </c>
      <c r="B63" s="52">
        <f ca="1"/>
        <v>1348</v>
      </c>
      <c r="C63" s="53">
        <f ca="1"/>
        <v>1377</v>
      </c>
      <c r="D63" s="53">
        <f ca="1"/>
        <v>855</v>
      </c>
      <c r="E63" s="53">
        <f ca="1"/>
        <v>1332</v>
      </c>
      <c r="F63" s="53">
        <f ca="1"/>
        <v>986</v>
      </c>
      <c r="G63" s="53">
        <f ca="1"/>
        <v>780</v>
      </c>
      <c r="H63" s="53">
        <f ca="1"/>
        <v>1286</v>
      </c>
      <c r="I63" s="54">
        <f ca="1"/>
        <v>1092</v>
      </c>
    </row>
    <row r="64" spans="1:15" x14ac:dyDescent="0.25">
      <c r="A64" s="7" t="s">
        <v>34</v>
      </c>
      <c r="B64" s="55">
        <f ca="1"/>
        <v>1482</v>
      </c>
      <c r="C64" s="56">
        <f ca="1"/>
        <v>971</v>
      </c>
      <c r="D64" s="56">
        <f ca="1"/>
        <v>912</v>
      </c>
      <c r="E64" s="56">
        <f ca="1"/>
        <v>830</v>
      </c>
      <c r="F64" s="56">
        <f ca="1"/>
        <v>1432</v>
      </c>
      <c r="G64" s="56">
        <f ca="1"/>
        <v>1323</v>
      </c>
      <c r="H64" s="56">
        <f ca="1"/>
        <v>1138</v>
      </c>
      <c r="I64" s="57">
        <f ca="1"/>
        <v>833</v>
      </c>
    </row>
    <row r="66" spans="1:10" x14ac:dyDescent="0.25">
      <c r="A66" s="105" t="s">
        <v>74</v>
      </c>
      <c r="B66" s="106"/>
      <c r="C66" s="106"/>
      <c r="D66" s="106"/>
      <c r="E66" s="106"/>
      <c r="F66" s="106"/>
      <c r="G66" s="106"/>
      <c r="H66" s="106"/>
      <c r="I66" s="107"/>
      <c r="J66" s="39"/>
    </row>
    <row r="67" spans="1:10" x14ac:dyDescent="0.25">
      <c r="A67" s="11"/>
      <c r="B67" s="97" t="s">
        <v>39</v>
      </c>
      <c r="C67" s="97"/>
      <c r="D67" s="97"/>
      <c r="E67" s="97"/>
      <c r="F67" s="97"/>
      <c r="G67" s="97"/>
      <c r="H67" s="97"/>
      <c r="I67" s="97"/>
    </row>
    <row r="68" spans="1:10" x14ac:dyDescent="0.25">
      <c r="A68" s="11" t="s">
        <v>38</v>
      </c>
      <c r="B68" s="8" t="s">
        <v>12</v>
      </c>
      <c r="C68" s="8" t="s">
        <v>28</v>
      </c>
      <c r="D68" s="8" t="s">
        <v>29</v>
      </c>
      <c r="E68" s="8" t="s">
        <v>30</v>
      </c>
      <c r="F68" s="8" t="s">
        <v>31</v>
      </c>
      <c r="G68" s="8" t="s">
        <v>32</v>
      </c>
      <c r="H68" s="8" t="s">
        <v>33</v>
      </c>
      <c r="I68" s="8" t="s">
        <v>34</v>
      </c>
    </row>
    <row r="69" spans="1:10" x14ac:dyDescent="0.25">
      <c r="A69" s="38" t="s">
        <v>35</v>
      </c>
      <c r="B69" s="42">
        <v>7033</v>
      </c>
      <c r="C69" s="42">
        <v>7271</v>
      </c>
      <c r="D69" s="42">
        <v>7389</v>
      </c>
      <c r="E69" s="42">
        <v>7325</v>
      </c>
      <c r="F69" s="42">
        <v>7345</v>
      </c>
      <c r="G69" s="42">
        <v>7230</v>
      </c>
      <c r="H69" s="42">
        <v>7002</v>
      </c>
      <c r="I69" s="42">
        <v>7290</v>
      </c>
    </row>
    <row r="71" spans="1:10" x14ac:dyDescent="0.25">
      <c r="A71" s="101" t="s">
        <v>79</v>
      </c>
      <c r="B71" s="101"/>
    </row>
    <row r="72" spans="1:10" x14ac:dyDescent="0.25">
      <c r="A72" s="7" t="s">
        <v>12</v>
      </c>
      <c r="B72" s="48">
        <v>970719</v>
      </c>
      <c r="D72" s="3">
        <f ca="1">RANDBETWEEN(65000,650000)</f>
        <v>87811</v>
      </c>
    </row>
    <row r="73" spans="1:10" x14ac:dyDescent="0.25">
      <c r="A73" s="7" t="s">
        <v>34</v>
      </c>
      <c r="B73" s="48">
        <v>588575</v>
      </c>
    </row>
  </sheetData>
  <mergeCells count="22">
    <mergeCell ref="A30:L30"/>
    <mergeCell ref="A10:I10"/>
    <mergeCell ref="A14:J14"/>
    <mergeCell ref="C15:J15"/>
    <mergeCell ref="A17:B17"/>
    <mergeCell ref="A18:B18"/>
    <mergeCell ref="A20:G20"/>
    <mergeCell ref="A21:A22"/>
    <mergeCell ref="B21:B22"/>
    <mergeCell ref="C21:E21"/>
    <mergeCell ref="F21:G21"/>
    <mergeCell ref="A28:E28"/>
    <mergeCell ref="A55:I55"/>
    <mergeCell ref="A66:I66"/>
    <mergeCell ref="B67:I67"/>
    <mergeCell ref="A71:B71"/>
    <mergeCell ref="A31:A32"/>
    <mergeCell ref="B31:B32"/>
    <mergeCell ref="C31:L31"/>
    <mergeCell ref="A38:I38"/>
    <mergeCell ref="H42:J42"/>
    <mergeCell ref="A49:F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2BA6-9E3D-4D5D-BD61-90429604D6AB}">
  <dimension ref="A1:V73"/>
  <sheetViews>
    <sheetView topLeftCell="A46" zoomScale="85" zoomScaleNormal="85" workbookViewId="0">
      <selection activeCell="B44" sqref="B44:C47"/>
    </sheetView>
  </sheetViews>
  <sheetFormatPr defaultRowHeight="15" x14ac:dyDescent="0.25"/>
  <cols>
    <col min="1" max="1" width="10.5703125" style="3" bestFit="1" customWidth="1"/>
    <col min="2" max="2" width="21" style="3" bestFit="1" customWidth="1"/>
    <col min="3" max="3" width="20" style="3" bestFit="1" customWidth="1"/>
    <col min="4" max="4" width="18" style="3" bestFit="1" customWidth="1"/>
    <col min="5" max="5" width="13.28515625" style="3" bestFit="1" customWidth="1"/>
    <col min="6" max="6" width="15.42578125" style="3" bestFit="1" customWidth="1"/>
    <col min="7" max="7" width="23.28515625" style="3" bestFit="1" customWidth="1"/>
    <col min="8" max="8" width="12.42578125" style="3" bestFit="1" customWidth="1"/>
    <col min="9" max="9" width="12.28515625" style="3" bestFit="1" customWidth="1"/>
    <col min="10" max="10" width="8" style="3" bestFit="1" customWidth="1"/>
    <col min="11" max="11" width="9" style="3" bestFit="1" customWidth="1"/>
    <col min="12" max="14" width="9.140625" style="3"/>
    <col min="15" max="22" width="12.28515625" style="3" bestFit="1" customWidth="1"/>
    <col min="23" max="16384" width="9.140625" style="3"/>
  </cols>
  <sheetData>
    <row r="1" spans="1:22" ht="15" customHeight="1" x14ac:dyDescent="0.25">
      <c r="A1" s="30" t="s">
        <v>0</v>
      </c>
      <c r="B1" s="31"/>
      <c r="C1" s="31"/>
      <c r="D1" s="31"/>
      <c r="E1" s="32" t="s">
        <v>15</v>
      </c>
      <c r="F1" s="33"/>
      <c r="G1" s="33"/>
      <c r="H1" s="33"/>
      <c r="I1" s="33"/>
      <c r="J1" s="2"/>
    </row>
    <row r="2" spans="1:22" x14ac:dyDescent="0.25">
      <c r="A2" s="4" t="s">
        <v>1</v>
      </c>
      <c r="B2" s="4" t="s">
        <v>2</v>
      </c>
      <c r="C2" s="4" t="s">
        <v>3</v>
      </c>
      <c r="E2" s="5" t="s">
        <v>16</v>
      </c>
      <c r="F2" s="6"/>
      <c r="G2" s="6"/>
      <c r="H2" s="6"/>
      <c r="I2" s="6"/>
    </row>
    <row r="3" spans="1:22" x14ac:dyDescent="0.25">
      <c r="A3" s="1">
        <v>1</v>
      </c>
      <c r="B3" s="1" t="s">
        <v>4</v>
      </c>
      <c r="C3" s="1" t="s">
        <v>10</v>
      </c>
      <c r="E3" s="8"/>
      <c r="F3" s="4"/>
      <c r="G3" s="4"/>
      <c r="H3" s="4"/>
      <c r="I3" s="4" t="s">
        <v>23</v>
      </c>
      <c r="N3" s="3">
        <f ca="1">RANDBETWEEN(100000,1000000)</f>
        <v>370603</v>
      </c>
      <c r="T3" s="10"/>
      <c r="U3" s="10"/>
      <c r="V3" s="10"/>
    </row>
    <row r="4" spans="1:22" x14ac:dyDescent="0.25">
      <c r="A4" s="1">
        <v>2</v>
      </c>
      <c r="B4" s="1" t="s">
        <v>5</v>
      </c>
      <c r="C4" s="1" t="s">
        <v>11</v>
      </c>
      <c r="E4" s="11"/>
      <c r="F4" s="11"/>
      <c r="G4" s="11"/>
      <c r="H4" s="11" t="s">
        <v>12</v>
      </c>
      <c r="I4" s="84">
        <v>2916000</v>
      </c>
      <c r="L4" s="3">
        <v>0.85865724381625441</v>
      </c>
      <c r="T4" s="12"/>
      <c r="U4" s="12"/>
      <c r="V4" s="12"/>
    </row>
    <row r="5" spans="1:22" x14ac:dyDescent="0.25">
      <c r="A5" s="1">
        <v>3</v>
      </c>
      <c r="B5" s="1" t="s">
        <v>6</v>
      </c>
      <c r="C5" s="1" t="s">
        <v>12</v>
      </c>
      <c r="E5" s="11"/>
      <c r="F5" s="11"/>
      <c r="G5" s="11"/>
      <c r="H5" s="11" t="s">
        <v>34</v>
      </c>
      <c r="I5" s="85">
        <v>468000</v>
      </c>
      <c r="L5" s="3">
        <v>0.14134275618374559</v>
      </c>
      <c r="N5" s="13"/>
      <c r="O5" s="13"/>
      <c r="P5" s="13"/>
      <c r="Q5" s="13"/>
      <c r="R5" s="13"/>
    </row>
    <row r="6" spans="1:22" x14ac:dyDescent="0.25">
      <c r="A6" s="1">
        <v>4</v>
      </c>
      <c r="B6" s="1" t="s">
        <v>7</v>
      </c>
      <c r="C6" s="1" t="s">
        <v>12</v>
      </c>
      <c r="E6" s="15"/>
      <c r="F6" s="15"/>
      <c r="G6" s="15"/>
      <c r="H6" s="15"/>
      <c r="I6" s="13"/>
      <c r="N6" s="15"/>
      <c r="O6" s="15"/>
      <c r="P6" s="15"/>
      <c r="Q6" s="15"/>
      <c r="R6" s="13"/>
    </row>
    <row r="7" spans="1:22" x14ac:dyDescent="0.25">
      <c r="A7" s="1">
        <v>5</v>
      </c>
      <c r="B7" s="1" t="s">
        <v>8</v>
      </c>
      <c r="C7" s="1" t="s">
        <v>13</v>
      </c>
      <c r="D7" s="13"/>
      <c r="F7" s="13"/>
      <c r="G7" s="13"/>
      <c r="H7" s="13"/>
      <c r="I7" s="13"/>
      <c r="J7" s="13"/>
      <c r="K7" s="84"/>
    </row>
    <row r="8" spans="1:22" x14ac:dyDescent="0.25">
      <c r="A8" s="1">
        <v>6</v>
      </c>
      <c r="B8" s="1" t="s">
        <v>9</v>
      </c>
      <c r="C8" s="1" t="s">
        <v>14</v>
      </c>
      <c r="D8" s="13"/>
      <c r="F8" s="13"/>
      <c r="G8" s="13"/>
      <c r="H8" s="13"/>
      <c r="I8" s="13"/>
      <c r="J8" s="13"/>
      <c r="K8" s="85"/>
    </row>
    <row r="9" spans="1:22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22" x14ac:dyDescent="0.25">
      <c r="A10" s="102" t="s">
        <v>26</v>
      </c>
      <c r="B10" s="102"/>
      <c r="C10" s="102"/>
      <c r="D10" s="102"/>
      <c r="E10" s="102"/>
      <c r="F10" s="102"/>
      <c r="G10" s="102"/>
      <c r="H10" s="102"/>
      <c r="I10" s="102"/>
      <c r="J10" s="13"/>
    </row>
    <row r="11" spans="1:22" x14ac:dyDescent="0.25">
      <c r="A11" s="8" t="s">
        <v>27</v>
      </c>
      <c r="B11" s="4" t="s">
        <v>12</v>
      </c>
      <c r="C11" s="4" t="s">
        <v>28</v>
      </c>
      <c r="D11" s="8" t="s">
        <v>29</v>
      </c>
      <c r="E11" s="8" t="s">
        <v>30</v>
      </c>
      <c r="F11" s="8" t="s">
        <v>31</v>
      </c>
      <c r="G11" s="8" t="s">
        <v>32</v>
      </c>
      <c r="H11" s="8" t="s">
        <v>33</v>
      </c>
      <c r="I11" s="8" t="s">
        <v>34</v>
      </c>
      <c r="J11" s="13"/>
    </row>
    <row r="12" spans="1:22" x14ac:dyDescent="0.25">
      <c r="A12" s="8" t="s">
        <v>35</v>
      </c>
      <c r="B12" s="11">
        <v>1284800</v>
      </c>
      <c r="C12" s="11">
        <v>183040</v>
      </c>
      <c r="D12" s="11">
        <v>183040</v>
      </c>
      <c r="E12" s="11">
        <v>183040</v>
      </c>
      <c r="F12" s="11">
        <v>274560</v>
      </c>
      <c r="G12" s="11">
        <v>274560</v>
      </c>
      <c r="H12" s="11">
        <v>91520</v>
      </c>
      <c r="I12" s="11">
        <v>183040</v>
      </c>
      <c r="J12" s="13"/>
    </row>
    <row r="13" spans="1:22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22" x14ac:dyDescent="0.25">
      <c r="A14" s="103" t="s">
        <v>36</v>
      </c>
      <c r="B14" s="103"/>
      <c r="C14" s="103"/>
      <c r="D14" s="103"/>
      <c r="E14" s="103"/>
      <c r="F14" s="103"/>
      <c r="G14" s="103"/>
      <c r="H14" s="103"/>
      <c r="I14" s="103"/>
      <c r="J14" s="103"/>
    </row>
    <row r="15" spans="1:22" x14ac:dyDescent="0.25">
      <c r="A15" s="11"/>
      <c r="B15" s="11" t="s">
        <v>37</v>
      </c>
      <c r="C15" s="97" t="s">
        <v>39</v>
      </c>
      <c r="D15" s="97"/>
      <c r="E15" s="97"/>
      <c r="F15" s="97"/>
      <c r="G15" s="97"/>
      <c r="H15" s="97"/>
      <c r="I15" s="97"/>
      <c r="J15" s="97"/>
    </row>
    <row r="16" spans="1:22" x14ac:dyDescent="0.25">
      <c r="A16" s="11" t="s">
        <v>38</v>
      </c>
      <c r="C16" s="8" t="s">
        <v>12</v>
      </c>
      <c r="D16" s="8" t="s">
        <v>28</v>
      </c>
      <c r="E16" s="8" t="s">
        <v>29</v>
      </c>
      <c r="F16" s="8" t="s">
        <v>30</v>
      </c>
      <c r="G16" s="8" t="s">
        <v>31</v>
      </c>
      <c r="H16" s="8" t="s">
        <v>32</v>
      </c>
      <c r="I16" s="8" t="s">
        <v>33</v>
      </c>
      <c r="J16" s="8" t="s">
        <v>34</v>
      </c>
    </row>
    <row r="17" spans="1:12" x14ac:dyDescent="0.25">
      <c r="A17" s="104" t="s">
        <v>40</v>
      </c>
      <c r="B17" s="104"/>
      <c r="C17" s="11">
        <v>0</v>
      </c>
      <c r="D17" s="11">
        <v>560</v>
      </c>
      <c r="E17" s="11">
        <v>400</v>
      </c>
      <c r="F17" s="11">
        <v>335</v>
      </c>
      <c r="G17" s="11">
        <v>100</v>
      </c>
      <c r="H17" s="11">
        <v>250</v>
      </c>
      <c r="I17" s="11">
        <v>240</v>
      </c>
      <c r="J17" s="11">
        <v>515</v>
      </c>
    </row>
    <row r="18" spans="1:12" x14ac:dyDescent="0.25">
      <c r="A18" s="104" t="s">
        <v>19</v>
      </c>
      <c r="B18" s="104"/>
      <c r="C18" s="11">
        <v>515</v>
      </c>
      <c r="D18" s="11">
        <v>1075</v>
      </c>
      <c r="E18" s="11">
        <v>915</v>
      </c>
      <c r="F18" s="11">
        <v>830</v>
      </c>
      <c r="G18" s="11">
        <v>415</v>
      </c>
      <c r="H18" s="11">
        <v>695</v>
      </c>
      <c r="I18" s="11">
        <v>275</v>
      </c>
      <c r="J18" s="11">
        <v>0</v>
      </c>
    </row>
    <row r="20" spans="1:12" x14ac:dyDescent="0.25">
      <c r="A20" s="103" t="s">
        <v>41</v>
      </c>
      <c r="B20" s="103"/>
      <c r="C20" s="103"/>
      <c r="D20" s="103"/>
      <c r="E20" s="103"/>
      <c r="F20" s="103"/>
      <c r="G20" s="103"/>
    </row>
    <row r="21" spans="1:12" x14ac:dyDescent="0.25">
      <c r="A21" s="104" t="s">
        <v>1</v>
      </c>
      <c r="B21" s="104" t="s">
        <v>42</v>
      </c>
      <c r="C21" s="104" t="s">
        <v>43</v>
      </c>
      <c r="D21" s="104"/>
      <c r="E21" s="104"/>
      <c r="F21" s="104" t="s">
        <v>44</v>
      </c>
      <c r="G21" s="104"/>
    </row>
    <row r="22" spans="1:12" x14ac:dyDescent="0.25">
      <c r="A22" s="104"/>
      <c r="B22" s="104"/>
      <c r="C22" s="4" t="s">
        <v>12</v>
      </c>
      <c r="D22" s="4" t="s">
        <v>34</v>
      </c>
      <c r="E22" s="4" t="s">
        <v>23</v>
      </c>
      <c r="F22" s="4" t="s">
        <v>12</v>
      </c>
      <c r="G22" s="4" t="s">
        <v>34</v>
      </c>
    </row>
    <row r="23" spans="1:12" x14ac:dyDescent="0.25">
      <c r="A23" s="1">
        <v>1</v>
      </c>
      <c r="B23" s="1" t="s">
        <v>45</v>
      </c>
      <c r="C23" s="1">
        <v>15</v>
      </c>
      <c r="D23" s="1">
        <v>3</v>
      </c>
      <c r="E23" s="1">
        <f>SUM(C23:D23)</f>
        <v>18</v>
      </c>
      <c r="F23" s="1">
        <v>4500</v>
      </c>
      <c r="G23" s="1">
        <v>900</v>
      </c>
    </row>
    <row r="24" spans="1:12" x14ac:dyDescent="0.25">
      <c r="A24" s="1">
        <v>2</v>
      </c>
      <c r="B24" s="1" t="s">
        <v>46</v>
      </c>
      <c r="C24" s="1">
        <v>2</v>
      </c>
      <c r="D24" s="1">
        <v>9</v>
      </c>
      <c r="E24" s="1">
        <f t="shared" ref="E24:E27" si="0">SUM(C24:D24)</f>
        <v>11</v>
      </c>
      <c r="F24" s="1">
        <v>900</v>
      </c>
      <c r="G24" s="1">
        <v>4050</v>
      </c>
    </row>
    <row r="25" spans="1:12" x14ac:dyDescent="0.25">
      <c r="A25" s="1">
        <v>3</v>
      </c>
      <c r="B25" s="1" t="s">
        <v>47</v>
      </c>
      <c r="C25" s="1">
        <v>2</v>
      </c>
      <c r="D25" s="1">
        <v>2</v>
      </c>
      <c r="E25" s="1">
        <f t="shared" si="0"/>
        <v>4</v>
      </c>
      <c r="F25" s="1">
        <v>1200</v>
      </c>
      <c r="G25" s="1">
        <v>1200</v>
      </c>
    </row>
    <row r="26" spans="1:12" x14ac:dyDescent="0.25">
      <c r="A26" s="1">
        <v>4</v>
      </c>
      <c r="B26" s="1" t="s">
        <v>48</v>
      </c>
      <c r="C26" s="1">
        <v>1</v>
      </c>
      <c r="D26" s="1">
        <v>0</v>
      </c>
      <c r="E26" s="1">
        <f t="shared" si="0"/>
        <v>1</v>
      </c>
      <c r="F26" s="1">
        <v>750</v>
      </c>
      <c r="G26" s="1">
        <v>0</v>
      </c>
    </row>
    <row r="27" spans="1:12" x14ac:dyDescent="0.25">
      <c r="A27" s="1">
        <v>5</v>
      </c>
      <c r="B27" s="1" t="s">
        <v>49</v>
      </c>
      <c r="C27" s="1">
        <v>15</v>
      </c>
      <c r="D27" s="1">
        <v>9</v>
      </c>
      <c r="E27" s="1">
        <f t="shared" si="0"/>
        <v>24</v>
      </c>
      <c r="F27" s="1">
        <v>33000</v>
      </c>
      <c r="G27" s="1">
        <v>19800</v>
      </c>
    </row>
    <row r="28" spans="1:12" x14ac:dyDescent="0.25">
      <c r="A28" s="104" t="s">
        <v>23</v>
      </c>
      <c r="B28" s="104"/>
      <c r="C28" s="104"/>
      <c r="D28" s="104"/>
      <c r="E28" s="104"/>
      <c r="F28" s="1">
        <f>SUM(F23:F27)</f>
        <v>40350</v>
      </c>
      <c r="G28" s="1">
        <f>SUM(G23:G27)</f>
        <v>25950</v>
      </c>
    </row>
    <row r="30" spans="1:12" x14ac:dyDescent="0.25">
      <c r="A30" s="103" t="s">
        <v>50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</row>
    <row r="31" spans="1:12" x14ac:dyDescent="0.25">
      <c r="A31" s="104" t="s">
        <v>1</v>
      </c>
      <c r="B31" s="104" t="s">
        <v>51</v>
      </c>
      <c r="C31" s="104" t="s">
        <v>52</v>
      </c>
      <c r="D31" s="104"/>
      <c r="E31" s="104"/>
      <c r="F31" s="104"/>
      <c r="G31" s="104"/>
      <c r="H31" s="104"/>
      <c r="I31" s="104"/>
      <c r="J31" s="104"/>
      <c r="K31" s="104"/>
      <c r="L31" s="104"/>
    </row>
    <row r="32" spans="1:12" x14ac:dyDescent="0.25">
      <c r="A32" s="104"/>
      <c r="B32" s="104"/>
      <c r="C32" s="8" t="s">
        <v>12</v>
      </c>
      <c r="D32" s="8" t="s">
        <v>57</v>
      </c>
      <c r="E32" s="8" t="s">
        <v>31</v>
      </c>
      <c r="F32" s="8" t="s">
        <v>58</v>
      </c>
      <c r="G32" s="8" t="s">
        <v>59</v>
      </c>
      <c r="H32" s="8" t="s">
        <v>30</v>
      </c>
      <c r="I32" s="8" t="s">
        <v>34</v>
      </c>
      <c r="J32" s="8" t="s">
        <v>60</v>
      </c>
      <c r="K32" s="8" t="s">
        <v>61</v>
      </c>
      <c r="L32" s="8" t="s">
        <v>23</v>
      </c>
    </row>
    <row r="33" spans="1:12" x14ac:dyDescent="0.25">
      <c r="A33" s="11">
        <v>1</v>
      </c>
      <c r="B33" s="11" t="s">
        <v>53</v>
      </c>
      <c r="C33" s="11">
        <v>16</v>
      </c>
      <c r="D33" s="11" t="s">
        <v>24</v>
      </c>
      <c r="E33" s="11" t="s">
        <v>24</v>
      </c>
      <c r="F33" s="11" t="s">
        <v>24</v>
      </c>
      <c r="G33" s="11" t="s">
        <v>24</v>
      </c>
      <c r="H33" s="11" t="s">
        <v>24</v>
      </c>
      <c r="I33" s="11">
        <v>1</v>
      </c>
      <c r="J33" s="11">
        <v>1</v>
      </c>
      <c r="K33" s="11">
        <v>1</v>
      </c>
      <c r="L33" s="11">
        <v>18</v>
      </c>
    </row>
    <row r="34" spans="1:12" x14ac:dyDescent="0.25">
      <c r="A34" s="11">
        <v>2</v>
      </c>
      <c r="B34" s="11" t="s">
        <v>54</v>
      </c>
      <c r="C34" s="11" t="s">
        <v>24</v>
      </c>
      <c r="D34" s="11" t="s">
        <v>24</v>
      </c>
      <c r="E34" s="11" t="s">
        <v>24</v>
      </c>
      <c r="F34" s="11" t="s">
        <v>24</v>
      </c>
      <c r="G34" s="11">
        <v>2</v>
      </c>
      <c r="H34" s="11" t="s">
        <v>24</v>
      </c>
      <c r="I34" s="11" t="s">
        <v>24</v>
      </c>
      <c r="J34" s="11" t="s">
        <v>24</v>
      </c>
      <c r="K34" s="11" t="s">
        <v>24</v>
      </c>
      <c r="L34" s="11">
        <v>11</v>
      </c>
    </row>
    <row r="35" spans="1:12" x14ac:dyDescent="0.25">
      <c r="A35" s="11">
        <v>3</v>
      </c>
      <c r="B35" s="11" t="s">
        <v>55</v>
      </c>
      <c r="C35" s="11">
        <v>13</v>
      </c>
      <c r="D35" s="11" t="s">
        <v>24</v>
      </c>
      <c r="E35" s="11">
        <v>5</v>
      </c>
      <c r="F35" s="11">
        <v>4</v>
      </c>
      <c r="G35" s="11">
        <v>7</v>
      </c>
      <c r="H35" s="11">
        <v>2</v>
      </c>
      <c r="I35" s="11">
        <v>2</v>
      </c>
      <c r="J35" s="11" t="s">
        <v>24</v>
      </c>
      <c r="K35" s="11" t="s">
        <v>24</v>
      </c>
      <c r="L35" s="11">
        <v>4</v>
      </c>
    </row>
    <row r="36" spans="1:12" x14ac:dyDescent="0.25">
      <c r="A36" s="11">
        <v>4</v>
      </c>
      <c r="B36" s="11" t="s">
        <v>56</v>
      </c>
      <c r="C36" s="11" t="s">
        <v>24</v>
      </c>
      <c r="D36" s="11">
        <v>16</v>
      </c>
      <c r="E36" s="11" t="s">
        <v>24</v>
      </c>
      <c r="F36" s="11" t="s">
        <v>24</v>
      </c>
      <c r="G36" s="11" t="s">
        <v>24</v>
      </c>
      <c r="H36" s="11" t="s">
        <v>24</v>
      </c>
      <c r="I36" s="11">
        <v>9</v>
      </c>
      <c r="J36" s="11"/>
      <c r="K36" s="11" t="s">
        <v>24</v>
      </c>
      <c r="L36" s="11">
        <v>24</v>
      </c>
    </row>
    <row r="38" spans="1:12" x14ac:dyDescent="0.25">
      <c r="A38" s="98" t="s">
        <v>62</v>
      </c>
      <c r="B38" s="99"/>
      <c r="C38" s="99"/>
      <c r="D38" s="99"/>
      <c r="E38" s="99"/>
      <c r="F38" s="99"/>
      <c r="G38" s="99"/>
      <c r="H38" s="99"/>
      <c r="I38" s="100"/>
    </row>
    <row r="39" spans="1:12" x14ac:dyDescent="0.25">
      <c r="A39" s="8" t="s">
        <v>63</v>
      </c>
      <c r="B39" s="7" t="s">
        <v>12</v>
      </c>
      <c r="C39" s="8" t="s">
        <v>28</v>
      </c>
      <c r="D39" s="8" t="s">
        <v>29</v>
      </c>
      <c r="E39" s="8" t="s">
        <v>30</v>
      </c>
      <c r="F39" s="8" t="s">
        <v>31</v>
      </c>
      <c r="G39" s="8" t="s">
        <v>32</v>
      </c>
      <c r="H39" s="8" t="s">
        <v>33</v>
      </c>
      <c r="I39" s="8" t="s">
        <v>34</v>
      </c>
    </row>
    <row r="40" spans="1:12" x14ac:dyDescent="0.25">
      <c r="A40" s="8" t="s">
        <v>64</v>
      </c>
      <c r="B40" s="16">
        <v>300000</v>
      </c>
      <c r="C40" s="17">
        <v>120000</v>
      </c>
      <c r="D40" s="17">
        <v>100000</v>
      </c>
      <c r="E40" s="17">
        <v>120000</v>
      </c>
      <c r="F40" s="17">
        <v>170000</v>
      </c>
      <c r="G40" s="17">
        <v>120000</v>
      </c>
      <c r="H40" s="17">
        <v>100000</v>
      </c>
      <c r="I40" s="17">
        <v>300000</v>
      </c>
    </row>
    <row r="42" spans="1:12" x14ac:dyDescent="0.25">
      <c r="A42" s="35" t="s">
        <v>71</v>
      </c>
      <c r="B42" s="36"/>
      <c r="C42" s="37"/>
      <c r="E42" s="34" t="s">
        <v>72</v>
      </c>
      <c r="F42" s="34"/>
      <c r="H42" s="101" t="s">
        <v>80</v>
      </c>
      <c r="I42" s="101"/>
      <c r="J42" s="101"/>
    </row>
    <row r="43" spans="1:12" x14ac:dyDescent="0.25">
      <c r="A43" s="7"/>
      <c r="B43" s="7" t="s">
        <v>12</v>
      </c>
      <c r="C43" s="7" t="s">
        <v>34</v>
      </c>
      <c r="E43" s="7"/>
      <c r="F43" s="7" t="s">
        <v>73</v>
      </c>
      <c r="G43" s="3">
        <f ca="1">RANDBETWEEN(1000000,1500000)</f>
        <v>1023926</v>
      </c>
      <c r="H43" s="7" t="s">
        <v>67</v>
      </c>
      <c r="I43" s="7"/>
      <c r="J43" s="7">
        <v>2</v>
      </c>
      <c r="L43" s="3">
        <v>1279053</v>
      </c>
    </row>
    <row r="44" spans="1:12" x14ac:dyDescent="0.25">
      <c r="A44" s="7" t="s">
        <v>10</v>
      </c>
      <c r="B44" s="43">
        <v>869</v>
      </c>
      <c r="C44" s="44">
        <v>425</v>
      </c>
      <c r="E44" s="7" t="s">
        <v>10</v>
      </c>
      <c r="F44" s="47">
        <f>$L$43*G44</f>
        <v>609395.68727915199</v>
      </c>
      <c r="G44" s="59">
        <v>0.47644287396937574</v>
      </c>
      <c r="H44" s="7" t="s">
        <v>68</v>
      </c>
      <c r="I44" s="7"/>
      <c r="J44" s="7">
        <v>4</v>
      </c>
    </row>
    <row r="45" spans="1:12" x14ac:dyDescent="0.25">
      <c r="A45" s="7" t="s">
        <v>65</v>
      </c>
      <c r="B45" s="43">
        <v>875</v>
      </c>
      <c r="C45" s="44">
        <v>824</v>
      </c>
      <c r="E45" s="7" t="s">
        <v>65</v>
      </c>
      <c r="F45" s="47">
        <f t="shared" ref="F45:F47" si="1">$L$43*G45</f>
        <v>60261.625441696116</v>
      </c>
      <c r="G45" s="59">
        <v>4.7114252061248529E-2</v>
      </c>
      <c r="H45" s="7" t="s">
        <v>69</v>
      </c>
      <c r="I45" s="7"/>
      <c r="J45" s="7">
        <v>8</v>
      </c>
    </row>
    <row r="46" spans="1:12" x14ac:dyDescent="0.25">
      <c r="A46" s="7" t="s">
        <v>14</v>
      </c>
      <c r="B46" s="43">
        <v>411</v>
      </c>
      <c r="C46" s="44">
        <v>342</v>
      </c>
      <c r="E46" s="7" t="s">
        <v>14</v>
      </c>
      <c r="F46" s="47">
        <f t="shared" si="1"/>
        <v>549134.06183745584</v>
      </c>
      <c r="G46" s="59">
        <v>0.42932862190812721</v>
      </c>
      <c r="H46" s="7" t="s">
        <v>70</v>
      </c>
      <c r="I46" s="7"/>
      <c r="J46" s="7">
        <v>8</v>
      </c>
    </row>
    <row r="47" spans="1:12" ht="15.75" thickBot="1" x14ac:dyDescent="0.3">
      <c r="A47" s="7" t="s">
        <v>66</v>
      </c>
      <c r="B47" s="45">
        <v>370</v>
      </c>
      <c r="C47" s="46">
        <v>856</v>
      </c>
      <c r="E47" s="7" t="s">
        <v>66</v>
      </c>
      <c r="F47" s="47">
        <f t="shared" si="1"/>
        <v>60261.625441696189</v>
      </c>
      <c r="G47" s="59">
        <v>4.7114252061248585E-2</v>
      </c>
    </row>
    <row r="49" spans="1:15" x14ac:dyDescent="0.25">
      <c r="A49" s="101" t="s">
        <v>75</v>
      </c>
      <c r="B49" s="101"/>
      <c r="C49" s="101"/>
      <c r="D49" s="101"/>
      <c r="E49" s="101"/>
      <c r="F49" s="101"/>
      <c r="G49" s="7" t="s">
        <v>76</v>
      </c>
      <c r="H49" s="7">
        <v>0.06</v>
      </c>
      <c r="I49" s="7">
        <v>1.5</v>
      </c>
    </row>
    <row r="50" spans="1:15" x14ac:dyDescent="0.25">
      <c r="A50" s="7"/>
      <c r="B50" s="8" t="s">
        <v>12</v>
      </c>
      <c r="C50" s="8" t="s">
        <v>28</v>
      </c>
      <c r="D50" s="8" t="s">
        <v>29</v>
      </c>
      <c r="E50" s="8" t="s">
        <v>30</v>
      </c>
      <c r="F50" s="8" t="s">
        <v>31</v>
      </c>
      <c r="G50" s="8" t="s">
        <v>32</v>
      </c>
      <c r="H50" s="8" t="s">
        <v>33</v>
      </c>
      <c r="I50" s="8" t="s">
        <v>34</v>
      </c>
    </row>
    <row r="51" spans="1:15" x14ac:dyDescent="0.25">
      <c r="A51" s="7" t="s">
        <v>12</v>
      </c>
      <c r="B51" s="40">
        <f>C17*$H$49</f>
        <v>0</v>
      </c>
      <c r="C51" s="40">
        <f t="shared" ref="C51:I52" si="2">D17*$H$49</f>
        <v>33.6</v>
      </c>
      <c r="D51" s="40">
        <f t="shared" si="2"/>
        <v>24</v>
      </c>
      <c r="E51" s="40">
        <v>18.899999999999999</v>
      </c>
      <c r="F51" s="40">
        <f t="shared" si="2"/>
        <v>6</v>
      </c>
      <c r="G51" s="40">
        <f t="shared" si="2"/>
        <v>15</v>
      </c>
      <c r="H51" s="40">
        <f t="shared" si="2"/>
        <v>14.399999999999999</v>
      </c>
      <c r="I51" s="40">
        <f t="shared" si="2"/>
        <v>30.9</v>
      </c>
    </row>
    <row r="52" spans="1:15" x14ac:dyDescent="0.25">
      <c r="A52" s="7" t="s">
        <v>34</v>
      </c>
      <c r="B52" s="40">
        <f>C18*$H$49</f>
        <v>30.9</v>
      </c>
      <c r="C52" s="40">
        <f t="shared" si="2"/>
        <v>64.5</v>
      </c>
      <c r="D52" s="40">
        <f t="shared" si="2"/>
        <v>54.9</v>
      </c>
      <c r="E52" s="40">
        <f t="shared" si="2"/>
        <v>49.8</v>
      </c>
      <c r="F52" s="40">
        <f t="shared" si="2"/>
        <v>24.9</v>
      </c>
      <c r="G52" s="40">
        <f t="shared" si="2"/>
        <v>41.699999999999996</v>
      </c>
      <c r="H52" s="40">
        <f t="shared" si="2"/>
        <v>16.5</v>
      </c>
      <c r="I52" s="40">
        <f t="shared" si="2"/>
        <v>0</v>
      </c>
    </row>
    <row r="53" spans="1:15" x14ac:dyDescent="0.25">
      <c r="A53" s="7" t="s">
        <v>77</v>
      </c>
      <c r="B53" s="7"/>
      <c r="C53" s="7"/>
      <c r="D53" s="7"/>
      <c r="E53" s="7"/>
      <c r="F53" s="7"/>
      <c r="G53" s="7"/>
      <c r="H53" s="7"/>
      <c r="I53" s="7"/>
    </row>
    <row r="55" spans="1:15" x14ac:dyDescent="0.25">
      <c r="A55" s="108" t="s">
        <v>78</v>
      </c>
      <c r="B55" s="109"/>
      <c r="C55" s="109"/>
      <c r="D55" s="109"/>
      <c r="E55" s="109"/>
      <c r="F55" s="109"/>
      <c r="G55" s="109"/>
      <c r="H55" s="109"/>
      <c r="I55" s="110"/>
    </row>
    <row r="56" spans="1:15" x14ac:dyDescent="0.25">
      <c r="A56" s="8"/>
      <c r="B56" s="16" t="s">
        <v>12</v>
      </c>
      <c r="C56" s="7" t="s">
        <v>28</v>
      </c>
      <c r="D56" s="7" t="s">
        <v>29</v>
      </c>
      <c r="E56" s="7" t="s">
        <v>30</v>
      </c>
      <c r="F56" s="4" t="s">
        <v>31</v>
      </c>
      <c r="G56" s="4" t="s">
        <v>32</v>
      </c>
      <c r="H56" s="11" t="s">
        <v>33</v>
      </c>
      <c r="I56" s="11" t="s">
        <v>34</v>
      </c>
    </row>
    <row r="57" spans="1:15" x14ac:dyDescent="0.25">
      <c r="A57" s="8" t="s">
        <v>12</v>
      </c>
      <c r="B57" s="49">
        <v>200</v>
      </c>
      <c r="C57" s="50"/>
      <c r="D57" s="50"/>
      <c r="E57" s="50"/>
      <c r="F57" s="50"/>
      <c r="G57" s="50"/>
      <c r="H57" s="50"/>
      <c r="I57" s="51"/>
    </row>
    <row r="58" spans="1:15" x14ac:dyDescent="0.25">
      <c r="A58" s="8" t="s">
        <v>28</v>
      </c>
      <c r="B58" s="52"/>
      <c r="C58" s="53">
        <v>300</v>
      </c>
      <c r="D58" s="53"/>
      <c r="E58" s="53"/>
      <c r="F58" s="53"/>
      <c r="G58" s="53"/>
      <c r="H58" s="53"/>
      <c r="I58" s="54"/>
    </row>
    <row r="59" spans="1:15" x14ac:dyDescent="0.25">
      <c r="A59" s="8" t="s">
        <v>29</v>
      </c>
      <c r="B59" s="52"/>
      <c r="C59" s="53"/>
      <c r="D59" s="53">
        <v>400</v>
      </c>
      <c r="E59" s="53"/>
      <c r="F59" s="53"/>
      <c r="G59" s="53"/>
      <c r="H59" s="53"/>
      <c r="I59" s="54"/>
    </row>
    <row r="60" spans="1:15" x14ac:dyDescent="0.25">
      <c r="A60" s="8" t="s">
        <v>30</v>
      </c>
      <c r="B60" s="52"/>
      <c r="C60" s="53"/>
      <c r="D60" s="53"/>
      <c r="E60" s="53">
        <v>250</v>
      </c>
      <c r="F60" s="53"/>
      <c r="G60" s="53"/>
      <c r="H60" s="53"/>
      <c r="I60" s="54"/>
    </row>
    <row r="61" spans="1:15" x14ac:dyDescent="0.25">
      <c r="A61" s="8" t="s">
        <v>31</v>
      </c>
      <c r="B61" s="52"/>
      <c r="C61" s="53"/>
      <c r="D61" s="53"/>
      <c r="E61" s="53"/>
      <c r="F61" s="53">
        <v>350</v>
      </c>
      <c r="G61" s="53"/>
      <c r="H61" s="53"/>
      <c r="I61" s="54"/>
    </row>
    <row r="62" spans="1:15" x14ac:dyDescent="0.25">
      <c r="A62" s="7" t="s">
        <v>32</v>
      </c>
      <c r="B62" s="52"/>
      <c r="C62" s="53"/>
      <c r="D62" s="53"/>
      <c r="E62" s="53"/>
      <c r="F62" s="53"/>
      <c r="G62" s="53">
        <v>240</v>
      </c>
      <c r="H62" s="53"/>
      <c r="I62" s="54"/>
      <c r="J62" s="13"/>
      <c r="K62" s="13"/>
      <c r="L62" s="13"/>
      <c r="M62" s="13"/>
      <c r="N62" s="13"/>
      <c r="O62" s="13"/>
    </row>
    <row r="63" spans="1:15" x14ac:dyDescent="0.25">
      <c r="A63" s="7" t="s">
        <v>33</v>
      </c>
      <c r="B63" s="52"/>
      <c r="C63" s="53"/>
      <c r="D63" s="53"/>
      <c r="E63" s="53"/>
      <c r="F63" s="53"/>
      <c r="G63" s="53"/>
      <c r="H63" s="53">
        <v>150</v>
      </c>
      <c r="I63" s="54"/>
    </row>
    <row r="64" spans="1:15" x14ac:dyDescent="0.25">
      <c r="A64" s="7" t="s">
        <v>34</v>
      </c>
      <c r="B64" s="55"/>
      <c r="C64" s="56"/>
      <c r="D64" s="56"/>
      <c r="E64" s="56"/>
      <c r="F64" s="56"/>
      <c r="G64" s="56"/>
      <c r="H64" s="56"/>
      <c r="I64" s="57">
        <v>100</v>
      </c>
    </row>
    <row r="66" spans="1:10" x14ac:dyDescent="0.25">
      <c r="A66" s="105" t="s">
        <v>74</v>
      </c>
      <c r="B66" s="106"/>
      <c r="C66" s="106"/>
      <c r="D66" s="106"/>
      <c r="E66" s="106"/>
      <c r="F66" s="106"/>
      <c r="G66" s="106"/>
      <c r="H66" s="106"/>
      <c r="I66" s="107"/>
      <c r="J66" s="39"/>
    </row>
    <row r="67" spans="1:10" x14ac:dyDescent="0.25">
      <c r="A67" s="11"/>
      <c r="B67" s="97" t="s">
        <v>39</v>
      </c>
      <c r="C67" s="97"/>
      <c r="D67" s="97"/>
      <c r="E67" s="97"/>
      <c r="F67" s="97"/>
      <c r="G67" s="97"/>
      <c r="H67" s="97"/>
      <c r="I67" s="97"/>
    </row>
    <row r="68" spans="1:10" x14ac:dyDescent="0.25">
      <c r="A68" s="11" t="s">
        <v>38</v>
      </c>
      <c r="B68" s="8" t="s">
        <v>12</v>
      </c>
      <c r="C68" s="8" t="s">
        <v>28</v>
      </c>
      <c r="D68" s="8" t="s">
        <v>29</v>
      </c>
      <c r="E68" s="8" t="s">
        <v>30</v>
      </c>
      <c r="F68" s="8" t="s">
        <v>31</v>
      </c>
      <c r="G68" s="8" t="s">
        <v>32</v>
      </c>
      <c r="H68" s="8" t="s">
        <v>33</v>
      </c>
      <c r="I68" s="8" t="s">
        <v>34</v>
      </c>
    </row>
    <row r="69" spans="1:10" x14ac:dyDescent="0.25">
      <c r="A69" s="38" t="s">
        <v>35</v>
      </c>
      <c r="B69" s="42">
        <v>7033</v>
      </c>
      <c r="C69" s="42">
        <v>7271</v>
      </c>
      <c r="D69" s="42">
        <v>7389</v>
      </c>
      <c r="E69" s="42">
        <v>7325</v>
      </c>
      <c r="F69" s="42">
        <v>7345</v>
      </c>
      <c r="G69" s="42">
        <v>7230</v>
      </c>
      <c r="H69" s="42">
        <v>7002</v>
      </c>
      <c r="I69" s="42">
        <v>7290</v>
      </c>
    </row>
    <row r="71" spans="1:10" x14ac:dyDescent="0.25">
      <c r="A71" s="101" t="s">
        <v>79</v>
      </c>
      <c r="B71" s="101"/>
    </row>
    <row r="72" spans="1:10" x14ac:dyDescent="0.25">
      <c r="A72" s="7" t="s">
        <v>12</v>
      </c>
      <c r="B72" s="48">
        <v>970719</v>
      </c>
      <c r="D72" s="3">
        <f ca="1">RANDBETWEEN(65000,650000)</f>
        <v>330249</v>
      </c>
    </row>
    <row r="73" spans="1:10" x14ac:dyDescent="0.25">
      <c r="A73" s="7" t="s">
        <v>34</v>
      </c>
      <c r="B73" s="48">
        <v>588575</v>
      </c>
    </row>
  </sheetData>
  <mergeCells count="22">
    <mergeCell ref="A30:L30"/>
    <mergeCell ref="A10:I10"/>
    <mergeCell ref="A14:J14"/>
    <mergeCell ref="C15:J15"/>
    <mergeCell ref="A17:B17"/>
    <mergeCell ref="A18:B18"/>
    <mergeCell ref="A20:G20"/>
    <mergeCell ref="A21:A22"/>
    <mergeCell ref="B21:B22"/>
    <mergeCell ref="C21:E21"/>
    <mergeCell ref="F21:G21"/>
    <mergeCell ref="A28:E28"/>
    <mergeCell ref="A55:I55"/>
    <mergeCell ref="A66:I66"/>
    <mergeCell ref="B67:I67"/>
    <mergeCell ref="A71:B71"/>
    <mergeCell ref="A31:A32"/>
    <mergeCell ref="B31:B32"/>
    <mergeCell ref="C31:L31"/>
    <mergeCell ref="A38:I38"/>
    <mergeCell ref="H42:J42"/>
    <mergeCell ref="A49:F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90E9-9AD1-41A3-A5C5-E36F66892DC2}">
  <dimension ref="A1:V73"/>
  <sheetViews>
    <sheetView topLeftCell="A48" zoomScale="85" zoomScaleNormal="85" workbookViewId="0">
      <selection activeCell="H63" sqref="H63"/>
    </sheetView>
  </sheetViews>
  <sheetFormatPr defaultRowHeight="15" x14ac:dyDescent="0.25"/>
  <cols>
    <col min="1" max="1" width="10.5703125" style="3" bestFit="1" customWidth="1"/>
    <col min="2" max="2" width="21" style="3" bestFit="1" customWidth="1"/>
    <col min="3" max="3" width="20" style="3" bestFit="1" customWidth="1"/>
    <col min="4" max="4" width="18" style="3" bestFit="1" customWidth="1"/>
    <col min="5" max="5" width="13.28515625" style="3" bestFit="1" customWidth="1"/>
    <col min="6" max="6" width="15.42578125" style="3" bestFit="1" customWidth="1"/>
    <col min="7" max="7" width="23.28515625" style="3" bestFit="1" customWidth="1"/>
    <col min="8" max="8" width="12.42578125" style="3" bestFit="1" customWidth="1"/>
    <col min="9" max="9" width="12.28515625" style="3" bestFit="1" customWidth="1"/>
    <col min="10" max="10" width="8" style="3" bestFit="1" customWidth="1"/>
    <col min="11" max="11" width="9" style="3" bestFit="1" customWidth="1"/>
    <col min="12" max="14" width="9.140625" style="3"/>
    <col min="15" max="22" width="12.28515625" style="3" bestFit="1" customWidth="1"/>
    <col min="23" max="16384" width="9.140625" style="3"/>
  </cols>
  <sheetData>
    <row r="1" spans="1:22" ht="15" customHeight="1" x14ac:dyDescent="0.25">
      <c r="A1" s="30" t="s">
        <v>0</v>
      </c>
      <c r="B1" s="31"/>
      <c r="C1" s="31"/>
      <c r="D1" s="31"/>
      <c r="E1" s="32" t="s">
        <v>15</v>
      </c>
      <c r="F1" s="33"/>
      <c r="G1" s="33"/>
      <c r="H1" s="33"/>
      <c r="I1" s="33"/>
      <c r="J1" s="2"/>
    </row>
    <row r="2" spans="1:22" x14ac:dyDescent="0.25">
      <c r="A2" s="4" t="s">
        <v>1</v>
      </c>
      <c r="B2" s="4" t="s">
        <v>2</v>
      </c>
      <c r="C2" s="4" t="s">
        <v>3</v>
      </c>
      <c r="E2" s="5" t="s">
        <v>16</v>
      </c>
      <c r="F2" s="6"/>
      <c r="G2" s="6"/>
      <c r="H2" s="6"/>
      <c r="I2" s="6"/>
    </row>
    <row r="3" spans="1:22" x14ac:dyDescent="0.25">
      <c r="A3" s="1">
        <v>1</v>
      </c>
      <c r="B3" s="1" t="s">
        <v>4</v>
      </c>
      <c r="C3" s="1" t="s">
        <v>10</v>
      </c>
      <c r="E3" s="8"/>
      <c r="F3" s="4"/>
      <c r="G3" s="4"/>
      <c r="H3" s="4"/>
      <c r="I3" s="4" t="s">
        <v>23</v>
      </c>
      <c r="N3" s="3">
        <f ca="1">RANDBETWEEN(100000,1000000)</f>
        <v>565720</v>
      </c>
      <c r="T3" s="10"/>
      <c r="U3" s="10"/>
      <c r="V3" s="10"/>
    </row>
    <row r="4" spans="1:22" x14ac:dyDescent="0.25">
      <c r="A4" s="1">
        <v>2</v>
      </c>
      <c r="B4" s="1" t="s">
        <v>5</v>
      </c>
      <c r="C4" s="1" t="s">
        <v>11</v>
      </c>
      <c r="E4" s="11"/>
      <c r="F4" s="11"/>
      <c r="G4" s="11"/>
      <c r="H4" s="11" t="s">
        <v>12</v>
      </c>
      <c r="I4" s="84">
        <v>2916000</v>
      </c>
      <c r="L4" s="3">
        <v>0.85865724381625441</v>
      </c>
      <c r="T4" s="12"/>
      <c r="U4" s="12"/>
      <c r="V4" s="12"/>
    </row>
    <row r="5" spans="1:22" x14ac:dyDescent="0.25">
      <c r="A5" s="1">
        <v>3</v>
      </c>
      <c r="B5" s="1" t="s">
        <v>6</v>
      </c>
      <c r="C5" s="1" t="s">
        <v>12</v>
      </c>
      <c r="E5" s="11"/>
      <c r="F5" s="11"/>
      <c r="G5" s="11"/>
      <c r="H5" s="11" t="s">
        <v>34</v>
      </c>
      <c r="I5" s="85">
        <v>468000</v>
      </c>
      <c r="L5" s="3">
        <v>0.14134275618374559</v>
      </c>
      <c r="N5" s="13"/>
      <c r="O5" s="13"/>
      <c r="P5" s="13"/>
      <c r="Q5" s="13"/>
      <c r="R5" s="13"/>
    </row>
    <row r="6" spans="1:22" x14ac:dyDescent="0.25">
      <c r="A6" s="1">
        <v>4</v>
      </c>
      <c r="B6" s="1" t="s">
        <v>7</v>
      </c>
      <c r="C6" s="1" t="s">
        <v>12</v>
      </c>
      <c r="E6" s="15"/>
      <c r="F6" s="15"/>
      <c r="G6" s="15"/>
      <c r="H6" s="15"/>
      <c r="I6" s="13"/>
      <c r="N6" s="15"/>
      <c r="O6" s="15"/>
      <c r="P6" s="15"/>
      <c r="Q6" s="15"/>
      <c r="R6" s="13"/>
    </row>
    <row r="7" spans="1:22" x14ac:dyDescent="0.25">
      <c r="A7" s="1">
        <v>5</v>
      </c>
      <c r="B7" s="1" t="s">
        <v>8</v>
      </c>
      <c r="C7" s="1" t="s">
        <v>13</v>
      </c>
      <c r="D7" s="13"/>
      <c r="F7" s="13"/>
      <c r="G7" s="13"/>
      <c r="H7" s="13"/>
      <c r="I7" s="13"/>
      <c r="J7" s="13"/>
      <c r="K7" s="84"/>
    </row>
    <row r="8" spans="1:22" x14ac:dyDescent="0.25">
      <c r="A8" s="1">
        <v>6</v>
      </c>
      <c r="B8" s="1" t="s">
        <v>9</v>
      </c>
      <c r="C8" s="1" t="s">
        <v>14</v>
      </c>
      <c r="D8" s="13"/>
      <c r="F8" s="13"/>
      <c r="G8" s="13"/>
      <c r="H8" s="13"/>
      <c r="I8" s="13"/>
      <c r="J8" s="13"/>
      <c r="K8" s="85"/>
    </row>
    <row r="9" spans="1:22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22" x14ac:dyDescent="0.25">
      <c r="A10" s="102" t="s">
        <v>26</v>
      </c>
      <c r="B10" s="102"/>
      <c r="C10" s="102"/>
      <c r="D10" s="102"/>
      <c r="E10" s="102"/>
      <c r="F10" s="102"/>
      <c r="G10" s="102"/>
      <c r="H10" s="102"/>
      <c r="I10" s="102"/>
      <c r="J10" s="13"/>
    </row>
    <row r="11" spans="1:22" x14ac:dyDescent="0.25">
      <c r="A11" s="8" t="s">
        <v>27</v>
      </c>
      <c r="B11" s="4" t="s">
        <v>12</v>
      </c>
      <c r="C11" s="4" t="s">
        <v>28</v>
      </c>
      <c r="D11" s="8" t="s">
        <v>29</v>
      </c>
      <c r="E11" s="8" t="s">
        <v>30</v>
      </c>
      <c r="F11" s="8" t="s">
        <v>31</v>
      </c>
      <c r="G11" s="8" t="s">
        <v>32</v>
      </c>
      <c r="H11" s="8" t="s">
        <v>33</v>
      </c>
      <c r="I11" s="8" t="s">
        <v>34</v>
      </c>
      <c r="J11" s="13"/>
    </row>
    <row r="12" spans="1:22" x14ac:dyDescent="0.25">
      <c r="A12" s="8" t="s">
        <v>35</v>
      </c>
      <c r="B12" s="11">
        <v>1284800</v>
      </c>
      <c r="C12" s="11">
        <v>183040</v>
      </c>
      <c r="D12" s="11">
        <v>183040</v>
      </c>
      <c r="E12" s="11">
        <v>183040</v>
      </c>
      <c r="F12" s="11">
        <v>274560</v>
      </c>
      <c r="G12" s="11">
        <v>274560</v>
      </c>
      <c r="H12" s="11">
        <v>91520</v>
      </c>
      <c r="I12" s="11">
        <v>183040</v>
      </c>
      <c r="J12" s="13"/>
    </row>
    <row r="13" spans="1:22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22" x14ac:dyDescent="0.25">
      <c r="A14" s="103" t="s">
        <v>36</v>
      </c>
      <c r="B14" s="103"/>
      <c r="C14" s="103"/>
      <c r="D14" s="103"/>
      <c r="E14" s="103"/>
      <c r="F14" s="103"/>
      <c r="G14" s="103"/>
      <c r="H14" s="103"/>
      <c r="I14" s="103"/>
      <c r="J14" s="103"/>
    </row>
    <row r="15" spans="1:22" x14ac:dyDescent="0.25">
      <c r="A15" s="11"/>
      <c r="B15" s="11" t="s">
        <v>37</v>
      </c>
      <c r="C15" s="97" t="s">
        <v>39</v>
      </c>
      <c r="D15" s="97"/>
      <c r="E15" s="97"/>
      <c r="F15" s="97"/>
      <c r="G15" s="97"/>
      <c r="H15" s="97"/>
      <c r="I15" s="97"/>
      <c r="J15" s="97"/>
    </row>
    <row r="16" spans="1:22" x14ac:dyDescent="0.25">
      <c r="A16" s="11" t="s">
        <v>38</v>
      </c>
      <c r="C16" s="8" t="s">
        <v>12</v>
      </c>
      <c r="D16" s="8" t="s">
        <v>28</v>
      </c>
      <c r="E16" s="8" t="s">
        <v>29</v>
      </c>
      <c r="F16" s="8" t="s">
        <v>30</v>
      </c>
      <c r="G16" s="8" t="s">
        <v>31</v>
      </c>
      <c r="H16" s="8" t="s">
        <v>32</v>
      </c>
      <c r="I16" s="8" t="s">
        <v>33</v>
      </c>
      <c r="J16" s="8" t="s">
        <v>34</v>
      </c>
    </row>
    <row r="17" spans="1:12" x14ac:dyDescent="0.25">
      <c r="A17" s="104" t="s">
        <v>40</v>
      </c>
      <c r="B17" s="104"/>
      <c r="C17" s="11">
        <v>0</v>
      </c>
      <c r="D17" s="11">
        <v>560</v>
      </c>
      <c r="E17" s="11">
        <v>400</v>
      </c>
      <c r="F17" s="11">
        <v>335</v>
      </c>
      <c r="G17" s="11">
        <v>100</v>
      </c>
      <c r="H17" s="11">
        <v>250</v>
      </c>
      <c r="I17" s="11">
        <v>240</v>
      </c>
      <c r="J17" s="11">
        <v>515</v>
      </c>
    </row>
    <row r="18" spans="1:12" x14ac:dyDescent="0.25">
      <c r="A18" s="104" t="s">
        <v>19</v>
      </c>
      <c r="B18" s="104"/>
      <c r="C18" s="11">
        <v>515</v>
      </c>
      <c r="D18" s="11">
        <v>1075</v>
      </c>
      <c r="E18" s="11">
        <v>915</v>
      </c>
      <c r="F18" s="11">
        <v>830</v>
      </c>
      <c r="G18" s="11">
        <v>415</v>
      </c>
      <c r="H18" s="11">
        <v>695</v>
      </c>
      <c r="I18" s="11">
        <v>275</v>
      </c>
      <c r="J18" s="11">
        <v>0</v>
      </c>
    </row>
    <row r="20" spans="1:12" x14ac:dyDescent="0.25">
      <c r="A20" s="103" t="s">
        <v>41</v>
      </c>
      <c r="B20" s="103"/>
      <c r="C20" s="103"/>
      <c r="D20" s="103"/>
      <c r="E20" s="103"/>
      <c r="F20" s="103"/>
      <c r="G20" s="103"/>
    </row>
    <row r="21" spans="1:12" x14ac:dyDescent="0.25">
      <c r="A21" s="104" t="s">
        <v>1</v>
      </c>
      <c r="B21" s="104" t="s">
        <v>42</v>
      </c>
      <c r="C21" s="104" t="s">
        <v>43</v>
      </c>
      <c r="D21" s="104"/>
      <c r="E21" s="104"/>
      <c r="F21" s="104" t="s">
        <v>44</v>
      </c>
      <c r="G21" s="104"/>
    </row>
    <row r="22" spans="1:12" x14ac:dyDescent="0.25">
      <c r="A22" s="104"/>
      <c r="B22" s="104"/>
      <c r="C22" s="4" t="s">
        <v>12</v>
      </c>
      <c r="D22" s="4" t="s">
        <v>34</v>
      </c>
      <c r="E22" s="4" t="s">
        <v>23</v>
      </c>
      <c r="F22" s="4" t="s">
        <v>12</v>
      </c>
      <c r="G22" s="4" t="s">
        <v>34</v>
      </c>
    </row>
    <row r="23" spans="1:12" x14ac:dyDescent="0.25">
      <c r="A23" s="1">
        <v>1</v>
      </c>
      <c r="B23" s="1" t="s">
        <v>45</v>
      </c>
      <c r="C23" s="1">
        <v>15</v>
      </c>
      <c r="D23" s="1">
        <v>3</v>
      </c>
      <c r="E23" s="1">
        <f>SUM(C23:D23)</f>
        <v>18</v>
      </c>
      <c r="F23" s="1">
        <v>4500</v>
      </c>
      <c r="G23" s="1">
        <v>900</v>
      </c>
    </row>
    <row r="24" spans="1:12" x14ac:dyDescent="0.25">
      <c r="A24" s="1">
        <v>2</v>
      </c>
      <c r="B24" s="1" t="s">
        <v>46</v>
      </c>
      <c r="C24" s="1">
        <v>2</v>
      </c>
      <c r="D24" s="1">
        <v>9</v>
      </c>
      <c r="E24" s="1">
        <f t="shared" ref="E24:E27" si="0">SUM(C24:D24)</f>
        <v>11</v>
      </c>
      <c r="F24" s="1">
        <v>900</v>
      </c>
      <c r="G24" s="1">
        <v>4050</v>
      </c>
    </row>
    <row r="25" spans="1:12" x14ac:dyDescent="0.25">
      <c r="A25" s="1">
        <v>3</v>
      </c>
      <c r="B25" s="1" t="s">
        <v>47</v>
      </c>
      <c r="C25" s="1">
        <v>2</v>
      </c>
      <c r="D25" s="1">
        <v>2</v>
      </c>
      <c r="E25" s="1">
        <f t="shared" si="0"/>
        <v>4</v>
      </c>
      <c r="F25" s="1">
        <v>1200</v>
      </c>
      <c r="G25" s="1">
        <v>1200</v>
      </c>
    </row>
    <row r="26" spans="1:12" x14ac:dyDescent="0.25">
      <c r="A26" s="1">
        <v>4</v>
      </c>
      <c r="B26" s="1" t="s">
        <v>48</v>
      </c>
      <c r="C26" s="1">
        <v>1</v>
      </c>
      <c r="D26" s="1">
        <v>0</v>
      </c>
      <c r="E26" s="1">
        <f t="shared" si="0"/>
        <v>1</v>
      </c>
      <c r="F26" s="1">
        <v>750</v>
      </c>
      <c r="G26" s="1">
        <v>0</v>
      </c>
    </row>
    <row r="27" spans="1:12" x14ac:dyDescent="0.25">
      <c r="A27" s="1">
        <v>5</v>
      </c>
      <c r="B27" s="1" t="s">
        <v>49</v>
      </c>
      <c r="C27" s="1">
        <v>15</v>
      </c>
      <c r="D27" s="1">
        <v>9</v>
      </c>
      <c r="E27" s="1">
        <f t="shared" si="0"/>
        <v>24</v>
      </c>
      <c r="F27" s="1">
        <v>33000</v>
      </c>
      <c r="G27" s="1">
        <v>19800</v>
      </c>
    </row>
    <row r="28" spans="1:12" x14ac:dyDescent="0.25">
      <c r="A28" s="104" t="s">
        <v>23</v>
      </c>
      <c r="B28" s="104"/>
      <c r="C28" s="104"/>
      <c r="D28" s="104"/>
      <c r="E28" s="104"/>
      <c r="F28" s="1">
        <f>SUM(F23:F27)</f>
        <v>40350</v>
      </c>
      <c r="G28" s="1">
        <f>SUM(G23:G27)</f>
        <v>25950</v>
      </c>
    </row>
    <row r="30" spans="1:12" x14ac:dyDescent="0.25">
      <c r="A30" s="103" t="s">
        <v>50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</row>
    <row r="31" spans="1:12" x14ac:dyDescent="0.25">
      <c r="A31" s="104" t="s">
        <v>1</v>
      </c>
      <c r="B31" s="104" t="s">
        <v>51</v>
      </c>
      <c r="C31" s="104" t="s">
        <v>52</v>
      </c>
      <c r="D31" s="104"/>
      <c r="E31" s="104"/>
      <c r="F31" s="104"/>
      <c r="G31" s="104"/>
      <c r="H31" s="104"/>
      <c r="I31" s="104"/>
      <c r="J31" s="104"/>
      <c r="K31" s="104"/>
      <c r="L31" s="104"/>
    </row>
    <row r="32" spans="1:12" x14ac:dyDescent="0.25">
      <c r="A32" s="104"/>
      <c r="B32" s="104"/>
      <c r="C32" s="8" t="s">
        <v>12</v>
      </c>
      <c r="D32" s="8" t="s">
        <v>57</v>
      </c>
      <c r="E32" s="8" t="s">
        <v>31</v>
      </c>
      <c r="F32" s="8" t="s">
        <v>58</v>
      </c>
      <c r="G32" s="8" t="s">
        <v>59</v>
      </c>
      <c r="H32" s="8" t="s">
        <v>30</v>
      </c>
      <c r="I32" s="8" t="s">
        <v>34</v>
      </c>
      <c r="J32" s="8" t="s">
        <v>60</v>
      </c>
      <c r="K32" s="8" t="s">
        <v>61</v>
      </c>
      <c r="L32" s="8" t="s">
        <v>23</v>
      </c>
    </row>
    <row r="33" spans="1:12" x14ac:dyDescent="0.25">
      <c r="A33" s="11">
        <v>1</v>
      </c>
      <c r="B33" s="11" t="s">
        <v>53</v>
      </c>
      <c r="C33" s="11">
        <v>16</v>
      </c>
      <c r="D33" s="11" t="s">
        <v>24</v>
      </c>
      <c r="E33" s="11" t="s">
        <v>24</v>
      </c>
      <c r="F33" s="11" t="s">
        <v>24</v>
      </c>
      <c r="G33" s="11" t="s">
        <v>24</v>
      </c>
      <c r="H33" s="11" t="s">
        <v>24</v>
      </c>
      <c r="I33" s="11">
        <v>1</v>
      </c>
      <c r="J33" s="11">
        <v>1</v>
      </c>
      <c r="K33" s="11">
        <v>1</v>
      </c>
      <c r="L33" s="11">
        <v>18</v>
      </c>
    </row>
    <row r="34" spans="1:12" x14ac:dyDescent="0.25">
      <c r="A34" s="11">
        <v>2</v>
      </c>
      <c r="B34" s="11" t="s">
        <v>54</v>
      </c>
      <c r="C34" s="11" t="s">
        <v>24</v>
      </c>
      <c r="D34" s="11" t="s">
        <v>24</v>
      </c>
      <c r="E34" s="11" t="s">
        <v>24</v>
      </c>
      <c r="F34" s="11" t="s">
        <v>24</v>
      </c>
      <c r="G34" s="11">
        <v>2</v>
      </c>
      <c r="H34" s="11" t="s">
        <v>24</v>
      </c>
      <c r="I34" s="11" t="s">
        <v>24</v>
      </c>
      <c r="J34" s="11" t="s">
        <v>24</v>
      </c>
      <c r="K34" s="11" t="s">
        <v>24</v>
      </c>
      <c r="L34" s="11">
        <v>11</v>
      </c>
    </row>
    <row r="35" spans="1:12" x14ac:dyDescent="0.25">
      <c r="A35" s="11">
        <v>3</v>
      </c>
      <c r="B35" s="11" t="s">
        <v>55</v>
      </c>
      <c r="C35" s="11">
        <v>13</v>
      </c>
      <c r="D35" s="11" t="s">
        <v>24</v>
      </c>
      <c r="E35" s="11">
        <v>5</v>
      </c>
      <c r="F35" s="11">
        <v>4</v>
      </c>
      <c r="G35" s="11">
        <v>7</v>
      </c>
      <c r="H35" s="11">
        <v>2</v>
      </c>
      <c r="I35" s="11">
        <v>2</v>
      </c>
      <c r="J35" s="11" t="s">
        <v>24</v>
      </c>
      <c r="K35" s="11" t="s">
        <v>24</v>
      </c>
      <c r="L35" s="11">
        <v>4</v>
      </c>
    </row>
    <row r="36" spans="1:12" x14ac:dyDescent="0.25">
      <c r="A36" s="11">
        <v>4</v>
      </c>
      <c r="B36" s="11" t="s">
        <v>56</v>
      </c>
      <c r="C36" s="11" t="s">
        <v>24</v>
      </c>
      <c r="D36" s="11">
        <v>16</v>
      </c>
      <c r="E36" s="11" t="s">
        <v>24</v>
      </c>
      <c r="F36" s="11" t="s">
        <v>24</v>
      </c>
      <c r="G36" s="11" t="s">
        <v>24</v>
      </c>
      <c r="H36" s="11" t="s">
        <v>24</v>
      </c>
      <c r="I36" s="11">
        <v>9</v>
      </c>
      <c r="J36" s="11"/>
      <c r="K36" s="11" t="s">
        <v>24</v>
      </c>
      <c r="L36" s="11">
        <v>24</v>
      </c>
    </row>
    <row r="38" spans="1:12" x14ac:dyDescent="0.25">
      <c r="A38" s="98" t="s">
        <v>62</v>
      </c>
      <c r="B38" s="99"/>
      <c r="C38" s="99"/>
      <c r="D38" s="99"/>
      <c r="E38" s="99"/>
      <c r="F38" s="99"/>
      <c r="G38" s="99"/>
      <c r="H38" s="99"/>
      <c r="I38" s="100"/>
    </row>
    <row r="39" spans="1:12" x14ac:dyDescent="0.25">
      <c r="A39" s="8" t="s">
        <v>63</v>
      </c>
      <c r="B39" s="7" t="s">
        <v>12</v>
      </c>
      <c r="C39" s="8" t="s">
        <v>28</v>
      </c>
      <c r="D39" s="8" t="s">
        <v>29</v>
      </c>
      <c r="E39" s="8" t="s">
        <v>30</v>
      </c>
      <c r="F39" s="8" t="s">
        <v>31</v>
      </c>
      <c r="G39" s="8" t="s">
        <v>32</v>
      </c>
      <c r="H39" s="8" t="s">
        <v>33</v>
      </c>
      <c r="I39" s="8" t="s">
        <v>34</v>
      </c>
    </row>
    <row r="40" spans="1:12" x14ac:dyDescent="0.25">
      <c r="A40" s="8" t="s">
        <v>64</v>
      </c>
      <c r="B40" s="16">
        <v>300000</v>
      </c>
      <c r="C40" s="17">
        <v>120000</v>
      </c>
      <c r="D40" s="17">
        <v>100000</v>
      </c>
      <c r="E40" s="17">
        <v>120000</v>
      </c>
      <c r="F40" s="17">
        <v>170000</v>
      </c>
      <c r="G40" s="17">
        <v>120000</v>
      </c>
      <c r="H40" s="17">
        <v>100000</v>
      </c>
      <c r="I40" s="17">
        <v>300000</v>
      </c>
    </row>
    <row r="42" spans="1:12" x14ac:dyDescent="0.25">
      <c r="A42" s="35" t="s">
        <v>71</v>
      </c>
      <c r="B42" s="36"/>
      <c r="C42" s="37"/>
      <c r="E42" s="34" t="s">
        <v>72</v>
      </c>
      <c r="F42" s="34"/>
      <c r="H42" s="101" t="s">
        <v>80</v>
      </c>
      <c r="I42" s="101"/>
      <c r="J42" s="101"/>
    </row>
    <row r="43" spans="1:12" x14ac:dyDescent="0.25">
      <c r="A43" s="7"/>
      <c r="B43" s="7" t="s">
        <v>12</v>
      </c>
      <c r="C43" s="7" t="s">
        <v>34</v>
      </c>
      <c r="E43" s="7"/>
      <c r="F43" s="7" t="s">
        <v>73</v>
      </c>
      <c r="G43" s="3">
        <f ca="1">RANDBETWEEN(1000000,1500000)</f>
        <v>1380090</v>
      </c>
      <c r="H43" s="7" t="s">
        <v>67</v>
      </c>
      <c r="I43" s="7"/>
      <c r="J43" s="7">
        <v>2</v>
      </c>
      <c r="L43" s="3">
        <v>1279053</v>
      </c>
    </row>
    <row r="44" spans="1:12" x14ac:dyDescent="0.25">
      <c r="A44" s="7" t="s">
        <v>10</v>
      </c>
      <c r="B44" s="43">
        <v>869</v>
      </c>
      <c r="C44" s="44">
        <v>425</v>
      </c>
      <c r="E44" s="7" t="s">
        <v>10</v>
      </c>
      <c r="F44" s="47">
        <f>$L$43*G44</f>
        <v>609395.68727915199</v>
      </c>
      <c r="G44" s="59">
        <v>0.47644287396937574</v>
      </c>
      <c r="H44" s="7" t="s">
        <v>68</v>
      </c>
      <c r="I44" s="7"/>
      <c r="J44" s="7">
        <v>4</v>
      </c>
    </row>
    <row r="45" spans="1:12" x14ac:dyDescent="0.25">
      <c r="A45" s="7" t="s">
        <v>65</v>
      </c>
      <c r="B45" s="43">
        <v>875</v>
      </c>
      <c r="C45" s="44">
        <v>824</v>
      </c>
      <c r="E45" s="7" t="s">
        <v>65</v>
      </c>
      <c r="F45" s="47">
        <f t="shared" ref="F45:F47" si="1">$L$43*G45</f>
        <v>60261.625441696116</v>
      </c>
      <c r="G45" s="59">
        <v>4.7114252061248529E-2</v>
      </c>
      <c r="H45" s="7" t="s">
        <v>69</v>
      </c>
      <c r="I45" s="7"/>
      <c r="J45" s="7">
        <v>8</v>
      </c>
    </row>
    <row r="46" spans="1:12" x14ac:dyDescent="0.25">
      <c r="A46" s="7" t="s">
        <v>14</v>
      </c>
      <c r="B46" s="43">
        <v>411</v>
      </c>
      <c r="C46" s="44">
        <v>342</v>
      </c>
      <c r="E46" s="7" t="s">
        <v>14</v>
      </c>
      <c r="F46" s="47">
        <f t="shared" si="1"/>
        <v>549134.06183745584</v>
      </c>
      <c r="G46" s="59">
        <v>0.42932862190812721</v>
      </c>
      <c r="H46" s="7" t="s">
        <v>70</v>
      </c>
      <c r="I46" s="7"/>
      <c r="J46" s="7">
        <v>8</v>
      </c>
    </row>
    <row r="47" spans="1:12" ht="15.75" thickBot="1" x14ac:dyDescent="0.3">
      <c r="A47" s="7" t="s">
        <v>66</v>
      </c>
      <c r="B47" s="45">
        <v>370</v>
      </c>
      <c r="C47" s="46">
        <v>856</v>
      </c>
      <c r="E47" s="7" t="s">
        <v>66</v>
      </c>
      <c r="F47" s="47">
        <f t="shared" si="1"/>
        <v>60261.625441696189</v>
      </c>
      <c r="G47" s="59">
        <v>4.7114252061248585E-2</v>
      </c>
    </row>
    <row r="49" spans="1:15" x14ac:dyDescent="0.25">
      <c r="A49" s="101" t="s">
        <v>75</v>
      </c>
      <c r="B49" s="101"/>
      <c r="C49" s="101"/>
      <c r="D49" s="101"/>
      <c r="E49" s="101"/>
      <c r="F49" s="101"/>
      <c r="G49" s="7" t="s">
        <v>76</v>
      </c>
      <c r="H49" s="7">
        <v>0.06</v>
      </c>
      <c r="I49" s="7">
        <v>1.5</v>
      </c>
    </row>
    <row r="50" spans="1:15" x14ac:dyDescent="0.25">
      <c r="A50" s="7"/>
      <c r="B50" s="8" t="s">
        <v>12</v>
      </c>
      <c r="C50" s="8" t="s">
        <v>28</v>
      </c>
      <c r="D50" s="8" t="s">
        <v>29</v>
      </c>
      <c r="E50" s="8" t="s">
        <v>30</v>
      </c>
      <c r="F50" s="8" t="s">
        <v>31</v>
      </c>
      <c r="G50" s="8" t="s">
        <v>32</v>
      </c>
      <c r="H50" s="8" t="s">
        <v>33</v>
      </c>
      <c r="I50" s="8" t="s">
        <v>34</v>
      </c>
    </row>
    <row r="51" spans="1:15" x14ac:dyDescent="0.25">
      <c r="A51" s="7" t="s">
        <v>12</v>
      </c>
      <c r="B51" s="40">
        <f>C17*$H$49</f>
        <v>0</v>
      </c>
      <c r="C51" s="40">
        <f t="shared" ref="C51:I52" si="2">D17*$H$49</f>
        <v>33.6</v>
      </c>
      <c r="D51" s="40">
        <f t="shared" si="2"/>
        <v>24</v>
      </c>
      <c r="E51" s="40">
        <v>18.899999999999999</v>
      </c>
      <c r="F51" s="40">
        <f t="shared" si="2"/>
        <v>6</v>
      </c>
      <c r="G51" s="40">
        <f t="shared" si="2"/>
        <v>15</v>
      </c>
      <c r="H51" s="40">
        <f t="shared" si="2"/>
        <v>14.399999999999999</v>
      </c>
      <c r="I51" s="40">
        <f t="shared" si="2"/>
        <v>30.9</v>
      </c>
    </row>
    <row r="52" spans="1:15" x14ac:dyDescent="0.25">
      <c r="A52" s="7" t="s">
        <v>34</v>
      </c>
      <c r="B52" s="40">
        <f>C18*$H$49</f>
        <v>30.9</v>
      </c>
      <c r="C52" s="40">
        <f t="shared" si="2"/>
        <v>64.5</v>
      </c>
      <c r="D52" s="40">
        <f t="shared" si="2"/>
        <v>54.9</v>
      </c>
      <c r="E52" s="40">
        <f t="shared" si="2"/>
        <v>49.8</v>
      </c>
      <c r="F52" s="40">
        <f t="shared" si="2"/>
        <v>24.9</v>
      </c>
      <c r="G52" s="40">
        <f t="shared" si="2"/>
        <v>41.699999999999996</v>
      </c>
      <c r="H52" s="40">
        <f t="shared" si="2"/>
        <v>16.5</v>
      </c>
      <c r="I52" s="40">
        <f t="shared" si="2"/>
        <v>0</v>
      </c>
    </row>
    <row r="53" spans="1:15" x14ac:dyDescent="0.25">
      <c r="A53" s="7" t="s">
        <v>77</v>
      </c>
      <c r="B53" s="7"/>
      <c r="C53" s="7"/>
      <c r="D53" s="7"/>
      <c r="E53" s="7"/>
      <c r="F53" s="7"/>
      <c r="G53" s="7"/>
      <c r="H53" s="7"/>
      <c r="I53" s="7"/>
    </row>
    <row r="55" spans="1:15" x14ac:dyDescent="0.25">
      <c r="A55" s="108" t="s">
        <v>78</v>
      </c>
      <c r="B55" s="109"/>
      <c r="C55" s="109"/>
      <c r="D55" s="109"/>
      <c r="E55" s="109"/>
      <c r="F55" s="109"/>
      <c r="G55" s="109"/>
      <c r="H55" s="109"/>
      <c r="I55" s="110"/>
    </row>
    <row r="56" spans="1:15" x14ac:dyDescent="0.25">
      <c r="A56" s="8"/>
      <c r="B56" s="16" t="s">
        <v>12</v>
      </c>
      <c r="C56" s="7" t="s">
        <v>28</v>
      </c>
      <c r="D56" s="7" t="s">
        <v>29</v>
      </c>
      <c r="E56" s="7" t="s">
        <v>30</v>
      </c>
      <c r="F56" s="4" t="s">
        <v>31</v>
      </c>
      <c r="G56" s="4" t="s">
        <v>32</v>
      </c>
      <c r="H56" s="11" t="s">
        <v>33</v>
      </c>
      <c r="I56" s="11" t="s">
        <v>34</v>
      </c>
    </row>
    <row r="57" spans="1:15" x14ac:dyDescent="0.25">
      <c r="A57" s="8" t="s">
        <v>12</v>
      </c>
      <c r="B57" s="49">
        <v>200</v>
      </c>
      <c r="C57" s="50"/>
      <c r="D57" s="50"/>
      <c r="E57" s="50"/>
      <c r="F57" s="50"/>
      <c r="G57" s="50"/>
      <c r="H57" s="50"/>
      <c r="I57" s="51"/>
    </row>
    <row r="58" spans="1:15" x14ac:dyDescent="0.25">
      <c r="A58" s="8" t="s">
        <v>28</v>
      </c>
      <c r="B58" s="52"/>
      <c r="C58" s="53">
        <v>300</v>
      </c>
      <c r="D58" s="53"/>
      <c r="E58" s="53"/>
      <c r="F58" s="53"/>
      <c r="G58" s="53"/>
      <c r="H58" s="53"/>
      <c r="I58" s="54"/>
    </row>
    <row r="59" spans="1:15" x14ac:dyDescent="0.25">
      <c r="A59" s="8" t="s">
        <v>29</v>
      </c>
      <c r="B59" s="52"/>
      <c r="C59" s="53"/>
      <c r="D59" s="53">
        <v>400</v>
      </c>
      <c r="E59" s="53"/>
      <c r="F59" s="53"/>
      <c r="G59" s="53"/>
      <c r="H59" s="53"/>
      <c r="I59" s="54"/>
    </row>
    <row r="60" spans="1:15" x14ac:dyDescent="0.25">
      <c r="A60" s="8" t="s">
        <v>30</v>
      </c>
      <c r="B60" s="52"/>
      <c r="C60" s="53"/>
      <c r="D60" s="53"/>
      <c r="E60" s="53">
        <v>250</v>
      </c>
      <c r="F60" s="53"/>
      <c r="G60" s="53"/>
      <c r="H60" s="53"/>
      <c r="I60" s="54"/>
    </row>
    <row r="61" spans="1:15" x14ac:dyDescent="0.25">
      <c r="A61" s="8" t="s">
        <v>31</v>
      </c>
      <c r="B61" s="52"/>
      <c r="C61" s="53"/>
      <c r="D61" s="53"/>
      <c r="E61" s="53"/>
      <c r="F61" s="53">
        <v>350</v>
      </c>
      <c r="G61" s="53"/>
      <c r="H61" s="53"/>
      <c r="I61" s="54"/>
    </row>
    <row r="62" spans="1:15" x14ac:dyDescent="0.25">
      <c r="A62" s="7" t="s">
        <v>32</v>
      </c>
      <c r="B62" s="52"/>
      <c r="C62" s="53"/>
      <c r="D62" s="53"/>
      <c r="E62" s="53"/>
      <c r="F62" s="53"/>
      <c r="G62" s="53">
        <v>240</v>
      </c>
      <c r="H62" s="53"/>
      <c r="I62" s="54"/>
      <c r="J62" s="13"/>
      <c r="K62" s="13"/>
      <c r="L62" s="13"/>
      <c r="M62" s="13"/>
      <c r="N62" s="13"/>
      <c r="O62" s="13"/>
    </row>
    <row r="63" spans="1:15" x14ac:dyDescent="0.25">
      <c r="A63" s="7" t="s">
        <v>33</v>
      </c>
      <c r="B63" s="52"/>
      <c r="C63" s="53"/>
      <c r="D63" s="53"/>
      <c r="E63" s="53"/>
      <c r="F63" s="53"/>
      <c r="G63" s="53"/>
      <c r="H63" s="53">
        <v>150</v>
      </c>
      <c r="I63" s="54"/>
    </row>
    <row r="64" spans="1:15" x14ac:dyDescent="0.25">
      <c r="A64" s="7" t="s">
        <v>34</v>
      </c>
      <c r="B64" s="55"/>
      <c r="C64" s="56"/>
      <c r="D64" s="56"/>
      <c r="E64" s="56"/>
      <c r="F64" s="56"/>
      <c r="G64" s="56"/>
      <c r="H64" s="56"/>
      <c r="I64" s="57">
        <v>100</v>
      </c>
    </row>
    <row r="66" spans="1:10" x14ac:dyDescent="0.25">
      <c r="A66" s="105" t="s">
        <v>74</v>
      </c>
      <c r="B66" s="106"/>
      <c r="C66" s="106"/>
      <c r="D66" s="106"/>
      <c r="E66" s="106"/>
      <c r="F66" s="106"/>
      <c r="G66" s="106"/>
      <c r="H66" s="106"/>
      <c r="I66" s="107"/>
      <c r="J66" s="39"/>
    </row>
    <row r="67" spans="1:10" x14ac:dyDescent="0.25">
      <c r="A67" s="11"/>
      <c r="B67" s="97" t="s">
        <v>39</v>
      </c>
      <c r="C67" s="97"/>
      <c r="D67" s="97"/>
      <c r="E67" s="97"/>
      <c r="F67" s="97"/>
      <c r="G67" s="97"/>
      <c r="H67" s="97"/>
      <c r="I67" s="97"/>
    </row>
    <row r="68" spans="1:10" x14ac:dyDescent="0.25">
      <c r="A68" s="11" t="s">
        <v>38</v>
      </c>
      <c r="B68" s="8" t="s">
        <v>12</v>
      </c>
      <c r="C68" s="8" t="s">
        <v>28</v>
      </c>
      <c r="D68" s="8" t="s">
        <v>29</v>
      </c>
      <c r="E68" s="8" t="s">
        <v>30</v>
      </c>
      <c r="F68" s="8" t="s">
        <v>31</v>
      </c>
      <c r="G68" s="8" t="s">
        <v>32</v>
      </c>
      <c r="H68" s="8" t="s">
        <v>33</v>
      </c>
      <c r="I68" s="8" t="s">
        <v>34</v>
      </c>
    </row>
    <row r="69" spans="1:10" x14ac:dyDescent="0.25">
      <c r="A69" s="38" t="s">
        <v>35</v>
      </c>
      <c r="B69" s="42">
        <v>1403</v>
      </c>
      <c r="C69" s="42">
        <v>1402</v>
      </c>
      <c r="D69" s="42">
        <v>1415</v>
      </c>
      <c r="E69" s="42">
        <v>1408</v>
      </c>
      <c r="F69" s="42">
        <v>1413</v>
      </c>
      <c r="G69" s="42">
        <v>1402</v>
      </c>
      <c r="H69" s="42">
        <v>1408</v>
      </c>
      <c r="I69" s="42">
        <v>1409</v>
      </c>
    </row>
    <row r="71" spans="1:10" x14ac:dyDescent="0.25">
      <c r="A71" s="101" t="s">
        <v>79</v>
      </c>
      <c r="B71" s="101"/>
    </row>
    <row r="72" spans="1:10" x14ac:dyDescent="0.25">
      <c r="A72" s="7" t="s">
        <v>12</v>
      </c>
      <c r="B72" s="48">
        <v>970719</v>
      </c>
      <c r="D72" s="3">
        <f ca="1">RANDBETWEEN(65000,650000)</f>
        <v>182071</v>
      </c>
    </row>
    <row r="73" spans="1:10" x14ac:dyDescent="0.25">
      <c r="A73" s="7" t="s">
        <v>34</v>
      </c>
      <c r="B73" s="48">
        <v>588575</v>
      </c>
    </row>
  </sheetData>
  <mergeCells count="22">
    <mergeCell ref="A30:L30"/>
    <mergeCell ref="A10:I10"/>
    <mergeCell ref="A14:J14"/>
    <mergeCell ref="C15:J15"/>
    <mergeCell ref="A17:B17"/>
    <mergeCell ref="A18:B18"/>
    <mergeCell ref="A20:G20"/>
    <mergeCell ref="A21:A22"/>
    <mergeCell ref="B21:B22"/>
    <mergeCell ref="C21:E21"/>
    <mergeCell ref="F21:G21"/>
    <mergeCell ref="A28:E28"/>
    <mergeCell ref="A55:I55"/>
    <mergeCell ref="A66:I66"/>
    <mergeCell ref="B67:I67"/>
    <mergeCell ref="A71:B71"/>
    <mergeCell ref="A31:A32"/>
    <mergeCell ref="B31:B32"/>
    <mergeCell ref="C31:L31"/>
    <mergeCell ref="A38:I38"/>
    <mergeCell ref="H42:J42"/>
    <mergeCell ref="A49:F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0DF8-B980-4593-A10A-FEC288411B78}">
  <dimension ref="A1:V73"/>
  <sheetViews>
    <sheetView topLeftCell="A3" zoomScale="87" zoomScaleNormal="70" workbookViewId="0">
      <selection activeCell="B44" sqref="B44:C47"/>
    </sheetView>
  </sheetViews>
  <sheetFormatPr defaultRowHeight="15" x14ac:dyDescent="0.25"/>
  <cols>
    <col min="1" max="1" width="10.5703125" style="3" bestFit="1" customWidth="1"/>
    <col min="2" max="2" width="21" style="3" bestFit="1" customWidth="1"/>
    <col min="3" max="3" width="13.28515625" style="3" bestFit="1" customWidth="1"/>
    <col min="4" max="4" width="18" style="3" bestFit="1" customWidth="1"/>
    <col min="5" max="5" width="13.28515625" style="3" bestFit="1" customWidth="1"/>
    <col min="6" max="6" width="15.140625" style="3" bestFit="1" customWidth="1"/>
    <col min="7" max="7" width="23.28515625" style="3" bestFit="1" customWidth="1"/>
    <col min="8" max="8" width="12.42578125" style="3" bestFit="1" customWidth="1"/>
    <col min="9" max="9" width="12.28515625" style="3" bestFit="1" customWidth="1"/>
    <col min="10" max="10" width="8" style="3" bestFit="1" customWidth="1"/>
    <col min="11" max="11" width="9" style="3" bestFit="1" customWidth="1"/>
    <col min="12" max="14" width="9.140625" style="3"/>
    <col min="15" max="22" width="12.28515625" style="3" bestFit="1" customWidth="1"/>
    <col min="23" max="16384" width="9.140625" style="3"/>
  </cols>
  <sheetData>
    <row r="1" spans="1:22" ht="15" customHeight="1" x14ac:dyDescent="0.25">
      <c r="A1" s="30" t="s">
        <v>0</v>
      </c>
      <c r="B1" s="31"/>
      <c r="C1" s="31"/>
      <c r="D1" s="31"/>
      <c r="E1" s="32" t="s">
        <v>15</v>
      </c>
      <c r="F1" s="33"/>
      <c r="G1" s="33"/>
      <c r="H1" s="33"/>
      <c r="I1" s="33"/>
      <c r="J1" s="2"/>
    </row>
    <row r="2" spans="1:22" x14ac:dyDescent="0.25">
      <c r="A2" s="4" t="s">
        <v>1</v>
      </c>
      <c r="B2" s="4" t="s">
        <v>2</v>
      </c>
      <c r="C2" s="4" t="s">
        <v>3</v>
      </c>
      <c r="E2" s="5" t="s">
        <v>16</v>
      </c>
      <c r="F2" s="6"/>
      <c r="G2" s="6"/>
      <c r="H2" s="6"/>
      <c r="I2" s="6"/>
    </row>
    <row r="3" spans="1:22" x14ac:dyDescent="0.25">
      <c r="A3" s="1">
        <v>1</v>
      </c>
      <c r="B3" s="1" t="s">
        <v>4</v>
      </c>
      <c r="C3" s="1" t="s">
        <v>10</v>
      </c>
      <c r="E3" s="8" t="s">
        <v>17</v>
      </c>
      <c r="F3" s="4" t="s">
        <v>20</v>
      </c>
      <c r="G3" s="4" t="s">
        <v>21</v>
      </c>
      <c r="H3" s="4" t="s">
        <v>22</v>
      </c>
      <c r="I3" s="4" t="s">
        <v>23</v>
      </c>
      <c r="T3" s="10"/>
      <c r="U3" s="10"/>
      <c r="V3" s="10"/>
    </row>
    <row r="4" spans="1:22" x14ac:dyDescent="0.25">
      <c r="A4" s="1">
        <v>2</v>
      </c>
      <c r="B4" s="1" t="s">
        <v>5</v>
      </c>
      <c r="C4" s="1" t="s">
        <v>11</v>
      </c>
      <c r="E4" s="11" t="s">
        <v>18</v>
      </c>
      <c r="F4" s="11">
        <v>660000</v>
      </c>
      <c r="G4" s="11">
        <v>816000</v>
      </c>
      <c r="H4" s="11">
        <v>1440000</v>
      </c>
      <c r="I4" s="11">
        <v>2916000</v>
      </c>
      <c r="T4" s="12"/>
      <c r="U4" s="12"/>
      <c r="V4" s="12"/>
    </row>
    <row r="5" spans="1:22" x14ac:dyDescent="0.25">
      <c r="A5" s="1">
        <v>3</v>
      </c>
      <c r="B5" s="1" t="s">
        <v>6</v>
      </c>
      <c r="C5" s="1" t="s">
        <v>12</v>
      </c>
      <c r="E5" s="11" t="s">
        <v>19</v>
      </c>
      <c r="F5" s="11">
        <v>468000</v>
      </c>
      <c r="G5" s="11" t="s">
        <v>24</v>
      </c>
      <c r="H5" s="11" t="s">
        <v>24</v>
      </c>
      <c r="I5" s="11">
        <v>468000</v>
      </c>
      <c r="N5" s="13"/>
      <c r="O5" s="13"/>
      <c r="P5" s="13"/>
      <c r="Q5" s="13"/>
      <c r="R5" s="13"/>
    </row>
    <row r="6" spans="1:22" x14ac:dyDescent="0.25">
      <c r="A6" s="1">
        <v>4</v>
      </c>
      <c r="B6" s="1" t="s">
        <v>7</v>
      </c>
      <c r="C6" s="1" t="s">
        <v>12</v>
      </c>
      <c r="E6" s="14" t="s">
        <v>25</v>
      </c>
      <c r="F6" s="14"/>
      <c r="G6" s="14"/>
      <c r="H6" s="14"/>
      <c r="I6" s="11">
        <f>I4+I5</f>
        <v>3384000</v>
      </c>
      <c r="N6" s="15"/>
      <c r="O6" s="15"/>
      <c r="P6" s="15"/>
      <c r="Q6" s="15"/>
      <c r="R6" s="13"/>
    </row>
    <row r="7" spans="1:22" x14ac:dyDescent="0.25">
      <c r="A7" s="1">
        <v>5</v>
      </c>
      <c r="B7" s="1" t="s">
        <v>8</v>
      </c>
      <c r="C7" s="1" t="s">
        <v>13</v>
      </c>
      <c r="D7" s="13"/>
      <c r="F7" s="13"/>
      <c r="G7" s="13"/>
      <c r="H7" s="13"/>
      <c r="I7" s="13"/>
      <c r="J7" s="13"/>
    </row>
    <row r="8" spans="1:22" x14ac:dyDescent="0.25">
      <c r="A8" s="1">
        <v>6</v>
      </c>
      <c r="B8" s="1" t="s">
        <v>9</v>
      </c>
      <c r="C8" s="1" t="s">
        <v>14</v>
      </c>
      <c r="D8" s="13"/>
      <c r="F8" s="13"/>
      <c r="G8" s="13"/>
      <c r="H8" s="13"/>
      <c r="I8" s="13"/>
      <c r="J8" s="13"/>
    </row>
    <row r="9" spans="1:22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22" x14ac:dyDescent="0.25">
      <c r="A10" s="102" t="s">
        <v>26</v>
      </c>
      <c r="B10" s="102"/>
      <c r="C10" s="102"/>
      <c r="D10" s="102"/>
      <c r="E10" s="102"/>
      <c r="F10" s="102"/>
      <c r="G10" s="102"/>
      <c r="H10" s="102"/>
      <c r="I10" s="102"/>
      <c r="J10" s="13"/>
    </row>
    <row r="11" spans="1:22" x14ac:dyDescent="0.25">
      <c r="A11" s="8" t="s">
        <v>27</v>
      </c>
      <c r="B11" s="4" t="s">
        <v>12</v>
      </c>
      <c r="C11" s="4" t="s">
        <v>28</v>
      </c>
      <c r="D11" s="8" t="s">
        <v>29</v>
      </c>
      <c r="E11" s="8" t="s">
        <v>30</v>
      </c>
      <c r="F11" s="8" t="s">
        <v>31</v>
      </c>
      <c r="G11" s="8" t="s">
        <v>32</v>
      </c>
      <c r="H11" s="8" t="s">
        <v>33</v>
      </c>
      <c r="I11" s="8" t="s">
        <v>34</v>
      </c>
      <c r="J11" s="13"/>
    </row>
    <row r="12" spans="1:22" x14ac:dyDescent="0.25">
      <c r="A12" s="8" t="s">
        <v>35</v>
      </c>
      <c r="B12" s="11">
        <v>1284800</v>
      </c>
      <c r="C12" s="11">
        <v>183040</v>
      </c>
      <c r="D12" s="11">
        <v>183040</v>
      </c>
      <c r="E12" s="11">
        <v>183040</v>
      </c>
      <c r="F12" s="11">
        <v>274560</v>
      </c>
      <c r="G12" s="11">
        <v>274560</v>
      </c>
      <c r="H12" s="11">
        <v>91520</v>
      </c>
      <c r="I12" s="11">
        <v>183040</v>
      </c>
      <c r="J12" s="13"/>
    </row>
    <row r="13" spans="1:22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22" x14ac:dyDescent="0.25">
      <c r="A14" s="103" t="s">
        <v>36</v>
      </c>
      <c r="B14" s="103"/>
      <c r="C14" s="103"/>
      <c r="D14" s="103"/>
      <c r="E14" s="103"/>
      <c r="F14" s="103"/>
      <c r="G14" s="103"/>
      <c r="H14" s="103"/>
      <c r="I14" s="103"/>
      <c r="J14" s="103"/>
    </row>
    <row r="15" spans="1:22" x14ac:dyDescent="0.25">
      <c r="A15" s="11"/>
      <c r="B15" s="11" t="s">
        <v>37</v>
      </c>
      <c r="C15" s="97" t="s">
        <v>39</v>
      </c>
      <c r="D15" s="97"/>
      <c r="E15" s="97"/>
      <c r="F15" s="97"/>
      <c r="G15" s="97"/>
      <c r="H15" s="97"/>
      <c r="I15" s="97"/>
      <c r="J15" s="97"/>
    </row>
    <row r="16" spans="1:22" x14ac:dyDescent="0.25">
      <c r="A16" s="11" t="s">
        <v>38</v>
      </c>
      <c r="C16" s="8" t="s">
        <v>12</v>
      </c>
      <c r="D16" s="8" t="s">
        <v>28</v>
      </c>
      <c r="E16" s="8" t="s">
        <v>29</v>
      </c>
      <c r="F16" s="8" t="s">
        <v>30</v>
      </c>
      <c r="G16" s="8" t="s">
        <v>31</v>
      </c>
      <c r="H16" s="8" t="s">
        <v>32</v>
      </c>
      <c r="I16" s="8" t="s">
        <v>33</v>
      </c>
      <c r="J16" s="8" t="s">
        <v>34</v>
      </c>
    </row>
    <row r="17" spans="1:12" x14ac:dyDescent="0.25">
      <c r="A17" s="104" t="s">
        <v>40</v>
      </c>
      <c r="B17" s="104"/>
      <c r="C17" s="11">
        <v>0</v>
      </c>
      <c r="D17" s="11">
        <v>560</v>
      </c>
      <c r="E17" s="11">
        <v>400</v>
      </c>
      <c r="F17" s="11">
        <v>335</v>
      </c>
      <c r="G17" s="11">
        <v>100</v>
      </c>
      <c r="H17" s="11">
        <v>250</v>
      </c>
      <c r="I17" s="11">
        <v>240</v>
      </c>
      <c r="J17" s="11">
        <v>515</v>
      </c>
    </row>
    <row r="18" spans="1:12" x14ac:dyDescent="0.25">
      <c r="A18" s="104" t="s">
        <v>19</v>
      </c>
      <c r="B18" s="104"/>
      <c r="C18" s="11">
        <v>515</v>
      </c>
      <c r="D18" s="11">
        <v>1075</v>
      </c>
      <c r="E18" s="11">
        <v>915</v>
      </c>
      <c r="F18" s="11">
        <v>830</v>
      </c>
      <c r="G18" s="11">
        <v>415</v>
      </c>
      <c r="H18" s="11">
        <v>695</v>
      </c>
      <c r="I18" s="11">
        <v>275</v>
      </c>
      <c r="J18" s="11">
        <v>0</v>
      </c>
    </row>
    <row r="20" spans="1:12" x14ac:dyDescent="0.25">
      <c r="A20" s="103" t="s">
        <v>41</v>
      </c>
      <c r="B20" s="103"/>
      <c r="C20" s="103"/>
      <c r="D20" s="103"/>
      <c r="E20" s="103"/>
      <c r="F20" s="103"/>
      <c r="G20" s="103"/>
    </row>
    <row r="21" spans="1:12" x14ac:dyDescent="0.25">
      <c r="A21" s="104" t="s">
        <v>1</v>
      </c>
      <c r="B21" s="104" t="s">
        <v>42</v>
      </c>
      <c r="C21" s="104" t="s">
        <v>43</v>
      </c>
      <c r="D21" s="104"/>
      <c r="E21" s="104"/>
      <c r="F21" s="104" t="s">
        <v>44</v>
      </c>
      <c r="G21" s="104"/>
    </row>
    <row r="22" spans="1:12" x14ac:dyDescent="0.25">
      <c r="A22" s="104"/>
      <c r="B22" s="104"/>
      <c r="C22" s="4" t="s">
        <v>12</v>
      </c>
      <c r="D22" s="4" t="s">
        <v>34</v>
      </c>
      <c r="E22" s="4" t="s">
        <v>23</v>
      </c>
      <c r="F22" s="4" t="s">
        <v>12</v>
      </c>
      <c r="G22" s="4" t="s">
        <v>34</v>
      </c>
    </row>
    <row r="23" spans="1:12" x14ac:dyDescent="0.25">
      <c r="A23" s="1">
        <v>1</v>
      </c>
      <c r="B23" s="1" t="s">
        <v>45</v>
      </c>
      <c r="C23" s="1">
        <v>15</v>
      </c>
      <c r="D23" s="1">
        <v>3</v>
      </c>
      <c r="E23" s="1">
        <f>SUM(C23:D23)</f>
        <v>18</v>
      </c>
      <c r="F23" s="1">
        <v>4500</v>
      </c>
      <c r="G23" s="1">
        <v>900</v>
      </c>
    </row>
    <row r="24" spans="1:12" x14ac:dyDescent="0.25">
      <c r="A24" s="1">
        <v>2</v>
      </c>
      <c r="B24" s="1" t="s">
        <v>46</v>
      </c>
      <c r="C24" s="1">
        <v>2</v>
      </c>
      <c r="D24" s="1">
        <v>9</v>
      </c>
      <c r="E24" s="1">
        <f t="shared" ref="E24:E27" si="0">SUM(C24:D24)</f>
        <v>11</v>
      </c>
      <c r="F24" s="1">
        <v>900</v>
      </c>
      <c r="G24" s="1">
        <v>4050</v>
      </c>
    </row>
    <row r="25" spans="1:12" x14ac:dyDescent="0.25">
      <c r="A25" s="1">
        <v>3</v>
      </c>
      <c r="B25" s="1" t="s">
        <v>47</v>
      </c>
      <c r="C25" s="1">
        <v>2</v>
      </c>
      <c r="D25" s="1">
        <v>2</v>
      </c>
      <c r="E25" s="1">
        <f t="shared" si="0"/>
        <v>4</v>
      </c>
      <c r="F25" s="1">
        <v>1200</v>
      </c>
      <c r="G25" s="1">
        <v>1200</v>
      </c>
    </row>
    <row r="26" spans="1:12" x14ac:dyDescent="0.25">
      <c r="A26" s="1">
        <v>4</v>
      </c>
      <c r="B26" s="1" t="s">
        <v>48</v>
      </c>
      <c r="C26" s="1">
        <v>1</v>
      </c>
      <c r="D26" s="1">
        <v>0</v>
      </c>
      <c r="E26" s="1">
        <f t="shared" si="0"/>
        <v>1</v>
      </c>
      <c r="F26" s="1">
        <v>750</v>
      </c>
      <c r="G26" s="1">
        <v>0</v>
      </c>
    </row>
    <row r="27" spans="1:12" x14ac:dyDescent="0.25">
      <c r="A27" s="1">
        <v>5</v>
      </c>
      <c r="B27" s="1" t="s">
        <v>49</v>
      </c>
      <c r="C27" s="1">
        <v>15</v>
      </c>
      <c r="D27" s="1">
        <v>9</v>
      </c>
      <c r="E27" s="1">
        <f t="shared" si="0"/>
        <v>24</v>
      </c>
      <c r="F27" s="1">
        <v>33000</v>
      </c>
      <c r="G27" s="1">
        <v>19800</v>
      </c>
    </row>
    <row r="28" spans="1:12" x14ac:dyDescent="0.25">
      <c r="A28" s="104" t="s">
        <v>23</v>
      </c>
      <c r="B28" s="104"/>
      <c r="C28" s="104"/>
      <c r="D28" s="104"/>
      <c r="E28" s="104"/>
      <c r="F28" s="1">
        <f>SUM(F23:F27)</f>
        <v>40350</v>
      </c>
      <c r="G28" s="1">
        <f>SUM(G23:G27)</f>
        <v>25950</v>
      </c>
    </row>
    <row r="30" spans="1:12" x14ac:dyDescent="0.25">
      <c r="A30" s="103" t="s">
        <v>50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</row>
    <row r="31" spans="1:12" x14ac:dyDescent="0.25">
      <c r="A31" s="104" t="s">
        <v>1</v>
      </c>
      <c r="B31" s="104" t="s">
        <v>51</v>
      </c>
      <c r="C31" s="104" t="s">
        <v>52</v>
      </c>
      <c r="D31" s="104"/>
      <c r="E31" s="104"/>
      <c r="F31" s="104"/>
      <c r="G31" s="104"/>
      <c r="H31" s="104"/>
      <c r="I31" s="104"/>
      <c r="J31" s="104"/>
      <c r="K31" s="104"/>
      <c r="L31" s="104"/>
    </row>
    <row r="32" spans="1:12" x14ac:dyDescent="0.25">
      <c r="A32" s="104"/>
      <c r="B32" s="104"/>
      <c r="C32" s="8" t="s">
        <v>12</v>
      </c>
      <c r="D32" s="8" t="s">
        <v>57</v>
      </c>
      <c r="E32" s="8" t="s">
        <v>31</v>
      </c>
      <c r="F32" s="8" t="s">
        <v>58</v>
      </c>
      <c r="G32" s="8" t="s">
        <v>59</v>
      </c>
      <c r="H32" s="8" t="s">
        <v>30</v>
      </c>
      <c r="I32" s="8" t="s">
        <v>34</v>
      </c>
      <c r="J32" s="8" t="s">
        <v>60</v>
      </c>
      <c r="K32" s="8" t="s">
        <v>61</v>
      </c>
      <c r="L32" s="8" t="s">
        <v>23</v>
      </c>
    </row>
    <row r="33" spans="1:12" x14ac:dyDescent="0.25">
      <c r="A33" s="11">
        <v>1</v>
      </c>
      <c r="B33" s="11" t="s">
        <v>53</v>
      </c>
      <c r="C33" s="11">
        <v>16</v>
      </c>
      <c r="D33" s="11" t="s">
        <v>24</v>
      </c>
      <c r="E33" s="11" t="s">
        <v>24</v>
      </c>
      <c r="F33" s="11" t="s">
        <v>24</v>
      </c>
      <c r="G33" s="11" t="s">
        <v>24</v>
      </c>
      <c r="H33" s="11" t="s">
        <v>24</v>
      </c>
      <c r="I33" s="11">
        <v>1</v>
      </c>
      <c r="J33" s="11">
        <v>1</v>
      </c>
      <c r="K33" s="11">
        <v>1</v>
      </c>
      <c r="L33" s="11">
        <v>18</v>
      </c>
    </row>
    <row r="34" spans="1:12" x14ac:dyDescent="0.25">
      <c r="A34" s="11">
        <v>2</v>
      </c>
      <c r="B34" s="11" t="s">
        <v>54</v>
      </c>
      <c r="C34" s="11" t="s">
        <v>24</v>
      </c>
      <c r="D34" s="11" t="s">
        <v>24</v>
      </c>
      <c r="E34" s="11" t="s">
        <v>24</v>
      </c>
      <c r="F34" s="11" t="s">
        <v>24</v>
      </c>
      <c r="G34" s="11">
        <v>2</v>
      </c>
      <c r="H34" s="11" t="s">
        <v>24</v>
      </c>
      <c r="I34" s="11" t="s">
        <v>24</v>
      </c>
      <c r="J34" s="11" t="s">
        <v>24</v>
      </c>
      <c r="K34" s="11" t="s">
        <v>24</v>
      </c>
      <c r="L34" s="11">
        <v>11</v>
      </c>
    </row>
    <row r="35" spans="1:12" x14ac:dyDescent="0.25">
      <c r="A35" s="11">
        <v>3</v>
      </c>
      <c r="B35" s="11" t="s">
        <v>55</v>
      </c>
      <c r="C35" s="11">
        <v>13</v>
      </c>
      <c r="D35" s="11" t="s">
        <v>24</v>
      </c>
      <c r="E35" s="11">
        <v>5</v>
      </c>
      <c r="F35" s="11">
        <v>4</v>
      </c>
      <c r="G35" s="11">
        <v>7</v>
      </c>
      <c r="H35" s="11">
        <v>2</v>
      </c>
      <c r="I35" s="11">
        <v>2</v>
      </c>
      <c r="J35" s="11" t="s">
        <v>24</v>
      </c>
      <c r="K35" s="11" t="s">
        <v>24</v>
      </c>
      <c r="L35" s="11">
        <v>4</v>
      </c>
    </row>
    <row r="36" spans="1:12" x14ac:dyDescent="0.25">
      <c r="A36" s="11">
        <v>4</v>
      </c>
      <c r="B36" s="11" t="s">
        <v>56</v>
      </c>
      <c r="C36" s="11" t="s">
        <v>24</v>
      </c>
      <c r="D36" s="11">
        <v>16</v>
      </c>
      <c r="E36" s="11" t="s">
        <v>24</v>
      </c>
      <c r="F36" s="11" t="s">
        <v>24</v>
      </c>
      <c r="G36" s="11" t="s">
        <v>24</v>
      </c>
      <c r="H36" s="11" t="s">
        <v>24</v>
      </c>
      <c r="I36" s="11">
        <v>9</v>
      </c>
      <c r="J36" s="11"/>
      <c r="K36" s="11" t="s">
        <v>24</v>
      </c>
      <c r="L36" s="11">
        <v>24</v>
      </c>
    </row>
    <row r="38" spans="1:12" x14ac:dyDescent="0.25">
      <c r="A38" s="98" t="s">
        <v>62</v>
      </c>
      <c r="B38" s="99"/>
      <c r="C38" s="99"/>
      <c r="D38" s="99"/>
      <c r="E38" s="99"/>
      <c r="F38" s="99"/>
      <c r="G38" s="99"/>
      <c r="H38" s="99"/>
      <c r="I38" s="100"/>
    </row>
    <row r="39" spans="1:12" x14ac:dyDescent="0.25">
      <c r="A39" s="8" t="s">
        <v>63</v>
      </c>
      <c r="B39" s="7" t="s">
        <v>12</v>
      </c>
      <c r="C39" s="8" t="s">
        <v>28</v>
      </c>
      <c r="D39" s="8" t="s">
        <v>29</v>
      </c>
      <c r="E39" s="8" t="s">
        <v>30</v>
      </c>
      <c r="F39" s="8" t="s">
        <v>31</v>
      </c>
      <c r="G39" s="8" t="s">
        <v>32</v>
      </c>
      <c r="H39" s="8" t="s">
        <v>33</v>
      </c>
      <c r="I39" s="8" t="s">
        <v>34</v>
      </c>
    </row>
    <row r="40" spans="1:12" x14ac:dyDescent="0.25">
      <c r="A40" s="8" t="s">
        <v>64</v>
      </c>
      <c r="B40" s="16">
        <v>300000</v>
      </c>
      <c r="C40" s="17">
        <v>120000</v>
      </c>
      <c r="D40" s="17">
        <v>100000</v>
      </c>
      <c r="E40" s="17">
        <v>120000</v>
      </c>
      <c r="F40" s="17">
        <v>170000</v>
      </c>
      <c r="G40" s="17">
        <v>120000</v>
      </c>
      <c r="H40" s="17">
        <v>100000</v>
      </c>
      <c r="I40" s="17">
        <v>300000</v>
      </c>
    </row>
    <row r="42" spans="1:12" x14ac:dyDescent="0.25">
      <c r="A42" s="35" t="s">
        <v>71</v>
      </c>
      <c r="B42" s="36"/>
      <c r="C42" s="37"/>
      <c r="E42" s="34" t="s">
        <v>72</v>
      </c>
      <c r="F42" s="34"/>
      <c r="H42" s="101" t="s">
        <v>80</v>
      </c>
      <c r="I42" s="101"/>
      <c r="J42" s="101"/>
    </row>
    <row r="43" spans="1:12" x14ac:dyDescent="0.25">
      <c r="A43" s="7"/>
      <c r="B43" s="7" t="s">
        <v>12</v>
      </c>
      <c r="C43" s="7" t="s">
        <v>34</v>
      </c>
      <c r="E43" s="7"/>
      <c r="F43" s="7" t="s">
        <v>73</v>
      </c>
      <c r="H43" s="7" t="s">
        <v>67</v>
      </c>
      <c r="I43" s="7"/>
      <c r="J43" s="7">
        <v>2</v>
      </c>
    </row>
    <row r="44" spans="1:12" x14ac:dyDescent="0.25">
      <c r="A44" s="7" t="s">
        <v>10</v>
      </c>
      <c r="B44" s="18">
        <v>708</v>
      </c>
      <c r="C44" s="19">
        <v>707</v>
      </c>
      <c r="E44" s="7" t="s">
        <v>10</v>
      </c>
      <c r="F44" s="16">
        <v>95833387</v>
      </c>
      <c r="H44" s="7" t="s">
        <v>68</v>
      </c>
      <c r="I44" s="7"/>
      <c r="J44" s="7">
        <v>4</v>
      </c>
    </row>
    <row r="45" spans="1:12" x14ac:dyDescent="0.25">
      <c r="A45" s="7" t="s">
        <v>65</v>
      </c>
      <c r="B45" s="18">
        <v>711</v>
      </c>
      <c r="C45" s="19">
        <v>716</v>
      </c>
      <c r="E45" s="7" t="s">
        <v>65</v>
      </c>
      <c r="F45" s="16">
        <v>101396311</v>
      </c>
      <c r="H45" s="7" t="s">
        <v>69</v>
      </c>
      <c r="I45" s="7"/>
      <c r="J45" s="7">
        <v>8</v>
      </c>
    </row>
    <row r="46" spans="1:12" x14ac:dyDescent="0.25">
      <c r="A46" s="7" t="s">
        <v>14</v>
      </c>
      <c r="B46" s="18">
        <v>713</v>
      </c>
      <c r="C46" s="19">
        <v>712</v>
      </c>
      <c r="E46" s="7" t="s">
        <v>14</v>
      </c>
      <c r="F46" s="16">
        <v>43076309</v>
      </c>
      <c r="H46" s="7" t="s">
        <v>70</v>
      </c>
      <c r="I46" s="7"/>
      <c r="J46" s="7">
        <v>8</v>
      </c>
    </row>
    <row r="47" spans="1:12" ht="15.75" thickBot="1" x14ac:dyDescent="0.3">
      <c r="A47" s="7" t="s">
        <v>66</v>
      </c>
      <c r="B47" s="20">
        <v>715</v>
      </c>
      <c r="C47" s="21">
        <v>705</v>
      </c>
      <c r="E47" s="7" t="s">
        <v>66</v>
      </c>
      <c r="F47" s="16">
        <v>52160549</v>
      </c>
    </row>
    <row r="49" spans="1:15" x14ac:dyDescent="0.25">
      <c r="A49" s="101" t="s">
        <v>75</v>
      </c>
      <c r="B49" s="101"/>
      <c r="C49" s="101"/>
      <c r="D49" s="101"/>
      <c r="E49" s="101"/>
      <c r="F49" s="101"/>
      <c r="G49" s="7" t="s">
        <v>76</v>
      </c>
      <c r="H49" s="7">
        <v>0.06</v>
      </c>
      <c r="I49" s="7">
        <v>1.5</v>
      </c>
    </row>
    <row r="50" spans="1:15" x14ac:dyDescent="0.25">
      <c r="A50" s="7"/>
      <c r="B50" s="8" t="s">
        <v>12</v>
      </c>
      <c r="C50" s="8" t="s">
        <v>28</v>
      </c>
      <c r="D50" s="8" t="s">
        <v>29</v>
      </c>
      <c r="E50" s="8" t="s">
        <v>30</v>
      </c>
      <c r="F50" s="8" t="s">
        <v>31</v>
      </c>
      <c r="G50" s="8" t="s">
        <v>32</v>
      </c>
      <c r="H50" s="8" t="s">
        <v>33</v>
      </c>
      <c r="I50" s="8" t="s">
        <v>34</v>
      </c>
    </row>
    <row r="51" spans="1:15" x14ac:dyDescent="0.25">
      <c r="A51" s="7" t="s">
        <v>12</v>
      </c>
      <c r="B51" s="40">
        <v>0</v>
      </c>
      <c r="C51" s="40">
        <v>1355760</v>
      </c>
      <c r="D51" s="40">
        <v>968400</v>
      </c>
      <c r="E51" s="40">
        <v>811035</v>
      </c>
      <c r="F51" s="40">
        <v>242100</v>
      </c>
      <c r="G51" s="40">
        <v>605250</v>
      </c>
      <c r="H51" s="40">
        <v>0</v>
      </c>
      <c r="I51" s="40">
        <v>0</v>
      </c>
    </row>
    <row r="52" spans="1:15" x14ac:dyDescent="0.25">
      <c r="A52" s="7" t="s">
        <v>34</v>
      </c>
      <c r="B52" s="40">
        <v>801855</v>
      </c>
      <c r="C52" s="40">
        <v>1673775</v>
      </c>
      <c r="D52" s="40">
        <v>1424655</v>
      </c>
      <c r="E52" s="40">
        <v>1292310</v>
      </c>
      <c r="F52" s="40">
        <v>646155</v>
      </c>
      <c r="G52" s="40">
        <v>1082115</v>
      </c>
      <c r="H52" s="40">
        <v>428175</v>
      </c>
      <c r="I52" s="40">
        <v>0</v>
      </c>
    </row>
    <row r="53" spans="1:15" x14ac:dyDescent="0.25">
      <c r="A53" s="7" t="s">
        <v>77</v>
      </c>
      <c r="B53" s="7"/>
      <c r="C53" s="7"/>
      <c r="D53" s="7"/>
      <c r="E53" s="7"/>
      <c r="F53" s="7"/>
      <c r="G53" s="7"/>
      <c r="H53" s="7"/>
      <c r="I53" s="7"/>
    </row>
    <row r="55" spans="1:15" x14ac:dyDescent="0.25">
      <c r="A55" s="108" t="s">
        <v>78</v>
      </c>
      <c r="B55" s="109"/>
      <c r="C55" s="109"/>
      <c r="D55" s="109"/>
      <c r="E55" s="109"/>
      <c r="F55" s="109"/>
      <c r="G55" s="109"/>
      <c r="H55" s="109"/>
      <c r="I55" s="110"/>
    </row>
    <row r="56" spans="1:15" x14ac:dyDescent="0.25">
      <c r="A56" s="8"/>
      <c r="B56" s="16" t="s">
        <v>12</v>
      </c>
      <c r="C56" s="7" t="s">
        <v>28</v>
      </c>
      <c r="D56" s="7" t="s">
        <v>29</v>
      </c>
      <c r="E56" s="7" t="s">
        <v>30</v>
      </c>
      <c r="F56" s="41" t="s">
        <v>31</v>
      </c>
      <c r="G56" s="41" t="s">
        <v>32</v>
      </c>
      <c r="H56" s="11" t="s">
        <v>33</v>
      </c>
      <c r="I56" s="11" t="s">
        <v>34</v>
      </c>
    </row>
    <row r="57" spans="1:15" x14ac:dyDescent="0.25">
      <c r="A57" s="8" t="s">
        <v>12</v>
      </c>
      <c r="B57" s="22">
        <v>20377</v>
      </c>
      <c r="C57" s="23"/>
      <c r="D57" s="23"/>
      <c r="E57" s="23"/>
      <c r="F57" s="23"/>
      <c r="G57" s="23"/>
      <c r="H57" s="23"/>
      <c r="I57" s="24"/>
    </row>
    <row r="58" spans="1:15" x14ac:dyDescent="0.25">
      <c r="A58" s="8" t="s">
        <v>28</v>
      </c>
      <c r="B58" s="25"/>
      <c r="C58" s="3">
        <v>45635</v>
      </c>
      <c r="I58" s="26"/>
    </row>
    <row r="59" spans="1:15" x14ac:dyDescent="0.25">
      <c r="A59" s="8" t="s">
        <v>29</v>
      </c>
      <c r="B59" s="25"/>
      <c r="D59" s="3">
        <v>39733</v>
      </c>
      <c r="I59" s="26"/>
    </row>
    <row r="60" spans="1:15" x14ac:dyDescent="0.25">
      <c r="A60" s="8" t="s">
        <v>30</v>
      </c>
      <c r="B60" s="25"/>
      <c r="E60" s="3">
        <v>23392</v>
      </c>
      <c r="I60" s="26"/>
    </row>
    <row r="61" spans="1:15" x14ac:dyDescent="0.25">
      <c r="A61" s="8" t="s">
        <v>31</v>
      </c>
      <c r="B61" s="25"/>
      <c r="F61" s="3">
        <v>26723</v>
      </c>
      <c r="I61" s="26"/>
    </row>
    <row r="62" spans="1:15" x14ac:dyDescent="0.25">
      <c r="A62" s="7" t="s">
        <v>32</v>
      </c>
      <c r="B62" s="25"/>
      <c r="G62" s="3">
        <v>65009</v>
      </c>
      <c r="I62" s="26"/>
      <c r="J62" s="13"/>
      <c r="K62" s="13"/>
      <c r="L62" s="13"/>
      <c r="M62" s="13"/>
      <c r="N62" s="13"/>
      <c r="O62" s="13"/>
    </row>
    <row r="63" spans="1:15" x14ac:dyDescent="0.25">
      <c r="A63" s="7" t="s">
        <v>33</v>
      </c>
      <c r="B63" s="25"/>
      <c r="H63" s="3">
        <v>18301</v>
      </c>
      <c r="I63" s="26"/>
    </row>
    <row r="64" spans="1:15" x14ac:dyDescent="0.25">
      <c r="A64" s="7" t="s">
        <v>34</v>
      </c>
      <c r="B64" s="27"/>
      <c r="C64" s="28"/>
      <c r="D64" s="28"/>
      <c r="E64" s="28"/>
      <c r="F64" s="28"/>
      <c r="G64" s="28"/>
      <c r="H64" s="28"/>
      <c r="I64" s="29">
        <v>50171</v>
      </c>
    </row>
    <row r="66" spans="1:10" x14ac:dyDescent="0.25">
      <c r="A66" s="105" t="s">
        <v>74</v>
      </c>
      <c r="B66" s="106"/>
      <c r="C66" s="106"/>
      <c r="D66" s="106"/>
      <c r="E66" s="106"/>
      <c r="F66" s="106"/>
      <c r="G66" s="106"/>
      <c r="H66" s="106"/>
      <c r="I66" s="107"/>
      <c r="J66" s="39"/>
    </row>
    <row r="67" spans="1:10" x14ac:dyDescent="0.25">
      <c r="A67" s="11"/>
      <c r="B67" s="97" t="s">
        <v>39</v>
      </c>
      <c r="C67" s="97"/>
      <c r="D67" s="97"/>
      <c r="E67" s="97"/>
      <c r="F67" s="97"/>
      <c r="G67" s="97"/>
      <c r="H67" s="97"/>
      <c r="I67" s="97"/>
    </row>
    <row r="68" spans="1:10" x14ac:dyDescent="0.25">
      <c r="A68" s="11" t="s">
        <v>38</v>
      </c>
      <c r="B68" s="8" t="s">
        <v>12</v>
      </c>
      <c r="C68" s="8" t="s">
        <v>28</v>
      </c>
      <c r="D68" s="8" t="s">
        <v>29</v>
      </c>
      <c r="E68" s="8" t="s">
        <v>30</v>
      </c>
      <c r="F68" s="8" t="s">
        <v>31</v>
      </c>
      <c r="G68" s="8" t="s">
        <v>32</v>
      </c>
      <c r="H68" s="8" t="s">
        <v>33</v>
      </c>
      <c r="I68" s="8" t="s">
        <v>34</v>
      </c>
    </row>
    <row r="69" spans="1:10" x14ac:dyDescent="0.25">
      <c r="A69" s="38" t="s">
        <v>35</v>
      </c>
      <c r="B69" s="11">
        <f t="shared" ref="B69:I69" si="1">SUM(C17:C18)</f>
        <v>515</v>
      </c>
      <c r="C69" s="11">
        <f t="shared" si="1"/>
        <v>1635</v>
      </c>
      <c r="D69" s="11">
        <f t="shared" si="1"/>
        <v>1315</v>
      </c>
      <c r="E69" s="11">
        <f t="shared" si="1"/>
        <v>1165</v>
      </c>
      <c r="F69" s="11">
        <f t="shared" si="1"/>
        <v>515</v>
      </c>
      <c r="G69" s="11">
        <f t="shared" si="1"/>
        <v>945</v>
      </c>
      <c r="H69" s="11">
        <f t="shared" si="1"/>
        <v>515</v>
      </c>
      <c r="I69" s="11">
        <f t="shared" si="1"/>
        <v>515</v>
      </c>
    </row>
    <row r="71" spans="1:10" x14ac:dyDescent="0.25">
      <c r="A71" s="101" t="s">
        <v>79</v>
      </c>
      <c r="B71" s="101"/>
    </row>
    <row r="72" spans="1:10" x14ac:dyDescent="0.25">
      <c r="A72" s="7" t="s">
        <v>12</v>
      </c>
      <c r="B72" s="9">
        <v>670413</v>
      </c>
    </row>
    <row r="73" spans="1:10" x14ac:dyDescent="0.25">
      <c r="A73" s="7" t="s">
        <v>34</v>
      </c>
      <c r="B73" s="9">
        <v>539714</v>
      </c>
    </row>
  </sheetData>
  <mergeCells count="22">
    <mergeCell ref="A30:L30"/>
    <mergeCell ref="A10:I10"/>
    <mergeCell ref="A14:J14"/>
    <mergeCell ref="C15:J15"/>
    <mergeCell ref="A17:B17"/>
    <mergeCell ref="A18:B18"/>
    <mergeCell ref="A20:G20"/>
    <mergeCell ref="A21:A22"/>
    <mergeCell ref="B21:B22"/>
    <mergeCell ref="C21:E21"/>
    <mergeCell ref="F21:G21"/>
    <mergeCell ref="A28:E28"/>
    <mergeCell ref="A55:I55"/>
    <mergeCell ref="A66:I66"/>
    <mergeCell ref="B67:I67"/>
    <mergeCell ref="A71:B71"/>
    <mergeCell ref="A31:A32"/>
    <mergeCell ref="B31:B32"/>
    <mergeCell ref="C31:L31"/>
    <mergeCell ref="A38:I38"/>
    <mergeCell ref="H42:J42"/>
    <mergeCell ref="A49:F4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B1DF-13CF-40E7-BAE9-4328EF8632B9}">
  <dimension ref="A1:Z12"/>
  <sheetViews>
    <sheetView tabSelected="1" workbookViewId="0">
      <selection activeCell="AA3" sqref="AA3"/>
    </sheetView>
  </sheetViews>
  <sheetFormatPr defaultRowHeight="15" x14ac:dyDescent="0.25"/>
  <cols>
    <col min="2" max="3" width="13.28515625" bestFit="1" customWidth="1"/>
    <col min="4" max="4" width="11.5703125" bestFit="1" customWidth="1"/>
    <col min="5" max="5" width="15.140625" bestFit="1" customWidth="1"/>
    <col min="6" max="6" width="15.28515625" bestFit="1" customWidth="1"/>
    <col min="7" max="8" width="14.28515625" bestFit="1" customWidth="1"/>
    <col min="17" max="17" width="13.28515625" bestFit="1" customWidth="1"/>
    <col min="18" max="18" width="11.5703125" bestFit="1" customWidth="1"/>
    <col min="19" max="19" width="9.28515625" bestFit="1" customWidth="1"/>
    <col min="20" max="22" width="9.5703125" bestFit="1" customWidth="1"/>
    <col min="23" max="26" width="9.28515625" bestFit="1" customWidth="1"/>
  </cols>
  <sheetData>
    <row r="1" spans="1:26" x14ac:dyDescent="0.25">
      <c r="A1" s="66"/>
      <c r="B1" s="83" t="s">
        <v>91</v>
      </c>
      <c r="C1" s="73" t="s">
        <v>92</v>
      </c>
      <c r="D1" s="74"/>
      <c r="E1" s="73" t="s">
        <v>73</v>
      </c>
      <c r="F1" s="75"/>
      <c r="G1" s="75"/>
      <c r="H1" s="74"/>
      <c r="I1" s="111" t="s">
        <v>93</v>
      </c>
      <c r="J1" s="112"/>
      <c r="K1" s="112"/>
      <c r="L1" s="112"/>
      <c r="M1" s="112"/>
      <c r="N1" s="112"/>
      <c r="O1" s="112"/>
      <c r="P1" s="113"/>
      <c r="Q1" s="73" t="s">
        <v>102</v>
      </c>
      <c r="R1" s="74"/>
      <c r="S1" s="73" t="s">
        <v>103</v>
      </c>
      <c r="T1" s="75"/>
      <c r="U1" s="75"/>
      <c r="V1" s="75"/>
      <c r="W1" s="75"/>
      <c r="X1" s="75"/>
      <c r="Y1" s="75"/>
      <c r="Z1" s="74"/>
    </row>
    <row r="2" spans="1:26" x14ac:dyDescent="0.25">
      <c r="A2" s="69"/>
      <c r="B2" s="88"/>
      <c r="C2" s="62" t="s">
        <v>12</v>
      </c>
      <c r="D2" s="80" t="s">
        <v>34</v>
      </c>
      <c r="E2" s="71" t="s">
        <v>10</v>
      </c>
      <c r="F2" s="71" t="s">
        <v>65</v>
      </c>
      <c r="G2" s="71" t="s">
        <v>14</v>
      </c>
      <c r="H2" s="25" t="s">
        <v>66</v>
      </c>
      <c r="I2" s="22" t="s">
        <v>94</v>
      </c>
      <c r="J2" s="23" t="s">
        <v>95</v>
      </c>
      <c r="K2" s="23" t="s">
        <v>96</v>
      </c>
      <c r="L2" s="23" t="s">
        <v>97</v>
      </c>
      <c r="M2" s="23" t="s">
        <v>98</v>
      </c>
      <c r="N2" s="23" t="s">
        <v>99</v>
      </c>
      <c r="O2" s="23" t="s">
        <v>100</v>
      </c>
      <c r="P2" s="24" t="s">
        <v>101</v>
      </c>
      <c r="Q2" s="26" t="s">
        <v>12</v>
      </c>
      <c r="R2" s="71" t="s">
        <v>34</v>
      </c>
      <c r="S2" s="72" t="s">
        <v>12</v>
      </c>
      <c r="T2" s="72" t="s">
        <v>28</v>
      </c>
      <c r="U2" s="72" t="s">
        <v>29</v>
      </c>
      <c r="V2" s="72" t="s">
        <v>30</v>
      </c>
      <c r="W2" s="72" t="s">
        <v>31</v>
      </c>
      <c r="X2" s="72" t="s">
        <v>32</v>
      </c>
      <c r="Y2" s="72" t="s">
        <v>33</v>
      </c>
      <c r="Z2" s="72" t="s">
        <v>34</v>
      </c>
    </row>
    <row r="3" spans="1:26" x14ac:dyDescent="0.25">
      <c r="A3" s="69" t="s">
        <v>81</v>
      </c>
      <c r="B3" s="67">
        <v>2094413</v>
      </c>
      <c r="C3" s="84">
        <v>2916000</v>
      </c>
      <c r="D3" s="85">
        <v>468000</v>
      </c>
      <c r="E3" s="78">
        <v>95833387</v>
      </c>
      <c r="F3" s="12">
        <v>101396311</v>
      </c>
      <c r="G3" s="12">
        <v>43076309</v>
      </c>
      <c r="H3" s="12">
        <v>52160549</v>
      </c>
      <c r="I3" s="81">
        <v>700</v>
      </c>
      <c r="J3" s="58">
        <v>1000</v>
      </c>
      <c r="K3" s="58">
        <v>500</v>
      </c>
      <c r="L3" s="58">
        <v>200</v>
      </c>
      <c r="M3" s="58">
        <v>900</v>
      </c>
      <c r="N3" s="58">
        <v>1200</v>
      </c>
      <c r="O3" s="58">
        <v>700</v>
      </c>
      <c r="P3" s="82">
        <v>400</v>
      </c>
      <c r="Q3" s="12">
        <v>670413</v>
      </c>
      <c r="R3" s="79">
        <v>539714</v>
      </c>
      <c r="S3" s="76">
        <v>515</v>
      </c>
      <c r="T3" s="61">
        <v>1635</v>
      </c>
      <c r="U3" s="61">
        <v>1315</v>
      </c>
      <c r="V3" s="61">
        <v>1165</v>
      </c>
      <c r="W3" s="61">
        <v>515</v>
      </c>
      <c r="X3" s="61">
        <v>945</v>
      </c>
      <c r="Y3" s="61">
        <v>515</v>
      </c>
      <c r="Z3" s="63">
        <v>515</v>
      </c>
    </row>
    <row r="4" spans="1:26" x14ac:dyDescent="0.25">
      <c r="A4" s="69" t="s">
        <v>82</v>
      </c>
      <c r="B4" s="67">
        <v>226788.5</v>
      </c>
      <c r="C4" s="76">
        <v>843471.03180212015</v>
      </c>
      <c r="D4" s="63">
        <v>119218.52039605939</v>
      </c>
      <c r="E4" s="76">
        <v>979672.79564193171</v>
      </c>
      <c r="F4" s="61">
        <v>96877.408716136633</v>
      </c>
      <c r="G4" s="61">
        <v>882795.386925795</v>
      </c>
      <c r="H4" s="61">
        <v>96877.40871613675</v>
      </c>
      <c r="I4" s="76">
        <v>59</v>
      </c>
      <c r="J4" s="61">
        <v>80</v>
      </c>
      <c r="K4" s="61">
        <v>61</v>
      </c>
      <c r="L4" s="61">
        <v>96</v>
      </c>
      <c r="M4" s="61">
        <v>53</v>
      </c>
      <c r="N4" s="61">
        <v>98</v>
      </c>
      <c r="O4" s="61">
        <v>50</v>
      </c>
      <c r="P4" s="63">
        <v>99</v>
      </c>
      <c r="Q4" s="61">
        <v>320000</v>
      </c>
      <c r="R4" s="63">
        <v>120000</v>
      </c>
      <c r="S4" s="62">
        <v>266</v>
      </c>
      <c r="T4" s="61">
        <v>293</v>
      </c>
      <c r="U4" s="61">
        <v>244</v>
      </c>
      <c r="V4" s="61">
        <v>287</v>
      </c>
      <c r="W4" s="61">
        <v>225</v>
      </c>
      <c r="X4" s="61">
        <v>257</v>
      </c>
      <c r="Y4" s="61">
        <v>206</v>
      </c>
      <c r="Z4" s="63">
        <v>269</v>
      </c>
    </row>
    <row r="5" spans="1:26" x14ac:dyDescent="0.25">
      <c r="A5" s="69" t="s">
        <v>83</v>
      </c>
      <c r="B5" s="67">
        <v>6232103</v>
      </c>
      <c r="C5" s="86">
        <v>2624400</v>
      </c>
      <c r="D5" s="87">
        <v>432000</v>
      </c>
      <c r="E5" s="76">
        <v>1456200</v>
      </c>
      <c r="F5" s="61">
        <v>144000</v>
      </c>
      <c r="G5" s="61">
        <v>1312200</v>
      </c>
      <c r="H5" s="61">
        <v>144000</v>
      </c>
      <c r="I5" s="62">
        <v>1095</v>
      </c>
      <c r="J5" s="58">
        <v>1383</v>
      </c>
      <c r="K5" s="58">
        <v>1328</v>
      </c>
      <c r="L5" s="58">
        <v>1167</v>
      </c>
      <c r="M5" s="114">
        <v>1353</v>
      </c>
      <c r="N5" s="58">
        <v>1054</v>
      </c>
      <c r="O5" s="58">
        <v>1297</v>
      </c>
      <c r="P5" s="82">
        <v>1382</v>
      </c>
      <c r="Q5" s="12">
        <v>1000000</v>
      </c>
      <c r="R5" s="79">
        <v>500000</v>
      </c>
      <c r="S5" s="76">
        <v>699</v>
      </c>
      <c r="T5" s="61">
        <v>711</v>
      </c>
      <c r="U5" s="61">
        <v>758</v>
      </c>
      <c r="V5" s="61">
        <v>518</v>
      </c>
      <c r="W5" s="61">
        <v>676</v>
      </c>
      <c r="X5" s="61">
        <v>786</v>
      </c>
      <c r="Y5" s="61">
        <v>549</v>
      </c>
      <c r="Z5" s="63">
        <v>730</v>
      </c>
    </row>
    <row r="6" spans="1:26" x14ac:dyDescent="0.25">
      <c r="A6" s="69" t="s">
        <v>84</v>
      </c>
      <c r="B6" s="67">
        <v>3434772</v>
      </c>
      <c r="C6" s="76">
        <v>280676.16254416964</v>
      </c>
      <c r="D6" s="76">
        <v>39671.542409069916</v>
      </c>
      <c r="E6" s="76">
        <v>117485.57184923439</v>
      </c>
      <c r="F6" s="76">
        <v>11617.856301531214</v>
      </c>
      <c r="G6" s="62">
        <v>105867.71554770318</v>
      </c>
      <c r="H6" s="76">
        <v>11617.856301531227</v>
      </c>
      <c r="I6" s="76">
        <v>59</v>
      </c>
      <c r="J6" s="61">
        <v>80</v>
      </c>
      <c r="K6" s="114">
        <v>61</v>
      </c>
      <c r="L6" s="61">
        <v>96</v>
      </c>
      <c r="M6" s="61">
        <v>53</v>
      </c>
      <c r="N6" s="61">
        <v>98</v>
      </c>
      <c r="O6" s="61">
        <v>50</v>
      </c>
      <c r="P6" s="63">
        <v>99</v>
      </c>
      <c r="Q6" s="61">
        <v>384728</v>
      </c>
      <c r="R6" s="76">
        <v>240000</v>
      </c>
      <c r="S6" s="76">
        <v>7033</v>
      </c>
      <c r="T6" s="61">
        <v>7271</v>
      </c>
      <c r="U6" s="61">
        <v>7389</v>
      </c>
      <c r="V6" s="61">
        <v>7325</v>
      </c>
      <c r="W6" s="61">
        <v>7345</v>
      </c>
      <c r="X6" s="61">
        <v>7230</v>
      </c>
      <c r="Y6" s="61">
        <v>7002</v>
      </c>
      <c r="Z6" s="63">
        <v>7290</v>
      </c>
    </row>
    <row r="7" spans="1:26" x14ac:dyDescent="0.25">
      <c r="A7" s="69" t="s">
        <v>85</v>
      </c>
      <c r="B7" s="67">
        <v>3254535</v>
      </c>
      <c r="C7" s="84">
        <v>2916000</v>
      </c>
      <c r="D7" s="85">
        <v>468000</v>
      </c>
      <c r="E7" s="76">
        <v>117485.57184923439</v>
      </c>
      <c r="F7" s="76">
        <v>11617.856301531214</v>
      </c>
      <c r="G7" s="62">
        <v>105867.71554770318</v>
      </c>
      <c r="H7" s="76">
        <v>11617.856301531227</v>
      </c>
      <c r="I7" s="76">
        <v>59</v>
      </c>
      <c r="J7" s="61">
        <v>80</v>
      </c>
      <c r="K7" s="114">
        <v>61</v>
      </c>
      <c r="L7" s="61">
        <v>96</v>
      </c>
      <c r="M7" s="61">
        <v>53</v>
      </c>
      <c r="N7" s="61">
        <v>98</v>
      </c>
      <c r="O7" s="61">
        <v>50</v>
      </c>
      <c r="P7" s="63">
        <v>99</v>
      </c>
      <c r="Q7" s="61">
        <v>384728</v>
      </c>
      <c r="R7" s="76">
        <v>240000</v>
      </c>
      <c r="S7" s="76">
        <v>7033</v>
      </c>
      <c r="T7" s="61">
        <v>7271</v>
      </c>
      <c r="U7" s="61">
        <v>7389</v>
      </c>
      <c r="V7" s="61">
        <v>7325</v>
      </c>
      <c r="W7" s="61">
        <v>7345</v>
      </c>
      <c r="X7" s="61">
        <v>7230</v>
      </c>
      <c r="Y7" s="61">
        <v>7002</v>
      </c>
      <c r="Z7" s="63">
        <v>7290</v>
      </c>
    </row>
    <row r="8" spans="1:26" x14ac:dyDescent="0.25">
      <c r="A8" s="69" t="s">
        <v>86</v>
      </c>
      <c r="B8" s="67">
        <v>3603110</v>
      </c>
      <c r="C8" s="84">
        <v>2916000</v>
      </c>
      <c r="D8" s="85">
        <v>468000</v>
      </c>
      <c r="E8" s="76">
        <v>117485.57184923439</v>
      </c>
      <c r="F8" s="76">
        <v>11617.856301531214</v>
      </c>
      <c r="G8" s="62">
        <v>105867.71554770318</v>
      </c>
      <c r="H8" s="76">
        <v>11617.856301531227</v>
      </c>
      <c r="I8" s="76">
        <v>59</v>
      </c>
      <c r="J8" s="61">
        <v>80</v>
      </c>
      <c r="K8" s="114">
        <v>61</v>
      </c>
      <c r="L8" s="61">
        <v>96</v>
      </c>
      <c r="M8" s="61">
        <v>53</v>
      </c>
      <c r="N8" s="61">
        <v>98</v>
      </c>
      <c r="O8" s="61">
        <v>50</v>
      </c>
      <c r="P8" s="63">
        <v>99</v>
      </c>
      <c r="Q8" s="61">
        <v>970719</v>
      </c>
      <c r="R8" s="76">
        <v>588575</v>
      </c>
      <c r="S8" s="76">
        <v>7033</v>
      </c>
      <c r="T8" s="61">
        <v>7271</v>
      </c>
      <c r="U8" s="61">
        <v>7389</v>
      </c>
      <c r="V8" s="61">
        <v>7325</v>
      </c>
      <c r="W8" s="61">
        <v>7345</v>
      </c>
      <c r="X8" s="61">
        <v>7230</v>
      </c>
      <c r="Y8" s="61">
        <v>7002</v>
      </c>
      <c r="Z8" s="63">
        <v>7290</v>
      </c>
    </row>
    <row r="9" spans="1:26" x14ac:dyDescent="0.25">
      <c r="A9" s="69" t="s">
        <v>87</v>
      </c>
      <c r="B9" s="67">
        <v>3603110</v>
      </c>
      <c r="C9" s="84">
        <v>2916000</v>
      </c>
      <c r="D9" s="85">
        <v>468000</v>
      </c>
      <c r="E9" s="61">
        <v>609395.68727915199</v>
      </c>
      <c r="F9" s="61">
        <v>60261.625441696116</v>
      </c>
      <c r="G9" s="61">
        <v>549134.06183745584</v>
      </c>
      <c r="H9" s="61">
        <v>60261.625441696189</v>
      </c>
      <c r="I9" s="76">
        <v>59</v>
      </c>
      <c r="J9" s="61">
        <v>80</v>
      </c>
      <c r="K9" s="114">
        <v>61</v>
      </c>
      <c r="L9" s="61">
        <v>96</v>
      </c>
      <c r="M9" s="61">
        <v>53</v>
      </c>
      <c r="N9" s="61">
        <v>98</v>
      </c>
      <c r="O9" s="61">
        <v>50</v>
      </c>
      <c r="P9" s="63">
        <v>99</v>
      </c>
      <c r="Q9" s="61">
        <v>970719</v>
      </c>
      <c r="R9" s="76">
        <v>588575</v>
      </c>
      <c r="S9" s="76">
        <v>7033</v>
      </c>
      <c r="T9" s="61">
        <v>7271</v>
      </c>
      <c r="U9" s="61">
        <v>7389</v>
      </c>
      <c r="V9" s="61">
        <v>7325</v>
      </c>
      <c r="W9" s="61">
        <v>7345</v>
      </c>
      <c r="X9" s="61">
        <v>7230</v>
      </c>
      <c r="Y9" s="61">
        <v>7002</v>
      </c>
      <c r="Z9" s="63">
        <v>7290</v>
      </c>
    </row>
    <row r="10" spans="1:26" x14ac:dyDescent="0.25">
      <c r="A10" s="69" t="s">
        <v>88</v>
      </c>
      <c r="B10" s="67">
        <v>20505530</v>
      </c>
      <c r="C10" s="84">
        <v>2916000</v>
      </c>
      <c r="D10" s="85">
        <v>468000</v>
      </c>
      <c r="E10" s="61">
        <v>609395.68727915199</v>
      </c>
      <c r="F10" s="61">
        <v>60261.625441696116</v>
      </c>
      <c r="G10" s="61">
        <v>549134.06183745584</v>
      </c>
      <c r="H10" s="61">
        <v>60261.625441696189</v>
      </c>
      <c r="I10" s="62">
        <v>869</v>
      </c>
      <c r="J10" s="114">
        <v>875</v>
      </c>
      <c r="K10" s="114">
        <v>411</v>
      </c>
      <c r="L10" s="114">
        <v>370</v>
      </c>
      <c r="M10" s="114">
        <v>425</v>
      </c>
      <c r="N10" s="114">
        <v>824</v>
      </c>
      <c r="O10" s="114">
        <v>342</v>
      </c>
      <c r="P10" s="80">
        <v>856</v>
      </c>
      <c r="Q10" s="61">
        <v>970719</v>
      </c>
      <c r="R10" s="76">
        <v>588575</v>
      </c>
      <c r="S10" s="76">
        <v>7033</v>
      </c>
      <c r="T10" s="61">
        <v>7271</v>
      </c>
      <c r="U10" s="61">
        <v>7389</v>
      </c>
      <c r="V10" s="61">
        <v>7325</v>
      </c>
      <c r="W10" s="61">
        <v>7345</v>
      </c>
      <c r="X10" s="61">
        <v>7230</v>
      </c>
      <c r="Y10" s="61">
        <v>7002</v>
      </c>
      <c r="Z10" s="63">
        <v>7290</v>
      </c>
    </row>
    <row r="11" spans="1:26" x14ac:dyDescent="0.25">
      <c r="A11" s="69" t="s">
        <v>89</v>
      </c>
      <c r="B11" s="67">
        <v>4462743</v>
      </c>
      <c r="C11" s="84">
        <v>2916000</v>
      </c>
      <c r="D11" s="85">
        <v>468000</v>
      </c>
      <c r="E11" s="61">
        <v>609395.68727915199</v>
      </c>
      <c r="F11" s="61">
        <v>60261.625441696116</v>
      </c>
      <c r="G11" s="61">
        <v>549134.06183745584</v>
      </c>
      <c r="H11" s="61">
        <v>60261.625441696189</v>
      </c>
      <c r="I11" s="62">
        <v>869</v>
      </c>
      <c r="J11" s="114">
        <v>875</v>
      </c>
      <c r="K11" s="114">
        <v>411</v>
      </c>
      <c r="L11" s="114">
        <v>370</v>
      </c>
      <c r="M11" s="114">
        <v>425</v>
      </c>
      <c r="N11" s="114">
        <v>824</v>
      </c>
      <c r="O11" s="114">
        <v>342</v>
      </c>
      <c r="P11" s="80">
        <v>856</v>
      </c>
      <c r="Q11" s="61">
        <v>970719</v>
      </c>
      <c r="R11" s="76">
        <v>588575</v>
      </c>
      <c r="S11" s="76">
        <v>1403</v>
      </c>
      <c r="T11" s="61">
        <v>1402</v>
      </c>
      <c r="U11" s="61">
        <v>1415</v>
      </c>
      <c r="V11" s="61">
        <v>1408</v>
      </c>
      <c r="W11" s="61">
        <v>1413</v>
      </c>
      <c r="X11" s="61">
        <v>1402</v>
      </c>
      <c r="Y11" s="61">
        <v>1408</v>
      </c>
      <c r="Z11" s="63">
        <v>1409</v>
      </c>
    </row>
    <row r="12" spans="1:26" x14ac:dyDescent="0.25">
      <c r="A12" s="70" t="s">
        <v>90</v>
      </c>
      <c r="B12" s="68">
        <v>5711373</v>
      </c>
      <c r="C12" s="89">
        <v>2916000</v>
      </c>
      <c r="D12" s="90">
        <v>468000</v>
      </c>
      <c r="E12" s="91">
        <v>95833387</v>
      </c>
      <c r="F12" s="92">
        <v>101396311</v>
      </c>
      <c r="G12" s="92">
        <v>43076309</v>
      </c>
      <c r="H12" s="92">
        <v>52160549</v>
      </c>
      <c r="I12" s="94">
        <v>708</v>
      </c>
      <c r="J12" s="95">
        <v>711</v>
      </c>
      <c r="K12" s="95">
        <v>713</v>
      </c>
      <c r="L12" s="95">
        <v>715</v>
      </c>
      <c r="M12" s="95">
        <v>707</v>
      </c>
      <c r="N12" s="95">
        <v>716</v>
      </c>
      <c r="O12" s="95">
        <v>712</v>
      </c>
      <c r="P12" s="96">
        <v>705</v>
      </c>
      <c r="Q12" s="92">
        <v>670413</v>
      </c>
      <c r="R12" s="93">
        <v>539714</v>
      </c>
      <c r="S12" s="77">
        <v>515</v>
      </c>
      <c r="T12" s="64">
        <v>1635</v>
      </c>
      <c r="U12" s="64">
        <v>1315</v>
      </c>
      <c r="V12" s="64">
        <v>1165</v>
      </c>
      <c r="W12" s="64">
        <v>515</v>
      </c>
      <c r="X12" s="64">
        <v>945</v>
      </c>
      <c r="Y12" s="64">
        <v>515</v>
      </c>
      <c r="Z12" s="65">
        <v>515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425D57-32D6-4316-9FB4-A0DB15C38E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Set 1</vt:lpstr>
      <vt:lpstr>Data Set 2</vt:lpstr>
      <vt:lpstr>Data Set 3</vt:lpstr>
      <vt:lpstr>Data Set 4</vt:lpstr>
      <vt:lpstr>Data Set 5</vt:lpstr>
      <vt:lpstr>Data Set 6</vt:lpstr>
      <vt:lpstr>Data Set 7</vt:lpstr>
      <vt:lpstr>Data Set 8</vt:lpstr>
      <vt:lpstr>Data Set 9</vt:lpstr>
      <vt:lpstr>Data Set 10</vt:lpstr>
      <vt:lpstr>Analysis of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LATEEF KHAN</dc:creator>
  <cp:lastModifiedBy>Fouzan Abdullah</cp:lastModifiedBy>
  <dcterms:created xsi:type="dcterms:W3CDTF">2023-11-17T19:12:03Z</dcterms:created>
  <dcterms:modified xsi:type="dcterms:W3CDTF">2023-12-04T02:39:58Z</dcterms:modified>
</cp:coreProperties>
</file>