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1978719_students_niu_edu/Documents/Sem 1/OR/Project/trial run/"/>
    </mc:Choice>
  </mc:AlternateContent>
  <xr:revisionPtr revIDLastSave="0" documentId="13_ncr:1_{8FEBAD8E-631A-4C7F-ABEA-E23FED0C7EE3}" xr6:coauthVersionLast="47" xr6:coauthVersionMax="47" xr10:uidLastSave="{00000000-0000-0000-0000-000000000000}"/>
  <bookViews>
    <workbookView xWindow="5115" yWindow="3045" windowWidth="15375" windowHeight="7875" xr2:uid="{BE6914F5-FD23-42E1-A410-85C926889600}"/>
  </bookViews>
  <sheets>
    <sheet name="Project Dat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1" l="1"/>
  <c r="C59" i="1"/>
  <c r="D59" i="1"/>
  <c r="E59" i="1"/>
  <c r="F59" i="1"/>
  <c r="G59" i="1"/>
  <c r="H59" i="1"/>
  <c r="B59" i="1"/>
  <c r="D58" i="1"/>
  <c r="D60" i="1" s="1"/>
  <c r="E58" i="1"/>
  <c r="E60" i="1" s="1"/>
  <c r="F58" i="1"/>
  <c r="F60" i="1" s="1"/>
  <c r="G58" i="1"/>
  <c r="G60" i="1" s="1"/>
  <c r="H58" i="1"/>
  <c r="H60" i="1" s="1"/>
  <c r="I58" i="1"/>
  <c r="I60" i="1" s="1"/>
  <c r="C58" i="1"/>
  <c r="C60" i="1" s="1"/>
  <c r="G29" i="1"/>
  <c r="F29" i="1"/>
  <c r="E25" i="1"/>
  <c r="E26" i="1"/>
  <c r="E27" i="1"/>
  <c r="E28" i="1"/>
  <c r="E24" i="1"/>
  <c r="K6" i="1"/>
</calcChain>
</file>

<file path=xl/sharedStrings.xml><?xml version="1.0" encoding="utf-8"?>
<sst xmlns="http://schemas.openxmlformats.org/spreadsheetml/2006/main" count="155" uniqueCount="79">
  <si>
    <t>Table 1. Raw Material Type, Sources, and Their Respective Prices.</t>
  </si>
  <si>
    <t>No.</t>
  </si>
  <si>
    <t>Raw Material</t>
  </si>
  <si>
    <t>Source</t>
  </si>
  <si>
    <t>Concentrate</t>
  </si>
  <si>
    <t>Sugar</t>
  </si>
  <si>
    <t>Bottle</t>
  </si>
  <si>
    <t>Crown</t>
  </si>
  <si>
    <t>Co2</t>
  </si>
  <si>
    <t>Caustic Soda</t>
  </si>
  <si>
    <t>USA</t>
  </si>
  <si>
    <t>Wonji/Metehara</t>
  </si>
  <si>
    <t>AA</t>
  </si>
  <si>
    <t>In House Production</t>
  </si>
  <si>
    <t>Ziway</t>
  </si>
  <si>
    <t>Table 2. Actual Production Capacity of the Company per year.</t>
  </si>
  <si>
    <t>Capacity in Cases per year</t>
  </si>
  <si>
    <t>Plants</t>
  </si>
  <si>
    <t>Addis Ababa</t>
  </si>
  <si>
    <t>DD Plant</t>
  </si>
  <si>
    <t>Line 1</t>
  </si>
  <si>
    <t>Line 2</t>
  </si>
  <si>
    <t>Line 3</t>
  </si>
  <si>
    <t>Total</t>
  </si>
  <si>
    <t>-</t>
  </si>
  <si>
    <t>Grand Total</t>
  </si>
  <si>
    <t>Table 3. Annual Demands at Depots (Warehouse)</t>
  </si>
  <si>
    <t>Warehouse</t>
  </si>
  <si>
    <t>Bahir Dar</t>
  </si>
  <si>
    <t>Dessie</t>
  </si>
  <si>
    <t>Jimma</t>
  </si>
  <si>
    <t>Nazareth</t>
  </si>
  <si>
    <t>Shashemene</t>
  </si>
  <si>
    <t>Awash</t>
  </si>
  <si>
    <t>DD</t>
  </si>
  <si>
    <t>Demand</t>
  </si>
  <si>
    <t>Table 4. Warehosue and their Distances from the Plants in Kilometers.</t>
  </si>
  <si>
    <t>From</t>
  </si>
  <si>
    <t>To</t>
  </si>
  <si>
    <t>Warehouse Locations</t>
  </si>
  <si>
    <t>AA Plant</t>
  </si>
  <si>
    <t>Table 5. Type of Trucks and their Capacity</t>
  </si>
  <si>
    <t xml:space="preserve">Type </t>
  </si>
  <si>
    <t>Number of Trucks</t>
  </si>
  <si>
    <t>Capacity in Cases</t>
  </si>
  <si>
    <t>4 Pallet Truck</t>
  </si>
  <si>
    <t>6 Pallet Truck</t>
  </si>
  <si>
    <t>8 Pallet Truck</t>
  </si>
  <si>
    <t>10 Pallet Truck</t>
  </si>
  <si>
    <t>Hauler Trailer (22 Pallet)</t>
  </si>
  <si>
    <t>Table 6. Types of Third Party Trucks and Their Capacity</t>
  </si>
  <si>
    <t>Type</t>
  </si>
  <si>
    <t>Location</t>
  </si>
  <si>
    <t>4 Pallet</t>
  </si>
  <si>
    <t>6 pallet</t>
  </si>
  <si>
    <t>8 Pallet</t>
  </si>
  <si>
    <t>Hauler Trailer</t>
  </si>
  <si>
    <t>WH</t>
  </si>
  <si>
    <t>Shash</t>
  </si>
  <si>
    <t>Mekelle</t>
  </si>
  <si>
    <t>De</t>
  </si>
  <si>
    <t>BD</t>
  </si>
  <si>
    <t>Table 7. Annual Warehosue Fixed Costs</t>
  </si>
  <si>
    <t>Warehosue</t>
  </si>
  <si>
    <t>Fixed Cost</t>
  </si>
  <si>
    <t>No. of potential factory locations</t>
  </si>
  <si>
    <t>No. of suppliers</t>
  </si>
  <si>
    <t>No. of potential warehouse locations</t>
  </si>
  <si>
    <t>No. of markets or demand points</t>
  </si>
  <si>
    <t>Wonji</t>
  </si>
  <si>
    <t>Metehara</t>
  </si>
  <si>
    <t>Distances</t>
  </si>
  <si>
    <t>Dire Dawa</t>
  </si>
  <si>
    <t>Table 8. (SDS) Cost of Transportation from Supplier to Factory</t>
  </si>
  <si>
    <t>3rd Party</t>
  </si>
  <si>
    <t>Per km cot</t>
  </si>
  <si>
    <t>Markets</t>
  </si>
  <si>
    <t>Table 9. (SDS) Cost of Transportation from Factory to Warehouse</t>
  </si>
  <si>
    <t>Table 10. (SDS) Cost of Transportation from Warehouse to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</si>
</sst>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1D5D-8A62-46A0-AE04-6CDC90B4B299}">
  <dimension ref="A1:L75"/>
  <sheetViews>
    <sheetView tabSelected="1" topLeftCell="A48" zoomScale="78" workbookViewId="0">
      <selection activeCell="C68" sqref="C68"/>
    </sheetView>
  </sheetViews>
  <sheetFormatPr defaultRowHeight="15" x14ac:dyDescent="0.25"/>
  <cols>
    <col min="1" max="1" width="10.5703125" bestFit="1" customWidth="1"/>
    <col min="2" max="2" width="20.7109375" bestFit="1" customWidth="1"/>
    <col min="3" max="3" width="12" bestFit="1" customWidth="1"/>
    <col min="4" max="4" width="17.7109375" bestFit="1" customWidth="1"/>
    <col min="5" max="5" width="7" bestFit="1" customWidth="1"/>
    <col min="6" max="6" width="8.5703125" bestFit="1" customWidth="1"/>
    <col min="7" max="7" width="23" bestFit="1" customWidth="1"/>
    <col min="8" max="8" width="11.7109375" bestFit="1" customWidth="1"/>
    <col min="9" max="9" width="7" bestFit="1" customWidth="1"/>
    <col min="10" max="11" width="8" bestFit="1" customWidth="1"/>
  </cols>
  <sheetData>
    <row r="1" spans="1:12" ht="15" customHeight="1" x14ac:dyDescent="0.25">
      <c r="B1" s="18" t="s">
        <v>0</v>
      </c>
      <c r="C1" s="19"/>
      <c r="D1" s="19"/>
      <c r="E1" s="20"/>
      <c r="G1" s="16" t="s">
        <v>15</v>
      </c>
      <c r="H1" s="16"/>
      <c r="I1" s="16"/>
      <c r="J1" s="16"/>
      <c r="K1" s="16"/>
      <c r="L1" s="16"/>
    </row>
    <row r="2" spans="1:12" x14ac:dyDescent="0.25">
      <c r="B2" s="7" t="s">
        <v>1</v>
      </c>
      <c r="C2" s="7" t="s">
        <v>2</v>
      </c>
      <c r="D2" s="4" t="s">
        <v>3</v>
      </c>
      <c r="G2" s="9" t="s">
        <v>16</v>
      </c>
      <c r="H2" s="10"/>
      <c r="I2" s="10"/>
      <c r="J2" s="10"/>
      <c r="K2" s="10"/>
    </row>
    <row r="3" spans="1:12" x14ac:dyDescent="0.25">
      <c r="B3" s="2">
        <v>1</v>
      </c>
      <c r="C3" s="2" t="s">
        <v>4</v>
      </c>
      <c r="D3" s="2" t="s">
        <v>10</v>
      </c>
      <c r="G3" s="5" t="s">
        <v>17</v>
      </c>
      <c r="H3" s="4" t="s">
        <v>20</v>
      </c>
      <c r="I3" s="4" t="s">
        <v>21</v>
      </c>
      <c r="J3" s="4" t="s">
        <v>22</v>
      </c>
      <c r="K3" s="4" t="s">
        <v>23</v>
      </c>
    </row>
    <row r="4" spans="1:12" x14ac:dyDescent="0.25">
      <c r="B4" s="2">
        <v>2</v>
      </c>
      <c r="C4" s="2" t="s">
        <v>5</v>
      </c>
      <c r="D4" s="2" t="s">
        <v>11</v>
      </c>
      <c r="G4" s="6" t="s">
        <v>18</v>
      </c>
      <c r="H4" s="6">
        <v>660000</v>
      </c>
      <c r="I4" s="6">
        <v>816000</v>
      </c>
      <c r="J4" s="6">
        <v>1440000</v>
      </c>
      <c r="K4" s="6">
        <v>2916000</v>
      </c>
    </row>
    <row r="5" spans="1:12" x14ac:dyDescent="0.25">
      <c r="B5" s="2">
        <v>3</v>
      </c>
      <c r="C5" s="2" t="s">
        <v>6</v>
      </c>
      <c r="D5" s="2" t="s">
        <v>12</v>
      </c>
      <c r="G5" s="6" t="s">
        <v>19</v>
      </c>
      <c r="H5" s="6">
        <v>468000</v>
      </c>
      <c r="I5" s="6" t="s">
        <v>24</v>
      </c>
      <c r="J5" s="6" t="s">
        <v>24</v>
      </c>
      <c r="K5" s="6">
        <v>468000</v>
      </c>
    </row>
    <row r="6" spans="1:12" x14ac:dyDescent="0.25">
      <c r="B6" s="2">
        <v>4</v>
      </c>
      <c r="C6" s="2" t="s">
        <v>7</v>
      </c>
      <c r="D6" s="2" t="s">
        <v>12</v>
      </c>
      <c r="G6" s="8" t="s">
        <v>25</v>
      </c>
      <c r="H6" s="8"/>
      <c r="I6" s="8"/>
      <c r="J6" s="8"/>
      <c r="K6" s="6">
        <f>K4+K5</f>
        <v>3384000</v>
      </c>
    </row>
    <row r="7" spans="1:12" x14ac:dyDescent="0.25">
      <c r="B7" s="2">
        <v>5</v>
      </c>
      <c r="C7" s="2" t="s">
        <v>8</v>
      </c>
      <c r="D7" s="2" t="s">
        <v>13</v>
      </c>
      <c r="E7" s="1"/>
      <c r="F7" s="1"/>
      <c r="G7" s="1"/>
      <c r="H7" s="1"/>
      <c r="I7" s="1"/>
      <c r="J7" s="1"/>
    </row>
    <row r="8" spans="1:12" x14ac:dyDescent="0.25">
      <c r="B8" s="2">
        <v>6</v>
      </c>
      <c r="C8" s="2" t="s">
        <v>9</v>
      </c>
      <c r="D8" s="2" t="s">
        <v>14</v>
      </c>
      <c r="E8" s="1"/>
      <c r="F8" s="1"/>
      <c r="G8" s="1"/>
      <c r="H8" s="1"/>
      <c r="I8" s="1"/>
      <c r="J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x14ac:dyDescent="0.25">
      <c r="A10" s="17" t="s">
        <v>26</v>
      </c>
      <c r="B10" s="17"/>
      <c r="C10" s="17"/>
      <c r="D10" s="17"/>
      <c r="E10" s="17"/>
      <c r="F10" s="17"/>
      <c r="G10" s="17"/>
      <c r="H10" s="17"/>
      <c r="I10" s="17"/>
      <c r="J10" s="1"/>
    </row>
    <row r="11" spans="1:12" x14ac:dyDescent="0.25">
      <c r="A11" s="5" t="s">
        <v>27</v>
      </c>
      <c r="B11" s="4" t="s">
        <v>12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  <c r="I11" s="5" t="s">
        <v>34</v>
      </c>
      <c r="J11" s="1"/>
    </row>
    <row r="12" spans="1:12" x14ac:dyDescent="0.25">
      <c r="A12" s="5" t="s">
        <v>35</v>
      </c>
      <c r="B12" s="6">
        <v>1284800</v>
      </c>
      <c r="C12" s="6">
        <v>183040</v>
      </c>
      <c r="D12" s="6">
        <v>183040</v>
      </c>
      <c r="E12" s="6">
        <v>183040</v>
      </c>
      <c r="F12" s="6">
        <v>274560</v>
      </c>
      <c r="G12" s="6">
        <v>274560</v>
      </c>
      <c r="H12" s="6">
        <v>91520</v>
      </c>
      <c r="I12" s="6">
        <v>183040</v>
      </c>
      <c r="J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6" t="s">
        <v>36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2" x14ac:dyDescent="0.25">
      <c r="A16" s="6"/>
      <c r="B16" s="6" t="s">
        <v>37</v>
      </c>
      <c r="C16" s="23" t="s">
        <v>39</v>
      </c>
      <c r="D16" s="23"/>
      <c r="E16" s="23"/>
      <c r="F16" s="23"/>
      <c r="G16" s="23"/>
      <c r="H16" s="23"/>
      <c r="I16" s="23"/>
      <c r="J16" s="23"/>
    </row>
    <row r="17" spans="1:12" x14ac:dyDescent="0.25">
      <c r="A17" s="6" t="s">
        <v>38</v>
      </c>
      <c r="C17" s="5" t="s">
        <v>12</v>
      </c>
      <c r="D17" s="5" t="s">
        <v>28</v>
      </c>
      <c r="E17" s="5" t="s">
        <v>29</v>
      </c>
      <c r="F17" s="5" t="s">
        <v>30</v>
      </c>
      <c r="G17" s="5" t="s">
        <v>31</v>
      </c>
      <c r="H17" s="5" t="s">
        <v>32</v>
      </c>
      <c r="I17" s="5" t="s">
        <v>33</v>
      </c>
      <c r="J17" s="5" t="s">
        <v>34</v>
      </c>
    </row>
    <row r="18" spans="1:12" x14ac:dyDescent="0.25">
      <c r="A18" s="22" t="s">
        <v>40</v>
      </c>
      <c r="B18" s="22"/>
      <c r="C18" s="6">
        <v>0</v>
      </c>
      <c r="D18" s="6">
        <v>560</v>
      </c>
      <c r="E18" s="6">
        <v>400</v>
      </c>
      <c r="F18" s="6">
        <v>335</v>
      </c>
      <c r="G18" s="6">
        <v>100</v>
      </c>
      <c r="H18" s="6">
        <v>250</v>
      </c>
      <c r="I18" s="6">
        <v>240</v>
      </c>
      <c r="J18" s="6">
        <v>515</v>
      </c>
    </row>
    <row r="19" spans="1:12" x14ac:dyDescent="0.25">
      <c r="A19" s="22" t="s">
        <v>19</v>
      </c>
      <c r="B19" s="22"/>
      <c r="C19" s="6">
        <v>515</v>
      </c>
      <c r="D19" s="6">
        <v>1075</v>
      </c>
      <c r="E19" s="6">
        <v>915</v>
      </c>
      <c r="F19" s="6">
        <v>830</v>
      </c>
      <c r="G19" s="6">
        <v>415</v>
      </c>
      <c r="H19" s="6">
        <v>695</v>
      </c>
      <c r="I19" s="6">
        <v>275</v>
      </c>
      <c r="J19" s="6">
        <v>0</v>
      </c>
    </row>
    <row r="21" spans="1:12" ht="15.75" thickBot="1" x14ac:dyDescent="0.3">
      <c r="A21" s="21" t="s">
        <v>41</v>
      </c>
      <c r="B21" s="21"/>
      <c r="C21" s="21"/>
      <c r="D21" s="21"/>
      <c r="E21" s="21"/>
      <c r="F21" s="21"/>
      <c r="G21" s="21"/>
    </row>
    <row r="22" spans="1:12" ht="15.75" thickBot="1" x14ac:dyDescent="0.3">
      <c r="A22" s="27" t="s">
        <v>1</v>
      </c>
      <c r="B22" s="27" t="s">
        <v>42</v>
      </c>
      <c r="C22" s="24" t="s">
        <v>43</v>
      </c>
      <c r="D22" s="24"/>
      <c r="E22" s="25"/>
      <c r="F22" s="26" t="s">
        <v>44</v>
      </c>
      <c r="G22" s="25"/>
    </row>
    <row r="23" spans="1:12" ht="15.75" thickBot="1" x14ac:dyDescent="0.3">
      <c r="A23" s="28"/>
      <c r="B23" s="28"/>
      <c r="C23" s="11" t="s">
        <v>12</v>
      </c>
      <c r="D23" s="12" t="s">
        <v>34</v>
      </c>
      <c r="E23" s="12" t="s">
        <v>23</v>
      </c>
      <c r="F23" s="12" t="s">
        <v>12</v>
      </c>
      <c r="G23" s="12" t="s">
        <v>34</v>
      </c>
    </row>
    <row r="24" spans="1:12" x14ac:dyDescent="0.25">
      <c r="A24" s="3">
        <v>1</v>
      </c>
      <c r="B24" s="3" t="s">
        <v>45</v>
      </c>
      <c r="C24" s="2">
        <v>15</v>
      </c>
      <c r="D24" s="2">
        <v>3</v>
      </c>
      <c r="E24" s="2">
        <f>SUM(C24:D24)</f>
        <v>18</v>
      </c>
      <c r="F24" s="2">
        <v>4500</v>
      </c>
      <c r="G24" s="2">
        <v>900</v>
      </c>
    </row>
    <row r="25" spans="1:12" x14ac:dyDescent="0.25">
      <c r="A25" s="2">
        <v>2</v>
      </c>
      <c r="B25" s="2" t="s">
        <v>46</v>
      </c>
      <c r="C25" s="2">
        <v>2</v>
      </c>
      <c r="D25" s="2">
        <v>9</v>
      </c>
      <c r="E25" s="2">
        <f t="shared" ref="E25:E28" si="0">SUM(C25:D25)</f>
        <v>11</v>
      </c>
      <c r="F25" s="2">
        <v>900</v>
      </c>
      <c r="G25" s="2">
        <v>4050</v>
      </c>
    </row>
    <row r="26" spans="1:12" x14ac:dyDescent="0.25">
      <c r="A26" s="2">
        <v>3</v>
      </c>
      <c r="B26" s="2" t="s">
        <v>47</v>
      </c>
      <c r="C26" s="2">
        <v>2</v>
      </c>
      <c r="D26" s="2">
        <v>2</v>
      </c>
      <c r="E26" s="2">
        <f t="shared" si="0"/>
        <v>4</v>
      </c>
      <c r="F26" s="2">
        <v>1200</v>
      </c>
      <c r="G26" s="2">
        <v>1200</v>
      </c>
    </row>
    <row r="27" spans="1:12" x14ac:dyDescent="0.25">
      <c r="A27" s="2">
        <v>4</v>
      </c>
      <c r="B27" s="2" t="s">
        <v>48</v>
      </c>
      <c r="C27" s="2">
        <v>1</v>
      </c>
      <c r="D27" s="2">
        <v>0</v>
      </c>
      <c r="E27" s="2">
        <f t="shared" si="0"/>
        <v>1</v>
      </c>
      <c r="F27" s="2">
        <v>750</v>
      </c>
      <c r="G27" s="2">
        <v>0</v>
      </c>
    </row>
    <row r="28" spans="1:12" x14ac:dyDescent="0.25">
      <c r="A28" s="2">
        <v>5</v>
      </c>
      <c r="B28" s="2" t="s">
        <v>49</v>
      </c>
      <c r="C28" s="2">
        <v>15</v>
      </c>
      <c r="D28" s="2">
        <v>9</v>
      </c>
      <c r="E28" s="2">
        <f t="shared" si="0"/>
        <v>24</v>
      </c>
      <c r="F28" s="2">
        <v>33000</v>
      </c>
      <c r="G28" s="2">
        <v>19800</v>
      </c>
    </row>
    <row r="29" spans="1:12" x14ac:dyDescent="0.25">
      <c r="A29" s="22" t="s">
        <v>23</v>
      </c>
      <c r="B29" s="22"/>
      <c r="C29" s="22"/>
      <c r="D29" s="22"/>
      <c r="E29" s="22"/>
      <c r="F29" s="2">
        <f>SUM(F24:F28)</f>
        <v>40350</v>
      </c>
      <c r="G29" s="2">
        <f>SUM(G24:G28)</f>
        <v>25950</v>
      </c>
    </row>
    <row r="31" spans="1:12" x14ac:dyDescent="0.25">
      <c r="A31" s="16" t="s">
        <v>50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25">
      <c r="A32" s="22" t="s">
        <v>1</v>
      </c>
      <c r="B32" s="22" t="s">
        <v>51</v>
      </c>
      <c r="C32" s="22" t="s">
        <v>52</v>
      </c>
      <c r="D32" s="22"/>
      <c r="E32" s="22"/>
      <c r="F32" s="22"/>
      <c r="G32" s="22"/>
      <c r="H32" s="22"/>
      <c r="I32" s="22"/>
      <c r="J32" s="22"/>
      <c r="K32" s="22"/>
      <c r="L32" s="22"/>
    </row>
    <row r="33" spans="1:12" x14ac:dyDescent="0.25">
      <c r="A33" s="22"/>
      <c r="B33" s="22"/>
      <c r="C33" s="5" t="s">
        <v>12</v>
      </c>
      <c r="D33" s="5" t="s">
        <v>57</v>
      </c>
      <c r="E33" s="5" t="s">
        <v>31</v>
      </c>
      <c r="F33" s="5" t="s">
        <v>58</v>
      </c>
      <c r="G33" s="5" t="s">
        <v>59</v>
      </c>
      <c r="H33" s="5" t="s">
        <v>30</v>
      </c>
      <c r="I33" s="5" t="s">
        <v>34</v>
      </c>
      <c r="J33" s="5" t="s">
        <v>60</v>
      </c>
      <c r="K33" s="5" t="s">
        <v>61</v>
      </c>
      <c r="L33" s="5" t="s">
        <v>23</v>
      </c>
    </row>
    <row r="34" spans="1:12" x14ac:dyDescent="0.25">
      <c r="A34" s="6">
        <v>1</v>
      </c>
      <c r="B34" s="6" t="s">
        <v>53</v>
      </c>
      <c r="C34" s="6">
        <v>16</v>
      </c>
      <c r="D34" s="6" t="s">
        <v>24</v>
      </c>
      <c r="E34" s="6" t="s">
        <v>24</v>
      </c>
      <c r="F34" s="6" t="s">
        <v>24</v>
      </c>
      <c r="G34" s="6" t="s">
        <v>24</v>
      </c>
      <c r="H34" s="6" t="s">
        <v>24</v>
      </c>
      <c r="I34" s="6">
        <v>1</v>
      </c>
      <c r="J34" s="6">
        <v>1</v>
      </c>
      <c r="K34" s="6">
        <v>1</v>
      </c>
      <c r="L34" s="6">
        <v>18</v>
      </c>
    </row>
    <row r="35" spans="1:12" x14ac:dyDescent="0.25">
      <c r="A35" s="6">
        <v>2</v>
      </c>
      <c r="B35" s="6" t="s">
        <v>54</v>
      </c>
      <c r="C35" s="6" t="s">
        <v>24</v>
      </c>
      <c r="D35" s="6" t="s">
        <v>24</v>
      </c>
      <c r="E35" s="6" t="s">
        <v>24</v>
      </c>
      <c r="F35" s="6" t="s">
        <v>24</v>
      </c>
      <c r="G35" s="6">
        <v>2</v>
      </c>
      <c r="H35" s="6" t="s">
        <v>24</v>
      </c>
      <c r="I35" s="6" t="s">
        <v>24</v>
      </c>
      <c r="J35" s="6" t="s">
        <v>24</v>
      </c>
      <c r="K35" s="6" t="s">
        <v>24</v>
      </c>
      <c r="L35" s="6">
        <v>11</v>
      </c>
    </row>
    <row r="36" spans="1:12" x14ac:dyDescent="0.25">
      <c r="A36" s="6">
        <v>3</v>
      </c>
      <c r="B36" s="6" t="s">
        <v>55</v>
      </c>
      <c r="C36" s="6">
        <v>13</v>
      </c>
      <c r="D36" s="6" t="s">
        <v>24</v>
      </c>
      <c r="E36" s="6">
        <v>5</v>
      </c>
      <c r="F36" s="6">
        <v>4</v>
      </c>
      <c r="G36" s="6">
        <v>7</v>
      </c>
      <c r="H36" s="6">
        <v>2</v>
      </c>
      <c r="I36" s="6">
        <v>2</v>
      </c>
      <c r="J36" s="6" t="s">
        <v>24</v>
      </c>
      <c r="K36" s="6" t="s">
        <v>24</v>
      </c>
      <c r="L36" s="6">
        <v>4</v>
      </c>
    </row>
    <row r="37" spans="1:12" x14ac:dyDescent="0.25">
      <c r="A37" s="6">
        <v>4</v>
      </c>
      <c r="B37" s="6" t="s">
        <v>56</v>
      </c>
      <c r="C37" s="6" t="s">
        <v>24</v>
      </c>
      <c r="D37" s="6">
        <v>16</v>
      </c>
      <c r="E37" s="6" t="s">
        <v>24</v>
      </c>
      <c r="F37" s="6" t="s">
        <v>24</v>
      </c>
      <c r="G37" s="6" t="s">
        <v>24</v>
      </c>
      <c r="H37" s="6" t="s">
        <v>24</v>
      </c>
      <c r="I37" s="6">
        <v>9</v>
      </c>
      <c r="J37" s="6"/>
      <c r="K37" s="6" t="s">
        <v>24</v>
      </c>
      <c r="L37" s="6">
        <v>24</v>
      </c>
    </row>
    <row r="40" spans="1:12" x14ac:dyDescent="0.25">
      <c r="A40" s="29" t="s">
        <v>62</v>
      </c>
      <c r="B40" s="29"/>
      <c r="C40" s="29"/>
      <c r="D40" s="29"/>
      <c r="E40" s="29"/>
      <c r="F40" s="29"/>
      <c r="G40" s="29"/>
    </row>
    <row r="41" spans="1:12" x14ac:dyDescent="0.25">
      <c r="A41" s="5" t="s">
        <v>63</v>
      </c>
      <c r="B41" s="5" t="s">
        <v>28</v>
      </c>
      <c r="C41" s="5" t="s">
        <v>29</v>
      </c>
      <c r="D41" s="5" t="s">
        <v>30</v>
      </c>
      <c r="E41" s="5" t="s">
        <v>31</v>
      </c>
      <c r="F41" s="5" t="s">
        <v>32</v>
      </c>
      <c r="G41" s="5" t="s">
        <v>33</v>
      </c>
    </row>
    <row r="42" spans="1:12" x14ac:dyDescent="0.25">
      <c r="A42" s="5" t="s">
        <v>64</v>
      </c>
      <c r="B42" s="6">
        <v>120000</v>
      </c>
      <c r="C42" s="6">
        <v>100000</v>
      </c>
      <c r="D42" s="6">
        <v>120000</v>
      </c>
      <c r="E42" s="6">
        <v>170000</v>
      </c>
      <c r="F42" s="6">
        <v>120000</v>
      </c>
      <c r="G42" s="6">
        <v>100000</v>
      </c>
    </row>
    <row r="44" spans="1:12" x14ac:dyDescent="0.25">
      <c r="A44" t="s">
        <v>65</v>
      </c>
      <c r="C44">
        <v>2</v>
      </c>
    </row>
    <row r="45" spans="1:12" x14ac:dyDescent="0.25">
      <c r="A45" t="s">
        <v>66</v>
      </c>
      <c r="C45">
        <v>4</v>
      </c>
    </row>
    <row r="46" spans="1:12" x14ac:dyDescent="0.25">
      <c r="A46" t="s">
        <v>67</v>
      </c>
      <c r="C46">
        <v>2</v>
      </c>
    </row>
    <row r="47" spans="1:12" x14ac:dyDescent="0.25">
      <c r="A47" t="s">
        <v>68</v>
      </c>
    </row>
    <row r="49" spans="1:9" x14ac:dyDescent="0.25">
      <c r="A49" t="s">
        <v>73</v>
      </c>
    </row>
    <row r="50" spans="1:9" x14ac:dyDescent="0.25">
      <c r="A50" s="13"/>
      <c r="B50" s="13" t="s">
        <v>12</v>
      </c>
      <c r="C50" s="13" t="s">
        <v>34</v>
      </c>
    </row>
    <row r="51" spans="1:9" x14ac:dyDescent="0.25">
      <c r="A51" s="13" t="s">
        <v>10</v>
      </c>
      <c r="B51" s="14">
        <v>800000</v>
      </c>
      <c r="C51" s="14">
        <v>1000000</v>
      </c>
    </row>
    <row r="52" spans="1:9" x14ac:dyDescent="0.25">
      <c r="A52" s="13" t="s">
        <v>69</v>
      </c>
      <c r="B52" s="14">
        <v>400000</v>
      </c>
      <c r="C52" s="14">
        <v>500000</v>
      </c>
    </row>
    <row r="53" spans="1:9" x14ac:dyDescent="0.25">
      <c r="A53" s="13" t="s">
        <v>14</v>
      </c>
      <c r="B53" s="14">
        <v>300000</v>
      </c>
      <c r="C53" s="14">
        <v>400000</v>
      </c>
    </row>
    <row r="54" spans="1:9" x14ac:dyDescent="0.25">
      <c r="A54" s="13" t="s">
        <v>70</v>
      </c>
      <c r="B54" s="14">
        <v>200000</v>
      </c>
      <c r="C54" s="14">
        <v>300000</v>
      </c>
    </row>
    <row r="56" spans="1:9" x14ac:dyDescent="0.25">
      <c r="A56" t="s">
        <v>77</v>
      </c>
      <c r="G56" t="s">
        <v>75</v>
      </c>
      <c r="H56">
        <v>0.06</v>
      </c>
      <c r="I56">
        <v>1.5</v>
      </c>
    </row>
    <row r="57" spans="1:9" x14ac:dyDescent="0.25">
      <c r="A57" s="13"/>
      <c r="B57" s="5" t="s">
        <v>12</v>
      </c>
      <c r="C57" s="5" t="s">
        <v>28</v>
      </c>
      <c r="D57" s="5" t="s">
        <v>29</v>
      </c>
      <c r="E57" s="5" t="s">
        <v>30</v>
      </c>
      <c r="F57" s="5" t="s">
        <v>31</v>
      </c>
      <c r="G57" s="5" t="s">
        <v>32</v>
      </c>
      <c r="H57" s="5" t="s">
        <v>33</v>
      </c>
      <c r="I57" s="5" t="s">
        <v>34</v>
      </c>
    </row>
    <row r="58" spans="1:9" x14ac:dyDescent="0.25">
      <c r="A58" s="13" t="s">
        <v>12</v>
      </c>
      <c r="B58" s="13">
        <v>0</v>
      </c>
      <c r="C58" s="13">
        <f>D18*$H$56</f>
        <v>33.6</v>
      </c>
      <c r="D58" s="13">
        <f t="shared" ref="D58:I58" si="1">E18*$H$56</f>
        <v>24</v>
      </c>
      <c r="E58" s="13">
        <f t="shared" si="1"/>
        <v>20.099999999999998</v>
      </c>
      <c r="F58" s="13">
        <f t="shared" si="1"/>
        <v>6</v>
      </c>
      <c r="G58" s="13">
        <f t="shared" si="1"/>
        <v>15</v>
      </c>
      <c r="H58" s="13">
        <f t="shared" si="1"/>
        <v>14.399999999999999</v>
      </c>
      <c r="I58" s="13">
        <f t="shared" si="1"/>
        <v>30.9</v>
      </c>
    </row>
    <row r="59" spans="1:9" x14ac:dyDescent="0.25">
      <c r="A59" s="13" t="s">
        <v>34</v>
      </c>
      <c r="B59" s="13">
        <f>C19*$H$56</f>
        <v>30.9</v>
      </c>
      <c r="C59" s="13">
        <f t="shared" ref="C59:H59" si="2">D19*$H$56</f>
        <v>64.5</v>
      </c>
      <c r="D59" s="13">
        <f t="shared" si="2"/>
        <v>54.9</v>
      </c>
      <c r="E59" s="13">
        <f t="shared" si="2"/>
        <v>49.8</v>
      </c>
      <c r="F59" s="13">
        <f t="shared" si="2"/>
        <v>24.9</v>
      </c>
      <c r="G59" s="13">
        <f t="shared" si="2"/>
        <v>41.699999999999996</v>
      </c>
      <c r="H59" s="13">
        <f t="shared" si="2"/>
        <v>16.5</v>
      </c>
      <c r="I59" s="13">
        <v>0</v>
      </c>
    </row>
    <row r="60" spans="1:9" x14ac:dyDescent="0.25">
      <c r="A60" s="13" t="s">
        <v>74</v>
      </c>
      <c r="B60" s="13">
        <f>60+B58*I56</f>
        <v>60</v>
      </c>
      <c r="C60" s="13">
        <f>C58*$I$56</f>
        <v>50.400000000000006</v>
      </c>
      <c r="D60" s="13">
        <f t="shared" ref="D60:H60" si="3">D58*$I$56</f>
        <v>36</v>
      </c>
      <c r="E60" s="13">
        <f t="shared" si="3"/>
        <v>30.15</v>
      </c>
      <c r="F60" s="13">
        <f t="shared" si="3"/>
        <v>9</v>
      </c>
      <c r="G60" s="13">
        <f t="shared" si="3"/>
        <v>22.5</v>
      </c>
      <c r="H60" s="13">
        <f t="shared" si="3"/>
        <v>21.599999999999998</v>
      </c>
      <c r="I60" s="13">
        <f>10+I58*I56</f>
        <v>56.349999999999994</v>
      </c>
    </row>
    <row r="62" spans="1:9" x14ac:dyDescent="0.25">
      <c r="A62" t="s">
        <v>78</v>
      </c>
    </row>
    <row r="63" spans="1:9" x14ac:dyDescent="0.25">
      <c r="A63" s="13"/>
      <c r="B63" s="5" t="s">
        <v>76</v>
      </c>
      <c r="C63" s="15"/>
      <c r="D63" s="15"/>
      <c r="E63" s="15"/>
      <c r="F63" s="15"/>
      <c r="G63" s="15"/>
      <c r="H63" s="15"/>
      <c r="I63" s="15"/>
    </row>
    <row r="64" spans="1:9" x14ac:dyDescent="0.25">
      <c r="A64" s="5" t="s">
        <v>12</v>
      </c>
      <c r="B64" s="13">
        <v>20</v>
      </c>
    </row>
    <row r="65" spans="1:2" x14ac:dyDescent="0.25">
      <c r="A65" s="5" t="s">
        <v>28</v>
      </c>
      <c r="B65" s="14">
        <v>12</v>
      </c>
    </row>
    <row r="66" spans="1:2" x14ac:dyDescent="0.25">
      <c r="A66" s="5" t="s">
        <v>29</v>
      </c>
      <c r="B66" s="14">
        <v>15</v>
      </c>
    </row>
    <row r="67" spans="1:2" x14ac:dyDescent="0.25">
      <c r="A67" s="5" t="s">
        <v>30</v>
      </c>
      <c r="B67" s="14">
        <v>19</v>
      </c>
    </row>
    <row r="68" spans="1:2" x14ac:dyDescent="0.25">
      <c r="A68" s="5" t="s">
        <v>31</v>
      </c>
      <c r="B68" s="14">
        <v>15</v>
      </c>
    </row>
    <row r="69" spans="1:2" x14ac:dyDescent="0.25">
      <c r="A69" s="5" t="s">
        <v>32</v>
      </c>
      <c r="B69" s="14">
        <v>15</v>
      </c>
    </row>
    <row r="70" spans="1:2" x14ac:dyDescent="0.25">
      <c r="A70" s="5" t="s">
        <v>33</v>
      </c>
      <c r="B70" s="14">
        <v>10</v>
      </c>
    </row>
    <row r="71" spans="1:2" x14ac:dyDescent="0.25">
      <c r="A71" s="5" t="s">
        <v>34</v>
      </c>
      <c r="B71" s="14">
        <v>13</v>
      </c>
    </row>
    <row r="73" spans="1:2" x14ac:dyDescent="0.25">
      <c r="A73" t="s">
        <v>71</v>
      </c>
    </row>
    <row r="74" spans="1:2" x14ac:dyDescent="0.25">
      <c r="A74" t="s">
        <v>18</v>
      </c>
    </row>
    <row r="75" spans="1:2" x14ac:dyDescent="0.25">
      <c r="A75" t="s">
        <v>72</v>
      </c>
    </row>
  </sheetData>
  <mergeCells count="18">
    <mergeCell ref="C32:L32"/>
    <mergeCell ref="A32:A33"/>
    <mergeCell ref="B32:B33"/>
    <mergeCell ref="A31:L31"/>
    <mergeCell ref="A40:G40"/>
    <mergeCell ref="C22:E22"/>
    <mergeCell ref="F22:G22"/>
    <mergeCell ref="A22:A23"/>
    <mergeCell ref="B22:B23"/>
    <mergeCell ref="A29:E29"/>
    <mergeCell ref="G1:L1"/>
    <mergeCell ref="A10:I10"/>
    <mergeCell ref="B1:E1"/>
    <mergeCell ref="A21:G21"/>
    <mergeCell ref="A18:B18"/>
    <mergeCell ref="A19:B19"/>
    <mergeCell ref="C16:J16"/>
    <mergeCell ref="A15:J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25D57-32D6-4316-9FB4-A0DB15C38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LATEEF KHAN</dc:creator>
  <cp:lastModifiedBy>Fouzan Abdullah</cp:lastModifiedBy>
  <dcterms:created xsi:type="dcterms:W3CDTF">2023-11-17T19:12:03Z</dcterms:created>
  <dcterms:modified xsi:type="dcterms:W3CDTF">2023-12-02T13:48:20Z</dcterms:modified>
</cp:coreProperties>
</file>