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15600" windowHeight="11760" tabRatio="500"/>
  </bookViews>
  <sheets>
    <sheet name="NB" sheetId="2" r:id="rId1"/>
    <sheet name="CAsos" sheetId="3" r:id="rId2"/>
  </sheets>
  <definedNames>
    <definedName name="_xlnm._FilterDatabase" localSheetId="0" hidden="1">NB!$A$1:$O$33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2"/>
  <c r="A51"/>
  <c r="D38"/>
  <c r="C38"/>
  <c r="J38" s="1"/>
  <c r="M38"/>
  <c r="J37"/>
  <c r="K37"/>
  <c r="L38"/>
  <c r="K38"/>
  <c r="M37"/>
  <c r="L37"/>
  <c r="C48"/>
  <c r="C49"/>
  <c r="N3" l="1"/>
  <c r="M3"/>
  <c r="L3"/>
  <c r="K3"/>
  <c r="J3"/>
  <c r="J2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6"/>
  <c r="J27"/>
  <c r="J28"/>
  <c r="J29"/>
  <c r="J30"/>
  <c r="J3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L4"/>
  <c r="L5"/>
  <c r="L6"/>
  <c r="L7"/>
  <c r="L8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N3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O31"/>
  <c r="B4"/>
  <c r="B5" s="1"/>
  <c r="C33" l="1"/>
  <c r="G36"/>
  <c r="G33"/>
  <c r="F33"/>
  <c r="F36"/>
  <c r="E36"/>
  <c r="D33"/>
  <c r="C36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D36"/>
  <c r="E33"/>
  <c r="K36" l="1"/>
  <c r="M36" s="1"/>
  <c r="N48" l="1"/>
  <c r="P48" s="1"/>
</calcChain>
</file>

<file path=xl/sharedStrings.xml><?xml version="1.0" encoding="utf-8"?>
<sst xmlns="http://schemas.openxmlformats.org/spreadsheetml/2006/main" count="184" uniqueCount="47">
  <si>
    <t>=</t>
  </si>
  <si>
    <t>Visitante</t>
  </si>
  <si>
    <t>deportes.com</t>
  </si>
  <si>
    <t>chimentos.com</t>
  </si>
  <si>
    <t>finanzas.com</t>
  </si>
  <si>
    <t>salud.com</t>
  </si>
  <si>
    <t>cocina.com</t>
  </si>
  <si>
    <t>Prob a Priori para la Clase i</t>
  </si>
  <si>
    <t>Verosimilitud e/C</t>
  </si>
  <si>
    <t>Prob a posteriori para la Clase i/ Evidencia</t>
  </si>
  <si>
    <t>p(c=1|Evidencia E) =</t>
  </si>
  <si>
    <t>Sitios visitados anteriormente ---&gt; EVIDENCIA</t>
  </si>
  <si>
    <t>x</t>
  </si>
  <si>
    <t>p(ei|c=no)</t>
  </si>
  <si>
    <t>p(ei|c=si)</t>
  </si>
  <si>
    <t>COMPRÓ</t>
  </si>
  <si>
    <t>no</t>
  </si>
  <si>
    <t>si</t>
  </si>
  <si>
    <t>&lt;------------------ Evidencia------------------&gt;</t>
  </si>
  <si>
    <t>P(c=si)</t>
  </si>
  <si>
    <t>P(c=no)</t>
  </si>
  <si>
    <t>e1</t>
  </si>
  <si>
    <t>e2</t>
  </si>
  <si>
    <t>e3</t>
  </si>
  <si>
    <t>e4</t>
  </si>
  <si>
    <t>e5</t>
  </si>
  <si>
    <r>
      <t>P(e</t>
    </r>
    <r>
      <rPr>
        <i/>
        <vertAlign val="subscript"/>
        <sz val="12"/>
        <color theme="0"/>
        <rFont val="Calibri"/>
        <family val="2"/>
        <scheme val="minor"/>
      </rPr>
      <t>1</t>
    </r>
    <r>
      <rPr>
        <b/>
        <sz val="12"/>
        <color theme="0"/>
        <rFont val="Calibri"/>
        <family val="2"/>
        <scheme val="minor"/>
      </rPr>
      <t>|c= si)</t>
    </r>
  </si>
  <si>
    <r>
      <t>P(e</t>
    </r>
    <r>
      <rPr>
        <b/>
        <vertAlign val="subscript"/>
        <sz val="12"/>
        <color theme="0"/>
        <rFont val="Calibri"/>
        <family val="2"/>
        <scheme val="minor"/>
      </rPr>
      <t>2</t>
    </r>
    <r>
      <rPr>
        <b/>
        <sz val="12"/>
        <color theme="0"/>
        <rFont val="Calibri"/>
        <family val="2"/>
        <scheme val="minor"/>
      </rPr>
      <t>|c= si)</t>
    </r>
  </si>
  <si>
    <r>
      <t>P(e</t>
    </r>
    <r>
      <rPr>
        <b/>
        <vertAlign val="sub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|c= si)</t>
    </r>
  </si>
  <si>
    <r>
      <t>P(e</t>
    </r>
    <r>
      <rPr>
        <b/>
        <vertAlign val="subscript"/>
        <sz val="12"/>
        <color theme="0"/>
        <rFont val="Calibri"/>
        <family val="2"/>
        <scheme val="minor"/>
      </rPr>
      <t>4</t>
    </r>
    <r>
      <rPr>
        <b/>
        <sz val="12"/>
        <color theme="0"/>
        <rFont val="Calibri"/>
        <family val="2"/>
        <scheme val="minor"/>
      </rPr>
      <t>|c= si)</t>
    </r>
  </si>
  <si>
    <r>
      <t>P(e</t>
    </r>
    <r>
      <rPr>
        <b/>
        <vertAlign val="subscript"/>
        <sz val="12"/>
        <color theme="0"/>
        <rFont val="Calibri"/>
        <family val="2"/>
        <scheme val="minor"/>
      </rPr>
      <t>5</t>
    </r>
    <r>
      <rPr>
        <b/>
        <sz val="12"/>
        <color theme="0"/>
        <rFont val="Calibri"/>
        <family val="2"/>
        <scheme val="minor"/>
      </rPr>
      <t>|c= si)</t>
    </r>
  </si>
  <si>
    <r>
      <t>P(e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|c= no)</t>
    </r>
  </si>
  <si>
    <r>
      <t>P(e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|c= no)</t>
    </r>
  </si>
  <si>
    <r>
      <t>P(e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|c= no)</t>
    </r>
  </si>
  <si>
    <r>
      <t>P(e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>|c= no)</t>
    </r>
  </si>
  <si>
    <r>
      <t>P(e</t>
    </r>
    <r>
      <rPr>
        <b/>
        <vertAlign val="subscript"/>
        <sz val="12"/>
        <color theme="1"/>
        <rFont val="Calibri"/>
        <family val="2"/>
        <scheme val="minor"/>
      </rPr>
      <t>5</t>
    </r>
    <r>
      <rPr>
        <b/>
        <sz val="12"/>
        <color theme="1"/>
        <rFont val="Calibri"/>
        <family val="2"/>
        <scheme val="minor"/>
      </rPr>
      <t>|c= no)</t>
    </r>
  </si>
  <si>
    <t xml:space="preserve"> </t>
  </si>
  <si>
    <t>|</t>
  </si>
  <si>
    <t>P(e1|c= si)</t>
  </si>
  <si>
    <t>P(e2|c= si)</t>
  </si>
  <si>
    <t>P(e3|c= si)</t>
  </si>
  <si>
    <t>P(e4|c= si)</t>
  </si>
  <si>
    <t>P(e5|c= si)</t>
  </si>
  <si>
    <t>tiempo en mi site</t>
  </si>
  <si>
    <t>mucho</t>
  </si>
  <si>
    <t>poco</t>
  </si>
  <si>
    <t>norm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</si>
</sst>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vertAlign val="subscript"/>
      <sz val="12"/>
      <color theme="0"/>
      <name val="Calibri"/>
      <family val="2"/>
      <scheme val="minor"/>
    </font>
    <font>
      <b/>
      <vertAlign val="subscript"/>
      <sz val="12"/>
      <color theme="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9" fontId="0" fillId="0" borderId="0" xfId="63" applyFont="1" applyBorder="1"/>
    <xf numFmtId="0" fontId="0" fillId="5" borderId="8" xfId="0" applyFill="1" applyBorder="1" applyAlignment="1">
      <alignment horizontal="center"/>
    </xf>
    <xf numFmtId="0" fontId="1" fillId="4" borderId="2" xfId="0" applyFont="1" applyFill="1" applyBorder="1"/>
    <xf numFmtId="0" fontId="1" fillId="0" borderId="0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0" fillId="0" borderId="0" xfId="0" applyFont="1"/>
    <xf numFmtId="0" fontId="7" fillId="0" borderId="0" xfId="0" applyFont="1"/>
    <xf numFmtId="0" fontId="7" fillId="0" borderId="0" xfId="0" applyFont="1" applyBorder="1"/>
    <xf numFmtId="0" fontId="1" fillId="4" borderId="6" xfId="0" applyFont="1" applyFill="1" applyBorder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/>
    <xf numFmtId="0" fontId="8" fillId="3" borderId="1" xfId="0" applyFont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6" fillId="0" borderId="5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6" fillId="0" borderId="4" xfId="0" applyFont="1" applyBorder="1"/>
    <xf numFmtId="0" fontId="8" fillId="3" borderId="2" xfId="0" applyFont="1" applyFill="1" applyBorder="1"/>
    <xf numFmtId="0" fontId="8" fillId="3" borderId="4" xfId="0" applyFont="1" applyFill="1" applyBorder="1"/>
    <xf numFmtId="0" fontId="1" fillId="0" borderId="24" xfId="0" applyFont="1" applyBorder="1" applyAlignment="1">
      <alignment horizontal="center" vertical="center"/>
    </xf>
    <xf numFmtId="0" fontId="8" fillId="3" borderId="23" xfId="0" applyFont="1" applyFill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9" fontId="12" fillId="0" borderId="0" xfId="63" applyFont="1" applyBorder="1"/>
    <xf numFmtId="164" fontId="1" fillId="5" borderId="9" xfId="0" applyNumberFormat="1" applyFont="1" applyFill="1" applyBorder="1"/>
    <xf numFmtId="164" fontId="1" fillId="4" borderId="4" xfId="0" applyNumberFormat="1" applyFont="1" applyFill="1" applyBorder="1"/>
    <xf numFmtId="0" fontId="11" fillId="0" borderId="0" xfId="0" applyFont="1" applyBorder="1" applyAlignment="1">
      <alignment horizontal="left"/>
    </xf>
    <xf numFmtId="164" fontId="1" fillId="5" borderId="0" xfId="0" applyNumberFormat="1" applyFont="1" applyFill="1" applyBorder="1"/>
    <xf numFmtId="0" fontId="9" fillId="5" borderId="8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6" fillId="0" borderId="0" xfId="0" applyFont="1"/>
    <xf numFmtId="0" fontId="1" fillId="6" borderId="0" xfId="0" applyFont="1" applyFill="1" applyBorder="1" applyAlignment="1">
      <alignment horizontal="center"/>
    </xf>
    <xf numFmtId="0" fontId="5" fillId="0" borderId="5" xfId="0" applyFont="1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8" fillId="3" borderId="0" xfId="0" applyFont="1" applyFill="1" applyBorder="1"/>
    <xf numFmtId="0" fontId="1" fillId="2" borderId="0" xfId="0" applyFont="1" applyFill="1" applyBorder="1"/>
  </cellXfs>
  <cellStyles count="6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Normal" xfId="0" builtinId="0"/>
    <cellStyle name="Porcentual" xfId="63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47</xdr:row>
      <xdr:rowOff>95250</xdr:rowOff>
    </xdr:from>
    <xdr:to>
      <xdr:col>15</xdr:col>
      <xdr:colOff>314325</xdr:colOff>
      <xdr:row>47</xdr:row>
      <xdr:rowOff>257175</xdr:rowOff>
    </xdr:to>
    <xdr:sp macro="" textlink="">
      <xdr:nvSpPr>
        <xdr:cNvPr id="2" name="1 Flecha derecha"/>
        <xdr:cNvSpPr/>
      </xdr:nvSpPr>
      <xdr:spPr>
        <a:xfrm>
          <a:off x="10887075" y="9810750"/>
          <a:ext cx="657225" cy="161925"/>
        </a:xfrm>
        <a:prstGeom prst="righ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59"/>
  <sheetViews>
    <sheetView showGridLines="0" tabSelected="1" zoomScaleNormal="100" workbookViewId="0">
      <pane ySplit="1020" topLeftCell="A40" activePane="bottomLeft"/>
      <selection activeCell="I1" sqref="I1:I1048576"/>
      <selection pane="bottomLeft" activeCell="F50" sqref="F50"/>
    </sheetView>
  </sheetViews>
  <sheetFormatPr baseColWidth="10" defaultRowHeight="15.75"/>
  <cols>
    <col min="1" max="1" width="9.375" customWidth="1"/>
    <col min="2" max="2" width="9.125" customWidth="1"/>
    <col min="3" max="3" width="11.5" customWidth="1"/>
    <col min="4" max="4" width="12.375" customWidth="1"/>
    <col min="6" max="6" width="13.625" customWidth="1"/>
    <col min="8" max="8" width="15" bestFit="1" customWidth="1"/>
    <col min="10" max="10" width="11.5" customWidth="1"/>
    <col min="11" max="11" width="10.875" customWidth="1"/>
    <col min="12" max="12" width="10.75" customWidth="1"/>
    <col min="13" max="13" width="11.25" customWidth="1"/>
    <col min="14" max="14" width="7.375" customWidth="1"/>
    <col min="15" max="15" width="6.625" customWidth="1"/>
  </cols>
  <sheetData>
    <row r="1" spans="1:14" ht="18.75" customHeight="1" thickBot="1">
      <c r="C1" s="56" t="s">
        <v>11</v>
      </c>
      <c r="D1" s="57"/>
      <c r="E1" s="57"/>
      <c r="F1" s="57"/>
      <c r="G1" s="58"/>
      <c r="H1" s="63"/>
    </row>
    <row r="2" spans="1:14" ht="16.5" hidden="1" customHeight="1" thickBot="1">
      <c r="A2" s="32"/>
      <c r="B2" s="33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64" t="s">
        <v>43</v>
      </c>
      <c r="I2" s="21" t="s">
        <v>15</v>
      </c>
    </row>
    <row r="3" spans="1:14" ht="15.75" hidden="1" customHeight="1">
      <c r="A3" s="55" t="s">
        <v>18</v>
      </c>
      <c r="B3" s="5">
        <v>1</v>
      </c>
      <c r="C3" s="22" t="s">
        <v>12</v>
      </c>
      <c r="D3" s="23" t="s">
        <v>12</v>
      </c>
      <c r="E3" s="23"/>
      <c r="F3" s="23"/>
      <c r="G3" s="24" t="s">
        <v>12</v>
      </c>
      <c r="H3" s="65">
        <v>2.5</v>
      </c>
      <c r="I3" s="8" t="s">
        <v>16</v>
      </c>
      <c r="J3" s="11" t="str">
        <f t="shared" ref="J3:J31" si="0">C3&amp;$I3</f>
        <v>xno</v>
      </c>
      <c r="K3" s="11" t="str">
        <f t="shared" ref="K3:K31" si="1">D3&amp;$I3</f>
        <v>xno</v>
      </c>
      <c r="L3" s="11" t="str">
        <f t="shared" ref="L3:L31" si="2">E3&amp;$I3</f>
        <v>no</v>
      </c>
      <c r="M3" s="11" t="str">
        <f t="shared" ref="M3:M30" si="3">F3&amp;$I3</f>
        <v>no</v>
      </c>
      <c r="N3" s="11" t="str">
        <f t="shared" ref="N3:N30" si="4">G3&amp;$I3</f>
        <v>xno</v>
      </c>
    </row>
    <row r="4" spans="1:14" hidden="1">
      <c r="A4" s="55"/>
      <c r="B4" s="5">
        <f t="shared" ref="B4:B31" si="5">B3+1</f>
        <v>2</v>
      </c>
      <c r="C4" s="25"/>
      <c r="D4" s="26" t="s">
        <v>36</v>
      </c>
      <c r="E4" s="26"/>
      <c r="F4" s="26"/>
      <c r="G4" s="27"/>
      <c r="H4" s="65">
        <v>5</v>
      </c>
      <c r="I4" s="8" t="s">
        <v>16</v>
      </c>
      <c r="J4" s="11" t="str">
        <f t="shared" si="0"/>
        <v>no</v>
      </c>
      <c r="K4" s="11" t="str">
        <f t="shared" si="1"/>
        <v xml:space="preserve"> no</v>
      </c>
      <c r="L4" s="11" t="str">
        <f t="shared" si="2"/>
        <v>no</v>
      </c>
      <c r="M4" s="11" t="str">
        <f t="shared" si="3"/>
        <v>no</v>
      </c>
      <c r="N4" s="11" t="str">
        <f t="shared" si="4"/>
        <v>no</v>
      </c>
    </row>
    <row r="5" spans="1:14" hidden="1">
      <c r="A5" s="55"/>
      <c r="B5" s="5">
        <f t="shared" si="5"/>
        <v>3</v>
      </c>
      <c r="C5" s="25" t="s">
        <v>12</v>
      </c>
      <c r="D5" s="26" t="s">
        <v>36</v>
      </c>
      <c r="E5" s="26"/>
      <c r="F5" s="26"/>
      <c r="G5" s="27" t="s">
        <v>12</v>
      </c>
      <c r="H5" s="65">
        <v>4</v>
      </c>
      <c r="I5" s="8" t="s">
        <v>16</v>
      </c>
      <c r="J5" s="11" t="str">
        <f t="shared" si="0"/>
        <v>xno</v>
      </c>
      <c r="K5" s="11" t="str">
        <f t="shared" si="1"/>
        <v xml:space="preserve"> no</v>
      </c>
      <c r="L5" s="11" t="str">
        <f t="shared" si="2"/>
        <v>no</v>
      </c>
      <c r="M5" s="11" t="str">
        <f t="shared" si="3"/>
        <v>no</v>
      </c>
      <c r="N5" s="11" t="str">
        <f t="shared" si="4"/>
        <v>xno</v>
      </c>
    </row>
    <row r="6" spans="1:14" hidden="1">
      <c r="A6" s="55"/>
      <c r="B6" s="5">
        <f t="shared" si="5"/>
        <v>4</v>
      </c>
      <c r="C6" s="25"/>
      <c r="D6" s="26" t="s">
        <v>36</v>
      </c>
      <c r="E6" s="26"/>
      <c r="F6" s="26" t="s">
        <v>12</v>
      </c>
      <c r="G6" s="27"/>
      <c r="H6" s="65">
        <v>3</v>
      </c>
      <c r="I6" s="8" t="s">
        <v>16</v>
      </c>
      <c r="J6" s="11" t="str">
        <f t="shared" si="0"/>
        <v>no</v>
      </c>
      <c r="K6" s="11" t="str">
        <f t="shared" si="1"/>
        <v xml:space="preserve"> no</v>
      </c>
      <c r="L6" s="11" t="str">
        <f t="shared" si="2"/>
        <v>no</v>
      </c>
      <c r="M6" s="11" t="str">
        <f t="shared" si="3"/>
        <v>xno</v>
      </c>
      <c r="N6" s="11" t="str">
        <f t="shared" si="4"/>
        <v>no</v>
      </c>
    </row>
    <row r="7" spans="1:14">
      <c r="A7" s="55"/>
      <c r="B7" s="5">
        <f t="shared" si="5"/>
        <v>5</v>
      </c>
      <c r="C7" s="25" t="s">
        <v>12</v>
      </c>
      <c r="D7" s="26"/>
      <c r="E7" s="26"/>
      <c r="F7" s="26"/>
      <c r="G7" s="27" t="s">
        <v>12</v>
      </c>
      <c r="H7" s="65" t="s">
        <v>44</v>
      </c>
      <c r="I7" s="8" t="s">
        <v>17</v>
      </c>
      <c r="J7" s="11" t="str">
        <f t="shared" si="0"/>
        <v>xsi</v>
      </c>
      <c r="K7" s="11" t="str">
        <f t="shared" si="1"/>
        <v>si</v>
      </c>
      <c r="L7" s="11" t="str">
        <f t="shared" si="2"/>
        <v>si</v>
      </c>
      <c r="M7" s="11" t="str">
        <f t="shared" si="3"/>
        <v>si</v>
      </c>
      <c r="N7" s="11" t="str">
        <f t="shared" si="4"/>
        <v>xsi</v>
      </c>
    </row>
    <row r="8" spans="1:14" hidden="1">
      <c r="A8" s="55"/>
      <c r="B8" s="5">
        <f t="shared" si="5"/>
        <v>6</v>
      </c>
      <c r="C8" s="25" t="s">
        <v>12</v>
      </c>
      <c r="D8" s="26" t="s">
        <v>12</v>
      </c>
      <c r="E8" s="26"/>
      <c r="F8" s="26" t="s">
        <v>12</v>
      </c>
      <c r="G8" s="27"/>
      <c r="H8" s="65">
        <v>2</v>
      </c>
      <c r="I8" s="8" t="s">
        <v>16</v>
      </c>
      <c r="J8" s="11" t="str">
        <f t="shared" si="0"/>
        <v>xno</v>
      </c>
      <c r="K8" s="11" t="str">
        <f t="shared" si="1"/>
        <v>xno</v>
      </c>
      <c r="L8" s="11" t="str">
        <f t="shared" si="2"/>
        <v>no</v>
      </c>
      <c r="M8" s="11" t="str">
        <f t="shared" si="3"/>
        <v>xno</v>
      </c>
      <c r="N8" s="11" t="str">
        <f t="shared" si="4"/>
        <v>no</v>
      </c>
    </row>
    <row r="9" spans="1:14" hidden="1">
      <c r="A9" s="55"/>
      <c r="B9" s="5">
        <f t="shared" si="5"/>
        <v>7</v>
      </c>
      <c r="C9" s="25"/>
      <c r="D9" s="26" t="s">
        <v>12</v>
      </c>
      <c r="E9" s="26"/>
      <c r="F9" s="26"/>
      <c r="G9" s="27" t="s">
        <v>12</v>
      </c>
      <c r="H9" s="65">
        <v>5</v>
      </c>
      <c r="I9" s="8" t="s">
        <v>16</v>
      </c>
      <c r="J9" s="11" t="str">
        <f t="shared" si="0"/>
        <v>no</v>
      </c>
      <c r="K9" s="11" t="str">
        <f t="shared" si="1"/>
        <v>xno</v>
      </c>
      <c r="L9" s="11" t="s">
        <v>37</v>
      </c>
      <c r="M9" s="11" t="str">
        <f t="shared" si="3"/>
        <v>no</v>
      </c>
      <c r="N9" s="11" t="str">
        <f t="shared" si="4"/>
        <v>xno</v>
      </c>
    </row>
    <row r="10" spans="1:14">
      <c r="A10" s="55"/>
      <c r="B10" s="5">
        <f t="shared" si="5"/>
        <v>8</v>
      </c>
      <c r="C10" s="25" t="s">
        <v>12</v>
      </c>
      <c r="D10" s="26"/>
      <c r="E10" s="26" t="s">
        <v>12</v>
      </c>
      <c r="F10" s="26" t="s">
        <v>12</v>
      </c>
      <c r="G10" s="27" t="s">
        <v>12</v>
      </c>
      <c r="H10" s="65" t="s">
        <v>44</v>
      </c>
      <c r="I10" s="8" t="s">
        <v>17</v>
      </c>
      <c r="J10" s="11" t="str">
        <f t="shared" si="0"/>
        <v>xsi</v>
      </c>
      <c r="K10" s="11" t="str">
        <f t="shared" si="1"/>
        <v>si</v>
      </c>
      <c r="L10" s="11" t="str">
        <f t="shared" si="2"/>
        <v>xsi</v>
      </c>
      <c r="M10" s="11" t="str">
        <f t="shared" si="3"/>
        <v>xsi</v>
      </c>
      <c r="N10" s="11" t="str">
        <f t="shared" si="4"/>
        <v>xsi</v>
      </c>
    </row>
    <row r="11" spans="1:14">
      <c r="A11" s="55"/>
      <c r="B11" s="5">
        <f t="shared" si="5"/>
        <v>9</v>
      </c>
      <c r="C11" s="25" t="s">
        <v>12</v>
      </c>
      <c r="D11" s="26"/>
      <c r="E11" s="26" t="s">
        <v>12</v>
      </c>
      <c r="F11" s="26" t="s">
        <v>12</v>
      </c>
      <c r="G11" s="27" t="s">
        <v>12</v>
      </c>
      <c r="H11" s="65" t="s">
        <v>45</v>
      </c>
      <c r="I11" s="8" t="s">
        <v>17</v>
      </c>
      <c r="J11" s="12" t="str">
        <f t="shared" si="0"/>
        <v>xsi</v>
      </c>
      <c r="K11" s="12" t="str">
        <f t="shared" si="1"/>
        <v>si</v>
      </c>
      <c r="L11" s="12" t="str">
        <f t="shared" si="2"/>
        <v>xsi</v>
      </c>
      <c r="M11" s="12" t="str">
        <f t="shared" si="3"/>
        <v>xsi</v>
      </c>
      <c r="N11" s="11" t="str">
        <f t="shared" si="4"/>
        <v>xsi</v>
      </c>
    </row>
    <row r="12" spans="1:14">
      <c r="A12" s="55"/>
      <c r="B12" s="5">
        <f t="shared" si="5"/>
        <v>10</v>
      </c>
      <c r="C12" s="25"/>
      <c r="D12" s="26"/>
      <c r="E12" s="26" t="s">
        <v>12</v>
      </c>
      <c r="F12" s="26"/>
      <c r="G12" s="27" t="s">
        <v>12</v>
      </c>
      <c r="H12" s="65" t="s">
        <v>46</v>
      </c>
      <c r="I12" s="8" t="s">
        <v>17</v>
      </c>
      <c r="J12" s="11" t="str">
        <f t="shared" si="0"/>
        <v>si</v>
      </c>
      <c r="K12" s="11" t="str">
        <f t="shared" si="1"/>
        <v>si</v>
      </c>
      <c r="L12" s="11" t="str">
        <f t="shared" si="2"/>
        <v>xsi</v>
      </c>
      <c r="M12" s="11" t="str">
        <f t="shared" si="3"/>
        <v>si</v>
      </c>
      <c r="N12" s="11" t="str">
        <f t="shared" si="4"/>
        <v>xsi</v>
      </c>
    </row>
    <row r="13" spans="1:14" hidden="1">
      <c r="A13" s="55"/>
      <c r="B13" s="5">
        <f t="shared" si="5"/>
        <v>11</v>
      </c>
      <c r="C13" s="25"/>
      <c r="D13" s="26" t="s">
        <v>12</v>
      </c>
      <c r="E13" s="26"/>
      <c r="F13" s="26"/>
      <c r="G13" s="27"/>
      <c r="H13" s="65">
        <v>4</v>
      </c>
      <c r="I13" s="8" t="s">
        <v>16</v>
      </c>
      <c r="J13" s="11" t="str">
        <f t="shared" si="0"/>
        <v>no</v>
      </c>
      <c r="K13" s="11" t="str">
        <f t="shared" si="1"/>
        <v>xno</v>
      </c>
      <c r="L13" s="11" t="str">
        <f t="shared" si="2"/>
        <v>no</v>
      </c>
      <c r="M13" s="11" t="str">
        <f t="shared" si="3"/>
        <v>no</v>
      </c>
      <c r="N13" s="11" t="str">
        <f t="shared" si="4"/>
        <v>no</v>
      </c>
    </row>
    <row r="14" spans="1:14">
      <c r="A14" s="55"/>
      <c r="B14" s="5">
        <f t="shared" si="5"/>
        <v>12</v>
      </c>
      <c r="C14" s="25"/>
      <c r="D14" s="26" t="s">
        <v>12</v>
      </c>
      <c r="E14" s="26" t="s">
        <v>12</v>
      </c>
      <c r="F14" s="26" t="s">
        <v>12</v>
      </c>
      <c r="G14" s="27"/>
      <c r="H14" s="65" t="s">
        <v>45</v>
      </c>
      <c r="I14" s="8" t="s">
        <v>17</v>
      </c>
      <c r="J14" s="11" t="str">
        <f t="shared" si="0"/>
        <v>si</v>
      </c>
      <c r="K14" s="11" t="str">
        <f t="shared" si="1"/>
        <v>xsi</v>
      </c>
      <c r="L14" s="11" t="str">
        <f t="shared" si="2"/>
        <v>xsi</v>
      </c>
      <c r="M14" s="11" t="str">
        <f t="shared" si="3"/>
        <v>xsi</v>
      </c>
      <c r="N14" s="11" t="str">
        <f t="shared" si="4"/>
        <v>si</v>
      </c>
    </row>
    <row r="15" spans="1:14" hidden="1">
      <c r="A15" s="55"/>
      <c r="B15" s="5">
        <f t="shared" si="5"/>
        <v>13</v>
      </c>
      <c r="C15" s="25"/>
      <c r="D15" s="26" t="s">
        <v>12</v>
      </c>
      <c r="E15" s="26" t="s">
        <v>12</v>
      </c>
      <c r="F15" s="26" t="s">
        <v>12</v>
      </c>
      <c r="G15" s="27"/>
      <c r="H15" s="65">
        <v>12.5</v>
      </c>
      <c r="I15" s="8" t="s">
        <v>16</v>
      </c>
      <c r="J15" s="11" t="str">
        <f t="shared" si="0"/>
        <v>no</v>
      </c>
      <c r="K15" s="11" t="str">
        <f t="shared" si="1"/>
        <v>xno</v>
      </c>
      <c r="L15" s="11" t="str">
        <f t="shared" si="2"/>
        <v>xno</v>
      </c>
      <c r="M15" s="11" t="str">
        <f t="shared" si="3"/>
        <v>xno</v>
      </c>
      <c r="N15" s="11" t="str">
        <f t="shared" si="4"/>
        <v>no</v>
      </c>
    </row>
    <row r="16" spans="1:14">
      <c r="A16" s="55"/>
      <c r="B16" s="5">
        <f t="shared" si="5"/>
        <v>14</v>
      </c>
      <c r="C16" s="25"/>
      <c r="D16" s="26"/>
      <c r="E16" s="26" t="s">
        <v>12</v>
      </c>
      <c r="F16" s="26" t="s">
        <v>12</v>
      </c>
      <c r="G16" s="27"/>
      <c r="H16" s="65" t="s">
        <v>45</v>
      </c>
      <c r="I16" s="8" t="s">
        <v>17</v>
      </c>
      <c r="J16" s="11" t="str">
        <f t="shared" si="0"/>
        <v>si</v>
      </c>
      <c r="K16" s="11" t="str">
        <f t="shared" si="1"/>
        <v>si</v>
      </c>
      <c r="L16" s="11" t="str">
        <f t="shared" si="2"/>
        <v>xsi</v>
      </c>
      <c r="M16" s="11" t="str">
        <f t="shared" si="3"/>
        <v>xsi</v>
      </c>
      <c r="N16" s="11" t="str">
        <f t="shared" si="4"/>
        <v>si</v>
      </c>
    </row>
    <row r="17" spans="1:15">
      <c r="A17" s="55"/>
      <c r="B17" s="5">
        <f t="shared" si="5"/>
        <v>15</v>
      </c>
      <c r="C17" s="25" t="s">
        <v>12</v>
      </c>
      <c r="D17" s="26"/>
      <c r="E17" s="26" t="s">
        <v>12</v>
      </c>
      <c r="F17" s="26" t="s">
        <v>12</v>
      </c>
      <c r="G17" s="27"/>
      <c r="H17" s="65" t="s">
        <v>46</v>
      </c>
      <c r="I17" s="8" t="s">
        <v>17</v>
      </c>
      <c r="J17" s="11" t="str">
        <f t="shared" si="0"/>
        <v>xsi</v>
      </c>
      <c r="K17" s="11" t="str">
        <f t="shared" si="1"/>
        <v>si</v>
      </c>
      <c r="L17" s="11" t="str">
        <f t="shared" si="2"/>
        <v>xsi</v>
      </c>
      <c r="M17" s="11" t="str">
        <f t="shared" si="3"/>
        <v>xsi</v>
      </c>
      <c r="N17" s="11" t="str">
        <f t="shared" si="4"/>
        <v>si</v>
      </c>
    </row>
    <row r="18" spans="1:15">
      <c r="A18" s="55"/>
      <c r="B18" s="5">
        <f t="shared" si="5"/>
        <v>16</v>
      </c>
      <c r="C18" s="25" t="s">
        <v>12</v>
      </c>
      <c r="D18" s="26" t="s">
        <v>12</v>
      </c>
      <c r="E18" s="26" t="s">
        <v>12</v>
      </c>
      <c r="F18" s="26" t="s">
        <v>12</v>
      </c>
      <c r="G18" s="27" t="s">
        <v>12</v>
      </c>
      <c r="H18" s="65" t="s">
        <v>44</v>
      </c>
      <c r="I18" s="8" t="s">
        <v>17</v>
      </c>
      <c r="J18" s="11" t="str">
        <f t="shared" si="0"/>
        <v>xsi</v>
      </c>
      <c r="K18" s="11" t="str">
        <f t="shared" si="1"/>
        <v>xsi</v>
      </c>
      <c r="L18" s="11" t="str">
        <f t="shared" si="2"/>
        <v>xsi</v>
      </c>
      <c r="M18" s="11" t="str">
        <f t="shared" si="3"/>
        <v>xsi</v>
      </c>
      <c r="N18" s="11" t="str">
        <f t="shared" si="4"/>
        <v>xsi</v>
      </c>
    </row>
    <row r="19" spans="1:15" ht="15.75" hidden="1" customHeight="1">
      <c r="A19" s="55"/>
      <c r="B19" s="5">
        <f t="shared" si="5"/>
        <v>17</v>
      </c>
      <c r="C19" s="25" t="s">
        <v>12</v>
      </c>
      <c r="D19" s="26" t="s">
        <v>12</v>
      </c>
      <c r="E19" s="26" t="s">
        <v>12</v>
      </c>
      <c r="F19" s="26" t="s">
        <v>12</v>
      </c>
      <c r="G19" s="27"/>
      <c r="H19" s="65">
        <v>2.5</v>
      </c>
      <c r="I19" s="8" t="s">
        <v>16</v>
      </c>
      <c r="J19" s="11" t="str">
        <f t="shared" si="0"/>
        <v>xno</v>
      </c>
      <c r="K19" s="11" t="str">
        <f t="shared" si="1"/>
        <v>xno</v>
      </c>
      <c r="L19" s="11" t="str">
        <f t="shared" si="2"/>
        <v>xno</v>
      </c>
      <c r="M19" s="11" t="str">
        <f t="shared" si="3"/>
        <v>xno</v>
      </c>
      <c r="N19" s="11" t="str">
        <f t="shared" si="4"/>
        <v>no</v>
      </c>
    </row>
    <row r="20" spans="1:15" hidden="1">
      <c r="A20" s="55"/>
      <c r="B20" s="5">
        <f t="shared" si="5"/>
        <v>18</v>
      </c>
      <c r="C20" s="25" t="s">
        <v>12</v>
      </c>
      <c r="D20" s="26" t="s">
        <v>12</v>
      </c>
      <c r="E20" s="26"/>
      <c r="F20" s="26"/>
      <c r="G20" s="27"/>
      <c r="H20" s="65">
        <v>5</v>
      </c>
      <c r="I20" s="8" t="s">
        <v>16</v>
      </c>
      <c r="J20" s="11" t="str">
        <f t="shared" si="0"/>
        <v>xno</v>
      </c>
      <c r="K20" s="11" t="str">
        <f t="shared" si="1"/>
        <v>xno</v>
      </c>
      <c r="L20" s="11" t="str">
        <f t="shared" si="2"/>
        <v>no</v>
      </c>
      <c r="M20" s="11" t="str">
        <f t="shared" si="3"/>
        <v>no</v>
      </c>
      <c r="N20" s="11" t="str">
        <f t="shared" si="4"/>
        <v>no</v>
      </c>
    </row>
    <row r="21" spans="1:15" hidden="1">
      <c r="A21" s="55"/>
      <c r="B21" s="5">
        <f t="shared" si="5"/>
        <v>19</v>
      </c>
      <c r="C21" s="25"/>
      <c r="D21" s="26" t="s">
        <v>12</v>
      </c>
      <c r="E21" s="26" t="s">
        <v>12</v>
      </c>
      <c r="F21" s="26" t="s">
        <v>12</v>
      </c>
      <c r="G21" s="27" t="s">
        <v>12</v>
      </c>
      <c r="H21" s="65">
        <v>4</v>
      </c>
      <c r="I21" s="8" t="s">
        <v>16</v>
      </c>
      <c r="J21" s="11" t="str">
        <f t="shared" si="0"/>
        <v>no</v>
      </c>
      <c r="K21" s="11" t="str">
        <f t="shared" si="1"/>
        <v>xno</v>
      </c>
      <c r="L21" s="11" t="str">
        <f t="shared" si="2"/>
        <v>xno</v>
      </c>
      <c r="M21" s="11" t="str">
        <f t="shared" si="3"/>
        <v>xno</v>
      </c>
      <c r="N21" s="11" t="str">
        <f t="shared" si="4"/>
        <v>xno</v>
      </c>
    </row>
    <row r="22" spans="1:15">
      <c r="A22" s="55"/>
      <c r="B22" s="5">
        <f t="shared" si="5"/>
        <v>20</v>
      </c>
      <c r="C22" s="25"/>
      <c r="D22" s="26"/>
      <c r="E22" s="26" t="s">
        <v>12</v>
      </c>
      <c r="F22" s="26"/>
      <c r="G22" s="27" t="s">
        <v>12</v>
      </c>
      <c r="H22" s="65" t="s">
        <v>45</v>
      </c>
      <c r="I22" s="8" t="s">
        <v>17</v>
      </c>
      <c r="J22" s="11" t="str">
        <f t="shared" si="0"/>
        <v>si</v>
      </c>
      <c r="K22" s="11" t="str">
        <f t="shared" si="1"/>
        <v>si</v>
      </c>
      <c r="L22" s="11" t="str">
        <f t="shared" si="2"/>
        <v>xsi</v>
      </c>
      <c r="M22" s="11" t="str">
        <f t="shared" si="3"/>
        <v>si</v>
      </c>
      <c r="N22" s="11" t="str">
        <f t="shared" si="4"/>
        <v>xsi</v>
      </c>
    </row>
    <row r="23" spans="1:15" hidden="1">
      <c r="A23" s="55"/>
      <c r="B23" s="5">
        <f t="shared" si="5"/>
        <v>21</v>
      </c>
      <c r="C23" s="25"/>
      <c r="D23" s="26"/>
      <c r="E23" s="26"/>
      <c r="F23" s="26" t="s">
        <v>12</v>
      </c>
      <c r="G23" s="27" t="s">
        <v>12</v>
      </c>
      <c r="H23" s="65">
        <v>12.5</v>
      </c>
      <c r="I23" s="8" t="s">
        <v>16</v>
      </c>
      <c r="J23" s="11" t="str">
        <f t="shared" si="0"/>
        <v>no</v>
      </c>
      <c r="K23" s="11" t="str">
        <f t="shared" si="1"/>
        <v>no</v>
      </c>
      <c r="L23" s="11" t="str">
        <f t="shared" si="2"/>
        <v>no</v>
      </c>
      <c r="M23" s="11" t="str">
        <f t="shared" si="3"/>
        <v>xno</v>
      </c>
      <c r="N23" s="11" t="str">
        <f t="shared" si="4"/>
        <v>xno</v>
      </c>
    </row>
    <row r="24" spans="1:15" hidden="1">
      <c r="A24" s="55"/>
      <c r="B24" s="5">
        <f t="shared" si="5"/>
        <v>22</v>
      </c>
      <c r="C24" s="25"/>
      <c r="D24" s="26"/>
      <c r="E24" s="26"/>
      <c r="F24" s="26"/>
      <c r="G24" s="27" t="s">
        <v>12</v>
      </c>
      <c r="H24" s="65">
        <v>2</v>
      </c>
      <c r="I24" s="8" t="s">
        <v>16</v>
      </c>
      <c r="J24" s="11" t="str">
        <f t="shared" si="0"/>
        <v>no</v>
      </c>
      <c r="K24" s="11" t="str">
        <f t="shared" si="1"/>
        <v>no</v>
      </c>
      <c r="L24" s="11" t="str">
        <f t="shared" si="2"/>
        <v>no</v>
      </c>
      <c r="M24" s="11" t="str">
        <f t="shared" si="3"/>
        <v>no</v>
      </c>
      <c r="N24" s="11" t="str">
        <f t="shared" si="4"/>
        <v>xno</v>
      </c>
    </row>
    <row r="25" spans="1:15" hidden="1">
      <c r="A25" s="55"/>
      <c r="B25" s="5">
        <f t="shared" si="5"/>
        <v>23</v>
      </c>
      <c r="C25" s="25" t="s">
        <v>12</v>
      </c>
      <c r="D25" s="26" t="s">
        <v>12</v>
      </c>
      <c r="E25" s="26"/>
      <c r="F25" s="26"/>
      <c r="G25" s="27"/>
      <c r="H25" s="65">
        <v>5</v>
      </c>
      <c r="I25" s="8" t="s">
        <v>16</v>
      </c>
      <c r="J25" s="11" t="str">
        <f t="shared" si="0"/>
        <v>xno</v>
      </c>
      <c r="K25" s="11" t="str">
        <f t="shared" si="1"/>
        <v>xno</v>
      </c>
      <c r="L25" s="11" t="str">
        <f t="shared" si="2"/>
        <v>no</v>
      </c>
      <c r="M25" s="11" t="str">
        <f t="shared" si="3"/>
        <v>no</v>
      </c>
      <c r="N25" s="11" t="str">
        <f t="shared" si="4"/>
        <v>no</v>
      </c>
    </row>
    <row r="26" spans="1:15">
      <c r="A26" s="55"/>
      <c r="B26" s="5">
        <f t="shared" si="5"/>
        <v>24</v>
      </c>
      <c r="C26" s="25" t="s">
        <v>12</v>
      </c>
      <c r="D26" s="26" t="s">
        <v>12</v>
      </c>
      <c r="E26" s="26"/>
      <c r="F26" s="26"/>
      <c r="G26" s="27" t="s">
        <v>12</v>
      </c>
      <c r="H26" s="65" t="s">
        <v>44</v>
      </c>
      <c r="I26" s="8" t="s">
        <v>17</v>
      </c>
      <c r="J26" s="11" t="str">
        <f t="shared" si="0"/>
        <v>xsi</v>
      </c>
      <c r="K26" s="11" t="str">
        <f t="shared" si="1"/>
        <v>xsi</v>
      </c>
      <c r="L26" s="11" t="str">
        <f t="shared" si="2"/>
        <v>si</v>
      </c>
      <c r="M26" s="11" t="str">
        <f t="shared" si="3"/>
        <v>si</v>
      </c>
      <c r="N26" s="11" t="str">
        <f t="shared" si="4"/>
        <v>xsi</v>
      </c>
    </row>
    <row r="27" spans="1:15">
      <c r="A27" s="55"/>
      <c r="B27" s="5">
        <f t="shared" si="5"/>
        <v>25</v>
      </c>
      <c r="C27" s="25" t="s">
        <v>12</v>
      </c>
      <c r="D27" s="26" t="s">
        <v>12</v>
      </c>
      <c r="E27" s="26" t="s">
        <v>12</v>
      </c>
      <c r="F27" s="26" t="s">
        <v>12</v>
      </c>
      <c r="G27" s="27"/>
      <c r="H27" s="65"/>
      <c r="I27" s="8" t="s">
        <v>17</v>
      </c>
      <c r="J27" s="11" t="str">
        <f t="shared" si="0"/>
        <v>xsi</v>
      </c>
      <c r="K27" s="11" t="str">
        <f t="shared" si="1"/>
        <v>xsi</v>
      </c>
      <c r="L27" s="11" t="str">
        <f t="shared" si="2"/>
        <v>xsi</v>
      </c>
      <c r="M27" s="11" t="str">
        <f t="shared" si="3"/>
        <v>xsi</v>
      </c>
      <c r="N27" s="11" t="str">
        <f t="shared" si="4"/>
        <v>si</v>
      </c>
    </row>
    <row r="28" spans="1:15" hidden="1">
      <c r="A28" s="55"/>
      <c r="B28" s="5">
        <f t="shared" si="5"/>
        <v>26</v>
      </c>
      <c r="C28" s="25"/>
      <c r="D28" s="26" t="s">
        <v>12</v>
      </c>
      <c r="E28" s="26"/>
      <c r="F28" s="26"/>
      <c r="G28" s="27" t="s">
        <v>12</v>
      </c>
      <c r="H28" s="65"/>
      <c r="I28" s="8" t="s">
        <v>16</v>
      </c>
      <c r="J28" s="11" t="str">
        <f t="shared" si="0"/>
        <v>no</v>
      </c>
      <c r="K28" s="11" t="str">
        <f t="shared" si="1"/>
        <v>xno</v>
      </c>
      <c r="L28" s="11" t="str">
        <f t="shared" si="2"/>
        <v>no</v>
      </c>
      <c r="M28" s="11" t="str">
        <f t="shared" si="3"/>
        <v>no</v>
      </c>
      <c r="N28" s="11" t="str">
        <f t="shared" si="4"/>
        <v>xno</v>
      </c>
    </row>
    <row r="29" spans="1:15" hidden="1">
      <c r="A29" s="55"/>
      <c r="B29" s="5">
        <f t="shared" si="5"/>
        <v>27</v>
      </c>
      <c r="C29" s="25" t="s">
        <v>12</v>
      </c>
      <c r="D29" s="26"/>
      <c r="E29" s="26" t="s">
        <v>12</v>
      </c>
      <c r="F29" s="26" t="s">
        <v>12</v>
      </c>
      <c r="G29" s="27"/>
      <c r="H29" s="65"/>
      <c r="I29" s="8" t="s">
        <v>16</v>
      </c>
      <c r="J29" s="11" t="str">
        <f t="shared" si="0"/>
        <v>xno</v>
      </c>
      <c r="K29" s="11" t="str">
        <f t="shared" si="1"/>
        <v>no</v>
      </c>
      <c r="L29" s="11" t="str">
        <f t="shared" si="2"/>
        <v>xno</v>
      </c>
      <c r="M29" s="11" t="str">
        <f t="shared" si="3"/>
        <v>xno</v>
      </c>
      <c r="N29" s="11" t="str">
        <f t="shared" si="4"/>
        <v>no</v>
      </c>
    </row>
    <row r="30" spans="1:15">
      <c r="A30" s="55"/>
      <c r="B30" s="5">
        <f t="shared" si="5"/>
        <v>28</v>
      </c>
      <c r="C30" s="25"/>
      <c r="D30" s="26" t="s">
        <v>12</v>
      </c>
      <c r="E30" s="26" t="s">
        <v>12</v>
      </c>
      <c r="F30" s="26" t="s">
        <v>12</v>
      </c>
      <c r="G30" s="27"/>
      <c r="H30" s="65"/>
      <c r="I30" s="8" t="s">
        <v>17</v>
      </c>
      <c r="J30" s="11" t="str">
        <f t="shared" si="0"/>
        <v>si</v>
      </c>
      <c r="K30" s="11" t="str">
        <f t="shared" si="1"/>
        <v>xsi</v>
      </c>
      <c r="L30" s="11" t="str">
        <f t="shared" si="2"/>
        <v>xsi</v>
      </c>
      <c r="M30" s="11" t="str">
        <f t="shared" si="3"/>
        <v>xsi</v>
      </c>
      <c r="N30" s="11" t="str">
        <f t="shared" si="4"/>
        <v>si</v>
      </c>
    </row>
    <row r="31" spans="1:15" ht="16.5" thickBot="1">
      <c r="A31" s="55"/>
      <c r="B31" s="5">
        <f t="shared" si="5"/>
        <v>29</v>
      </c>
      <c r="C31" s="28" t="s">
        <v>12</v>
      </c>
      <c r="D31" s="36"/>
      <c r="E31" s="29" t="s">
        <v>12</v>
      </c>
      <c r="F31" s="29" t="s">
        <v>12</v>
      </c>
      <c r="G31" s="30"/>
      <c r="H31" s="66"/>
      <c r="I31" s="9" t="s">
        <v>17</v>
      </c>
      <c r="J31" s="12" t="str">
        <f t="shared" si="0"/>
        <v>xsi</v>
      </c>
      <c r="K31" s="12" t="str">
        <f t="shared" si="1"/>
        <v>si</v>
      </c>
      <c r="L31" s="12" t="str">
        <f t="shared" si="2"/>
        <v>xsi</v>
      </c>
      <c r="M31" s="12"/>
      <c r="N31" s="12" t="str">
        <f t="shared" ref="N31" si="6">F31&amp;$I31</f>
        <v>xsi</v>
      </c>
      <c r="O31" s="11" t="str">
        <f t="shared" ref="O31" si="7">G31&amp;$I31</f>
        <v>si</v>
      </c>
    </row>
    <row r="32" spans="1:15" ht="19.5" hidden="1" thickBot="1">
      <c r="A32" s="14" t="s">
        <v>8</v>
      </c>
      <c r="B32" s="15"/>
      <c r="C32" s="34" t="s">
        <v>26</v>
      </c>
      <c r="D32" s="37" t="s">
        <v>27</v>
      </c>
      <c r="E32" s="35" t="s">
        <v>28</v>
      </c>
      <c r="F32" s="16" t="s">
        <v>29</v>
      </c>
      <c r="G32" s="16" t="s">
        <v>30</v>
      </c>
      <c r="H32" s="67"/>
      <c r="I32" s="3"/>
      <c r="K32" s="2"/>
    </row>
    <row r="33" spans="1:16" ht="16.5" hidden="1" thickBot="1">
      <c r="A33" s="13" t="s">
        <v>14</v>
      </c>
      <c r="B33" s="13"/>
      <c r="C33" s="51">
        <f>COUNTIF(J3:J31,"xsi")/COUNTIF($I2:$I31,"si")</f>
        <v>0.61538461538461542</v>
      </c>
      <c r="D33" s="51">
        <f>COUNTIF(K3:K31,"xsi")/COUNTIF($I2:$I31,"si")</f>
        <v>0.38461538461538464</v>
      </c>
      <c r="E33" s="51">
        <f>COUNTIF(L3:L31,"xsi")/COUNTIF($I2:$I31,"si")</f>
        <v>0.84615384615384615</v>
      </c>
      <c r="F33" s="51">
        <f>COUNTIF(M3:M31,"xsi")/COUNTIF($I2:$I31,"si")</f>
        <v>0.61538461538461542</v>
      </c>
      <c r="G33" s="51">
        <f>COUNTIF(N3:N31,"xsi")/COUNTIF($I2:$I31,"si")</f>
        <v>0.61538461538461542</v>
      </c>
      <c r="H33" s="54"/>
    </row>
    <row r="34" spans="1:16" ht="6" customHeight="1" thickBot="1"/>
    <row r="35" spans="1:16" ht="19.5" thickBot="1">
      <c r="A35" s="17" t="s">
        <v>8</v>
      </c>
      <c r="B35" s="18"/>
      <c r="C35" s="19" t="s">
        <v>31</v>
      </c>
      <c r="D35" s="19" t="s">
        <v>32</v>
      </c>
      <c r="E35" s="19" t="s">
        <v>33</v>
      </c>
      <c r="F35" s="19" t="s">
        <v>34</v>
      </c>
      <c r="G35" s="20" t="s">
        <v>35</v>
      </c>
      <c r="H35" s="68"/>
      <c r="I35" s="3"/>
      <c r="J35" s="1" t="s">
        <v>7</v>
      </c>
      <c r="L35" s="2"/>
      <c r="M35" s="2"/>
    </row>
    <row r="36" spans="1:16" ht="16.5" thickBot="1">
      <c r="A36" s="13" t="s">
        <v>13</v>
      </c>
      <c r="B36" s="13"/>
      <c r="C36" s="51">
        <f>COUNTIF(J3:J31,"xno")/COUNTIF($I2:$I31,"no")</f>
        <v>0.4375</v>
      </c>
      <c r="D36" s="51">
        <f>COUNTIF(K3:K31,"xno")/COUNTIF($I2:$I31,"no")</f>
        <v>0.625</v>
      </c>
      <c r="E36" s="51">
        <f>COUNTIF(L3:L31,"xno")/COUNTIF($I2:$I31,"no")</f>
        <v>0.25</v>
      </c>
      <c r="F36" s="51">
        <f>COUNTIF(M3:M31,"xno")/COUNTIF($I2:$I31,"no")</f>
        <v>0.4375</v>
      </c>
      <c r="G36" s="51">
        <f>COUNTIF(N3:N31,"xno")/COUNTIF($I2:$I31,"no")</f>
        <v>0.4375</v>
      </c>
      <c r="H36" s="54"/>
      <c r="I36" s="2"/>
      <c r="J36" s="6" t="s">
        <v>19</v>
      </c>
      <c r="K36" s="52">
        <f>COUNTIF(I3:I31,"si")/COUNT(B3:B31)</f>
        <v>0.44827586206896552</v>
      </c>
      <c r="L36" s="6" t="s">
        <v>20</v>
      </c>
      <c r="M36" s="52">
        <f>1-K36</f>
        <v>0.55172413793103448</v>
      </c>
    </row>
    <row r="37" spans="1:16" ht="16.5" thickBot="1">
      <c r="A37" s="17" t="s">
        <v>8</v>
      </c>
      <c r="B37" s="18"/>
      <c r="C37" s="19" t="s">
        <v>38</v>
      </c>
      <c r="D37" s="19" t="s">
        <v>39</v>
      </c>
      <c r="E37" s="19" t="s">
        <v>40</v>
      </c>
      <c r="F37" s="19" t="s">
        <v>41</v>
      </c>
      <c r="G37" s="20" t="s">
        <v>42</v>
      </c>
      <c r="H37" s="68"/>
      <c r="I37" s="2"/>
      <c r="J37" s="11" t="str">
        <f t="shared" ref="J37:J38" si="8">C37&amp;$I37</f>
        <v>P(e1|c= si)</v>
      </c>
      <c r="K37" s="62">
        <f>13/29</f>
        <v>0.44827586206896552</v>
      </c>
      <c r="L37" s="11" t="str">
        <f t="shared" ref="L37:L38" si="9">E37&amp;$I37</f>
        <v>P(e3|c= si)</v>
      </c>
      <c r="M37" s="11" t="str">
        <f t="shared" ref="M37:M38" si="10">F37&amp;$I37</f>
        <v>P(e4|c= si)</v>
      </c>
    </row>
    <row r="38" spans="1:16" ht="16.5" thickBot="1">
      <c r="A38" s="13" t="s">
        <v>14</v>
      </c>
      <c r="B38" s="13"/>
      <c r="C38" s="51">
        <f>8/13</f>
        <v>0.61538461538461542</v>
      </c>
      <c r="D38" s="51">
        <f>5/13</f>
        <v>0.38461538461538464</v>
      </c>
      <c r="E38" s="51">
        <v>0.84615384615384615</v>
      </c>
      <c r="F38" s="51">
        <v>0.69230769230769229</v>
      </c>
      <c r="G38" s="51">
        <v>0.53846153846153844</v>
      </c>
      <c r="H38" s="54"/>
      <c r="J38" s="11" t="str">
        <f t="shared" si="8"/>
        <v>0,615384615384615</v>
      </c>
      <c r="K38" s="11" t="str">
        <f>D38&amp;$I38</f>
        <v>0,384615384615385</v>
      </c>
      <c r="L38" s="11" t="str">
        <f t="shared" si="9"/>
        <v>0,846153846153846</v>
      </c>
      <c r="M38" s="11" t="str">
        <f t="shared" si="10"/>
        <v>0,692307692307692</v>
      </c>
    </row>
    <row r="39" spans="1:16" ht="18.75">
      <c r="A39" s="10" t="s">
        <v>9</v>
      </c>
    </row>
    <row r="40" spans="1:16" ht="16.5" thickBot="1">
      <c r="A40" s="2"/>
      <c r="B40" s="2"/>
      <c r="C40" s="2"/>
      <c r="D40" s="2"/>
      <c r="E40" s="2"/>
      <c r="F40" s="2"/>
    </row>
    <row r="41" spans="1:16" ht="16.5" thickBot="1">
      <c r="A41" s="47" t="s">
        <v>11</v>
      </c>
      <c r="B41" s="48"/>
      <c r="C41" s="48"/>
      <c r="D41" s="48"/>
      <c r="E41" s="49"/>
      <c r="F41" s="2"/>
    </row>
    <row r="42" spans="1:16">
      <c r="A42" s="38" t="s">
        <v>2</v>
      </c>
      <c r="B42" s="39" t="s">
        <v>3</v>
      </c>
      <c r="C42" s="39" t="s">
        <v>4</v>
      </c>
      <c r="D42" s="39" t="s">
        <v>5</v>
      </c>
      <c r="E42" s="40" t="s">
        <v>6</v>
      </c>
      <c r="F42" s="2"/>
    </row>
    <row r="43" spans="1:16" ht="16.5" thickBot="1">
      <c r="A43" s="41" t="s">
        <v>21</v>
      </c>
      <c r="B43" s="42" t="s">
        <v>22</v>
      </c>
      <c r="C43" s="42" t="s">
        <v>23</v>
      </c>
      <c r="D43" s="42" t="s">
        <v>24</v>
      </c>
      <c r="E43" s="43" t="s">
        <v>25</v>
      </c>
      <c r="F43" s="2"/>
    </row>
    <row r="44" spans="1:16">
      <c r="A44" s="44" t="s">
        <v>12</v>
      </c>
      <c r="B44" s="45"/>
      <c r="C44" s="45" t="s">
        <v>12</v>
      </c>
      <c r="D44" s="45" t="s">
        <v>36</v>
      </c>
      <c r="E44" s="46"/>
      <c r="F44" s="2"/>
    </row>
    <row r="45" spans="1:16">
      <c r="F45" s="2"/>
    </row>
    <row r="48" spans="1:16" ht="24" thickBot="1">
      <c r="A48" s="1" t="s">
        <v>10</v>
      </c>
      <c r="B48" s="1"/>
      <c r="C48" s="59" t="str">
        <f>IF(A44="x","P(e1|c= si)","") &amp; IF(B44="x","P(e2|c= si)","") &amp; IF(C44="x","P(e3|c= si)","") &amp; IF(D44="x","P(e4|c= si)","") &amp; IF(E44="x","P(e5|c= si)","") &amp; "P(c=si)"</f>
        <v>P(e1|c= si)P(e3|c= si)P(c=si)</v>
      </c>
      <c r="D48" s="59"/>
      <c r="E48" s="59"/>
      <c r="F48" s="59"/>
      <c r="G48" s="59"/>
      <c r="H48" s="59"/>
      <c r="I48" s="59"/>
      <c r="J48" s="59"/>
      <c r="K48" s="59"/>
      <c r="L48" s="59"/>
      <c r="M48" s="7" t="s">
        <v>0</v>
      </c>
      <c r="N48" s="53">
        <f>IF(A44="x",C33,1)*IF(B44="x",D33,1)*IF(C44="x",E33,1)*IF(D44="x",F33,1)*IF(E44="x",G33,1)*K36/(IF(A44="x",C33,1)*IF(B44="x",D33,1)*IF(C44="x",E33,1)*IF(D44="x",F33,1)*IF(E44="x",G33,1)*K36 +IF(A44="x",C36,1)*IF(B44="x",D36,1)*IF(C44="x",E36,1)*IF(D44="x",F36,1)*IF(E44="x",G36,1)*M36)</f>
        <v>0.79458239277652365</v>
      </c>
      <c r="P48" s="50">
        <f>N48</f>
        <v>0.79458239277652365</v>
      </c>
    </row>
    <row r="49" spans="1:15">
      <c r="C49" s="60" t="str">
        <f>IF(A44="x","P(e1|c= si)","") &amp; IF(B44="x","P(e2|c= si)","") &amp; IF(C44="x","P(e3|c= si)","") &amp; IF(D44="x","P(e4|c= si)","") &amp; IF(E44="x","P(e5|c= si)","") &amp; "P(c=si)" &amp;" + "&amp; IF(A44="x","P(e1|c= no)","") &amp; IF(B44="x","P(e2|c= no)","") &amp; IF(C44="x","P(e3|c= no)","") &amp; IF(D44="x","P(e4|c= no)","") &amp; IF(E44="x","P(e5|c= no)","") &amp; "P(c=si)"</f>
        <v>P(e1|c= si)P(e3|c= si)P(c=si) + P(e1|c= no)P(e3|c= no)P(c=si)</v>
      </c>
      <c r="D49" s="61"/>
      <c r="E49" s="61"/>
      <c r="F49" s="61"/>
      <c r="G49" s="61"/>
      <c r="H49" s="61"/>
      <c r="I49" s="61"/>
      <c r="J49" s="61"/>
      <c r="K49" s="61"/>
      <c r="L49" s="61"/>
      <c r="M49" s="1"/>
      <c r="N49" s="2"/>
      <c r="O49" s="4"/>
    </row>
    <row r="51" spans="1:15">
      <c r="A51">
        <f>0.615*0.846*0.448/(0.615*0.846*0.448 + 0.438*0.25*0.552)</f>
        <v>0.79408171975490938</v>
      </c>
    </row>
    <row r="53" spans="1:15" ht="16.5" thickBot="1"/>
    <row r="54" spans="1:15" ht="16.5" thickBot="1">
      <c r="A54" s="47" t="s">
        <v>11</v>
      </c>
      <c r="B54" s="48"/>
      <c r="C54" s="48"/>
      <c r="D54" s="48"/>
      <c r="E54" s="49"/>
    </row>
    <row r="55" spans="1:15">
      <c r="A55" s="38" t="s">
        <v>2</v>
      </c>
      <c r="B55" s="39" t="s">
        <v>3</v>
      </c>
      <c r="C55" s="39" t="s">
        <v>4</v>
      </c>
      <c r="D55" s="39" t="s">
        <v>5</v>
      </c>
      <c r="E55" s="40" t="s">
        <v>6</v>
      </c>
    </row>
    <row r="56" spans="1:15" ht="16.5" thickBot="1">
      <c r="A56" s="41" t="s">
        <v>21</v>
      </c>
      <c r="B56" s="42" t="s">
        <v>22</v>
      </c>
      <c r="C56" s="42" t="s">
        <v>23</v>
      </c>
      <c r="D56" s="42" t="s">
        <v>24</v>
      </c>
      <c r="E56" s="43" t="s">
        <v>25</v>
      </c>
    </row>
    <row r="57" spans="1:15">
      <c r="A57" s="44" t="s">
        <v>36</v>
      </c>
      <c r="B57" s="45" t="s">
        <v>12</v>
      </c>
      <c r="C57" s="45" t="s">
        <v>12</v>
      </c>
      <c r="D57" s="45" t="s">
        <v>12</v>
      </c>
      <c r="E57" s="46"/>
    </row>
    <row r="59" spans="1:15">
      <c r="A59">
        <f xml:space="preserve"> 0.38*0.846*0.692*0.448/( 0.38*0.846*0.692*0.448 + 0.625*0.25*0.437*0.55)</f>
        <v>0.72631495317325612</v>
      </c>
    </row>
  </sheetData>
  <autoFilter ref="A1:O33">
    <filterColumn colId="2" showButton="0"/>
    <filterColumn colId="3" showButton="0"/>
    <filterColumn colId="4" showButton="0"/>
    <filterColumn colId="5" showButton="0"/>
    <filterColumn colId="8">
      <filters>
        <filter val="si"/>
      </filters>
    </filterColumn>
  </autoFilter>
  <sortState ref="A6:S34">
    <sortCondition ref="A6:A34"/>
  </sortState>
  <mergeCells count="4">
    <mergeCell ref="A3:A31"/>
    <mergeCell ref="C1:G1"/>
    <mergeCell ref="C48:L48"/>
    <mergeCell ref="C49:L49"/>
  </mergeCells>
  <conditionalFormatting sqref="I3:I31">
    <cfRule type="cellIs" dxfId="1" priority="4" operator="equal">
      <formula>$I$3:$I$31="si"</formula>
    </cfRule>
  </conditionalFormatting>
  <conditionalFormatting sqref="I3">
    <cfRule type="cellIs" dxfId="0" priority="3" operator="equal">
      <formula>"""si"""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.75"/>
  <cols>
    <col min="8" max="8" width="11.125" customWidth="1"/>
  </cols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NB</vt:lpstr>
      <vt:lpstr>CAsos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 Provost</dc:creator>
  <cp:lastModifiedBy>Usuario</cp:lastModifiedBy>
  <dcterms:created xsi:type="dcterms:W3CDTF">2012-03-27T15:55:03Z</dcterms:created>
  <dcterms:modified xsi:type="dcterms:W3CDTF">2019-09-24T03:57:11Z</dcterms:modified>
</cp:coreProperties>
</file>