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os" sheetId="1" r:id="rId3"/>
    <sheet state="visible" name="Pesos" sheetId="2" r:id="rId4"/>
    <sheet state="visible" name="Valoración" sheetId="3" r:id="rId5"/>
  </sheets>
  <definedNames/>
  <calcPr/>
</workbook>
</file>

<file path=xl/sharedStrings.xml><?xml version="1.0" encoding="utf-8"?>
<sst xmlns="http://schemas.openxmlformats.org/spreadsheetml/2006/main" count="88" uniqueCount="46">
  <si>
    <t>Valoración estadística de las preguntas</t>
  </si>
  <si>
    <t>RESUMEN FINAL</t>
  </si>
  <si>
    <t>ANÁLISIS DE USABILIDAD Y ACCESIBILIDAD DE APLICACIONES DE COMERCIO ELECTRÓNICO PARA PERSONAS MAYORES</t>
  </si>
  <si>
    <t>Valoración media:</t>
  </si>
  <si>
    <t>Entrevista a usuarios Amazon</t>
  </si>
  <si>
    <t xml:space="preserve">Nº usuarios: </t>
  </si>
  <si>
    <t>Pregunta</t>
  </si>
  <si>
    <t>1. Diseño grafico</t>
  </si>
  <si>
    <t>Valoración final:</t>
  </si>
  <si>
    <t>2  Ayuda</t>
  </si>
  <si>
    <t>Nº preguntas:</t>
  </si>
  <si>
    <t>Número</t>
  </si>
  <si>
    <t>3. Usabilidad</t>
  </si>
  <si>
    <t>4. Aprendizaje</t>
  </si>
  <si>
    <t>5. Satisfacción</t>
  </si>
  <si>
    <t>Total</t>
  </si>
  <si>
    <t>Por secciones:</t>
  </si>
  <si>
    <t>SECCIÓN</t>
  </si>
  <si>
    <t>USUARIOS</t>
  </si>
  <si>
    <t>Usuario 1</t>
  </si>
  <si>
    <t>Usuario 2</t>
  </si>
  <si>
    <t>Usuario 3</t>
  </si>
  <si>
    <t>Media</t>
  </si>
  <si>
    <t xml:space="preserve">¿Qué le ha parecido el test?
</t>
  </si>
  <si>
    <t>1. Diseño gráfico</t>
  </si>
  <si>
    <t>&lt; Las filas siempre suman 100</t>
  </si>
  <si>
    <t>¿Qué le ha parecido la aplicación en general?</t>
  </si>
  <si>
    <t>2. Ayuda</t>
  </si>
  <si>
    <t xml:space="preserve">¿Cómo de práctica diría que es?
</t>
  </si>
  <si>
    <t>Normalizadas</t>
  </si>
  <si>
    <t>¿Qué le ha parecido su interfaz?</t>
  </si>
  <si>
    <t>¿Qué le ha parecido su sistema de búsqueda?</t>
  </si>
  <si>
    <t>¿Le hubiera gustado que se mostrase algo de forma más clara?</t>
  </si>
  <si>
    <t>Valoración Global</t>
  </si>
  <si>
    <t>¿Le ha resultado sencillo encontrar el producto que quería?</t>
  </si>
  <si>
    <t>¿Le ha resultado sencillo el proceso de pago?</t>
  </si>
  <si>
    <t>¿Ha encontrado rápidamente la información que necesitaba?</t>
  </si>
  <si>
    <t xml:space="preserve">¿Ha echado en falta algún dato del producto?
</t>
  </si>
  <si>
    <t xml:space="preserve">¿Le parece adecuado el tamaño de los elementos?
</t>
  </si>
  <si>
    <t>¿Le ha costado entender la información de la aplicación?</t>
  </si>
  <si>
    <t>¿Se ha producido alguna acción inesperada?</t>
  </si>
  <si>
    <t>DISEÑO GRÁFICO</t>
  </si>
  <si>
    <t>AYUDA</t>
  </si>
  <si>
    <t>USABILIDAD</t>
  </si>
  <si>
    <t>APRENDIZAJE</t>
  </si>
  <si>
    <t>SATISFACCIÓN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</si>
</sst>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17">
    <font>
      <sz val="10.0"/>
      <color rgb="FF000000"/>
      <name val="Arial"/>
    </font>
    <font>
      <b/>
      <sz val="16.0"/>
      <name val="Arial"/>
    </font>
    <font>
      <b/>
      <sz val="10.0"/>
      <name val="Arial"/>
    </font>
    <font/>
    <font>
      <sz val="10.0"/>
      <name val="Arial"/>
    </font>
    <font>
      <b/>
      <sz val="9.0"/>
      <color rgb="FF000000"/>
      <name val="Arial Narrow"/>
    </font>
    <font>
      <b/>
      <sz val="12.0"/>
      <name val="Arial"/>
    </font>
    <font>
      <b/>
      <sz val="10.0"/>
      <color rgb="FF000000"/>
      <name val="Arial Narrow"/>
    </font>
    <font>
      <b/>
      <sz val="11.0"/>
      <color rgb="FF000000"/>
      <name val="Arial Narrow"/>
    </font>
    <font>
      <name val="Arial"/>
    </font>
    <font>
      <color rgb="FF000000"/>
      <name val="Arial"/>
    </font>
    <font>
      <color rgb="FF000000"/>
      <name val="Arial Narrow"/>
    </font>
    <font>
      <sz val="11.0"/>
      <color rgb="FF000000"/>
      <name val="Arial Narrow"/>
    </font>
    <font>
      <b/>
      <sz val="11.0"/>
      <color rgb="FF000000"/>
      <name val="Arial"/>
    </font>
    <font>
      <sz val="10.0"/>
      <color rgb="FF000000"/>
      <name val="Arial Narrow"/>
    </font>
    <font>
      <b/>
      <sz val="12.0"/>
      <color rgb="FF800000"/>
      <name val="Arial"/>
    </font>
    <font>
      <b/>
      <sz val="14.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AEEF3"/>
        <bgColor rgb="FFDAEEF3"/>
      </patternFill>
    </fill>
    <fill>
      <patternFill patternType="solid">
        <fgColor rgb="FFFFFFCC"/>
        <bgColor rgb="FFFFFFCC"/>
      </patternFill>
    </fill>
    <fill>
      <patternFill patternType="solid">
        <fgColor rgb="FFEAF1DD"/>
        <bgColor rgb="FFEAF1DD"/>
      </patternFill>
    </fill>
    <fill>
      <patternFill patternType="solid">
        <fgColor rgb="FFCC99FF"/>
        <bgColor rgb="FFCC99FF"/>
      </patternFill>
    </fill>
  </fills>
  <borders count="36">
    <border/>
    <border>
      <bottom style="thin">
        <color rgb="FF161616"/>
      </bottom>
    </border>
    <border>
      <left style="thin">
        <color rgb="FF161616"/>
      </left>
      <right style="hair">
        <color rgb="FF161616"/>
      </right>
      <top style="thin">
        <color rgb="FF161616"/>
      </top>
      <bottom style="hair">
        <color rgb="FF161616"/>
      </bottom>
    </border>
    <border>
      <left style="hair">
        <color rgb="FF161616"/>
      </left>
      <right style="hair">
        <color rgb="FF161616"/>
      </right>
      <top style="thin">
        <color rgb="FF161616"/>
      </top>
      <bottom style="hair">
        <color rgb="FF161616"/>
      </bottom>
    </border>
    <border>
      <left style="thin">
        <color rgb="FF161616"/>
      </left>
      <right style="thin">
        <color rgb="FF161616"/>
      </right>
      <top style="thin">
        <color rgb="FF161616"/>
      </top>
      <bottom style="thin">
        <color rgb="FF161616"/>
      </bottom>
    </border>
    <border>
      <left style="thin">
        <color rgb="FF161616"/>
      </left>
      <right style="hair">
        <color rgb="FF161616"/>
      </right>
      <top style="thin">
        <color rgb="FF161616"/>
      </top>
    </border>
    <border>
      <left/>
      <right style="hair">
        <color rgb="FF161616"/>
      </right>
      <top style="thin">
        <color rgb="FF161616"/>
      </top>
      <bottom style="hair">
        <color rgb="FF161616"/>
      </bottom>
    </border>
    <border>
      <left style="hair">
        <color rgb="FF161616"/>
      </left>
      <right style="thin">
        <color rgb="FF161616"/>
      </right>
      <top style="thin">
        <color rgb="FF161616"/>
      </top>
      <bottom style="hair">
        <color rgb="FF161616"/>
      </bottom>
    </border>
    <border>
      <left/>
      <top style="thin">
        <color rgb="FF161616"/>
      </top>
      <bottom style="hair">
        <color rgb="FF161616"/>
      </bottom>
    </border>
    <border>
      <top style="thin">
        <color rgb="FF161616"/>
      </top>
      <bottom style="hair">
        <color rgb="FF161616"/>
      </bottom>
    </border>
    <border>
      <left style="thin">
        <color rgb="FF161616"/>
      </left>
      <right style="thin">
        <color rgb="FF161616"/>
      </right>
      <top style="thin">
        <color rgb="FF161616"/>
      </top>
      <bottom style="hair">
        <color rgb="FF161616"/>
      </bottom>
    </border>
    <border>
      <left style="thin">
        <color rgb="FF161616"/>
      </left>
      <right style="hair">
        <color rgb="FF161616"/>
      </right>
      <top style="hair">
        <color rgb="FF161616"/>
      </top>
      <bottom style="hair">
        <color rgb="FF161616"/>
      </bottom>
    </border>
    <border>
      <right style="thin">
        <color rgb="FF161616"/>
      </right>
      <top style="thin">
        <color rgb="FF161616"/>
      </top>
      <bottom style="thin">
        <color rgb="FF161616"/>
      </bottom>
    </border>
    <border>
      <left/>
      <right style="hair">
        <color rgb="FF161616"/>
      </right>
      <top style="hair">
        <color rgb="FF161616"/>
      </top>
      <bottom style="hair">
        <color rgb="FF161616"/>
      </bottom>
    </border>
    <border>
      <right/>
      <top style="thin">
        <color rgb="FF161616"/>
      </top>
      <bottom style="hair">
        <color rgb="FF161616"/>
      </bottom>
    </border>
    <border>
      <left/>
      <right style="thin">
        <color rgb="FF161616"/>
      </right>
      <top style="thin">
        <color rgb="FF161616"/>
      </top>
      <bottom/>
    </border>
    <border>
      <left style="thin">
        <color rgb="FF161616"/>
      </left>
      <right style="hair">
        <color rgb="FF161616"/>
      </right>
      <bottom/>
    </border>
    <border>
      <left/>
      <right/>
      <top style="hair">
        <color rgb="FF161616"/>
      </top>
      <bottom style="hair">
        <color rgb="FF161616"/>
      </bottom>
    </border>
    <border>
      <left style="hair">
        <color rgb="FF161616"/>
      </left>
      <right style="hair">
        <color rgb="FF161616"/>
      </right>
      <top style="hair">
        <color rgb="FF161616"/>
      </top>
      <bottom style="hair">
        <color rgb="FF161616"/>
      </bottom>
    </border>
    <border>
      <left style="thin">
        <color rgb="FF161616"/>
      </left>
      <right style="hair">
        <color rgb="FF161616"/>
      </right>
      <top/>
      <bottom/>
    </border>
    <border>
      <left style="thin">
        <color rgb="FF161616"/>
      </left>
      <right/>
      <top style="hair">
        <color rgb="FF161616"/>
      </top>
      <bottom style="hair">
        <color rgb="FF161616"/>
      </bottom>
    </border>
    <border>
      <left style="thin">
        <color rgb="FF161616"/>
      </left>
      <right style="thin">
        <color rgb="FF161616"/>
      </right>
      <bottom style="thin">
        <color rgb="FF161616"/>
      </bottom>
    </border>
    <border>
      <right style="thin">
        <color rgb="FF161616"/>
      </right>
      <bottom style="thin">
        <color rgb="FF161616"/>
      </bottom>
    </border>
    <border>
      <right style="hair">
        <color rgb="FF161616"/>
      </right>
      <top style="hair">
        <color rgb="FF161616"/>
      </top>
      <bottom style="hair">
        <color rgb="FF161616"/>
      </bottom>
    </border>
    <border>
      <right style="thin">
        <color rgb="FF161616"/>
      </right>
      <top style="hair">
        <color rgb="FF161616"/>
      </top>
      <bottom style="hair">
        <color rgb="FF161616"/>
      </bottom>
    </border>
    <border>
      <left style="thin">
        <color rgb="FF161616"/>
      </left>
      <right style="thin">
        <color rgb="FF161616"/>
      </right>
      <top style="hair">
        <color rgb="FF161616"/>
      </top>
      <bottom style="hair">
        <color rgb="FF161616"/>
      </bottom>
    </border>
    <border>
      <left/>
      <right style="hair">
        <color rgb="FF161616"/>
      </right>
      <bottom style="hair">
        <color rgb="FF161616"/>
      </bottom>
    </border>
    <border>
      <left style="hair">
        <color rgb="FF161616"/>
      </left>
      <right style="hair">
        <color rgb="FF161616"/>
      </right>
      <bottom style="hair">
        <color rgb="FF161616"/>
      </bottom>
    </border>
    <border>
      <right style="hair">
        <color rgb="FF161616"/>
      </right>
      <bottom style="hair">
        <color rgb="FF161616"/>
      </bottom>
    </border>
    <border>
      <left style="thin">
        <color rgb="FF161616"/>
      </left>
      <right style="hair">
        <color rgb="FF161616"/>
      </right>
      <top style="hair">
        <color rgb="FF161616"/>
      </top>
      <bottom style="thin">
        <color rgb="FF161616"/>
      </bottom>
    </border>
    <border>
      <right style="thin">
        <color rgb="FF161616"/>
      </right>
      <bottom style="hair">
        <color rgb="FF161616"/>
      </bottom>
    </border>
    <border>
      <left style="hair">
        <color rgb="FF161616"/>
      </left>
      <right style="hair">
        <color rgb="FF161616"/>
      </right>
      <top style="thin">
        <color rgb="FF161616"/>
      </top>
      <bottom style="thin">
        <color rgb="FF161616"/>
      </bottom>
    </border>
    <border>
      <left style="hair">
        <color rgb="FF161616"/>
      </left>
      <right style="thin">
        <color rgb="FF161616"/>
      </right>
      <top style="thin">
        <color rgb="FF161616"/>
      </top>
      <bottom style="thin">
        <color rgb="FF161616"/>
      </bottom>
    </border>
    <border>
      <left style="hair">
        <color rgb="FF161616"/>
      </left>
      <right style="hair">
        <color rgb="FF161616"/>
      </right>
      <top style="hair">
        <color rgb="FF161616"/>
      </top>
      <bottom style="thin">
        <color rgb="FF161616"/>
      </bottom>
    </border>
    <border>
      <left style="thin">
        <color rgb="FF161616"/>
      </left>
      <right style="hair">
        <color rgb="FF161616"/>
      </right>
      <top style="thin">
        <color rgb="FF161616"/>
      </top>
      <bottom style="thin">
        <color rgb="FF161616"/>
      </bottom>
    </border>
    <border>
      <left style="thin">
        <color rgb="FF161616"/>
      </left>
      <right style="thin">
        <color rgb="FF161616"/>
      </right>
      <top/>
      <bottom style="thin">
        <color rgb="FF161616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1" fillId="0" fontId="3" numFmtId="0" xfId="0" applyBorder="1" applyFont="1"/>
    <xf borderId="0" fillId="0" fontId="4" numFmtId="0" xfId="0" applyAlignment="1" applyFont="1">
      <alignment shrinkToFit="0" vertical="bottom" wrapText="0"/>
    </xf>
    <xf borderId="0" fillId="0" fontId="3" numFmtId="0" xfId="0" applyAlignment="1" applyFont="1">
      <alignment readingOrder="0"/>
    </xf>
    <xf borderId="2" fillId="2" fontId="5" numFmtId="0" xfId="0" applyAlignment="1" applyBorder="1" applyFill="1" applyFont="1">
      <alignment horizontal="center" readingOrder="0" shrinkToFit="0" vertical="center" wrapText="1"/>
    </xf>
    <xf borderId="0" fillId="0" fontId="2" numFmtId="2" xfId="0" applyAlignment="1" applyFont="1" applyNumberFormat="1">
      <alignment readingOrder="0" shrinkToFit="0" vertical="bottom" wrapText="0"/>
    </xf>
    <xf borderId="3" fillId="2" fontId="5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left" readingOrder="0" shrinkToFit="0" vertical="bottom" wrapText="0"/>
    </xf>
    <xf borderId="4" fillId="3" fontId="6" numFmtId="2" xfId="0" applyAlignment="1" applyBorder="1" applyFill="1" applyFont="1" applyNumberFormat="1">
      <alignment shrinkToFit="0" vertical="bottom" wrapText="0"/>
    </xf>
    <xf borderId="3" fillId="2" fontId="5" numFmtId="0" xfId="0" applyAlignment="1" applyBorder="1" applyFont="1">
      <alignment horizontal="center" shrinkToFit="0" vertical="center" wrapText="1"/>
    </xf>
    <xf borderId="0" fillId="0" fontId="4" numFmtId="2" xfId="0" applyAlignment="1" applyFont="1" applyNumberFormat="1">
      <alignment shrinkToFit="0" vertical="bottom" wrapText="0"/>
    </xf>
    <xf borderId="2" fillId="2" fontId="7" numFmtId="0" xfId="0" applyAlignment="1" applyBorder="1" applyFont="1">
      <alignment horizontal="center" shrinkToFit="0" vertical="center" wrapText="1"/>
    </xf>
    <xf borderId="5" fillId="2" fontId="8" numFmtId="0" xfId="0" applyAlignment="1" applyBorder="1" applyFont="1">
      <alignment horizontal="center" shrinkToFit="0" vertical="center" wrapText="1"/>
    </xf>
    <xf borderId="6" fillId="2" fontId="7" numFmtId="0" xfId="0" applyAlignment="1" applyBorder="1" applyFont="1">
      <alignment horizontal="left" readingOrder="0" shrinkToFit="0" vertical="center" wrapText="1"/>
    </xf>
    <xf borderId="7" fillId="4" fontId="5" numFmtId="0" xfId="0" applyAlignment="1" applyBorder="1" applyFill="1" applyFont="1">
      <alignment horizontal="center" readingOrder="0" shrinkToFit="0" vertical="center" wrapText="1"/>
    </xf>
    <xf borderId="3" fillId="2" fontId="7" numFmtId="0" xfId="0" applyAlignment="1" applyBorder="1" applyFont="1">
      <alignment horizontal="center" shrinkToFit="0" vertical="center" wrapText="1"/>
    </xf>
    <xf borderId="8" fillId="2" fontId="8" numFmtId="0" xfId="0" applyAlignment="1" applyBorder="1" applyFont="1">
      <alignment horizontal="center" shrinkToFit="0" vertical="center" wrapText="1"/>
    </xf>
    <xf borderId="9" fillId="0" fontId="3" numFmtId="0" xfId="0" applyBorder="1" applyFont="1"/>
    <xf borderId="10" fillId="4" fontId="8" numFmtId="0" xfId="0" applyAlignment="1" applyBorder="1" applyFont="1">
      <alignment horizontal="center" shrinkToFit="0" vertical="center" wrapText="1"/>
    </xf>
    <xf borderId="11" fillId="2" fontId="7" numFmtId="0" xfId="0" applyAlignment="1" applyBorder="1" applyFont="1">
      <alignment horizontal="center" shrinkToFit="0" vertical="center" wrapText="1"/>
    </xf>
    <xf borderId="4" fillId="3" fontId="9" numFmtId="0" xfId="0" applyAlignment="1" applyBorder="1" applyFont="1">
      <alignment horizontal="center" vertical="bottom"/>
    </xf>
    <xf borderId="12" fillId="3" fontId="10" numFmtId="0" xfId="0" applyAlignment="1" applyBorder="1" applyFont="1">
      <alignment horizontal="center" vertical="bottom"/>
    </xf>
    <xf borderId="13" fillId="3" fontId="11" numFmtId="49" xfId="0" applyAlignment="1" applyBorder="1" applyFont="1" applyNumberFormat="1">
      <alignment readingOrder="0" shrinkToFit="0" wrapText="1"/>
    </xf>
    <xf borderId="14" fillId="0" fontId="3" numFmtId="0" xfId="0" applyBorder="1" applyFont="1"/>
    <xf borderId="15" fillId="2" fontId="8" numFmtId="0" xfId="0" applyAlignment="1" applyBorder="1" applyFont="1">
      <alignment horizontal="center" shrinkToFit="0" vertical="center" wrapText="1"/>
    </xf>
    <xf borderId="16" fillId="0" fontId="3" numFmtId="0" xfId="0" applyBorder="1" applyFont="1"/>
    <xf borderId="17" fillId="2" fontId="8" numFmtId="0" xfId="0" applyAlignment="1" applyBorder="1" applyFont="1">
      <alignment horizontal="center" shrinkToFit="0" vertical="center" wrapText="1"/>
    </xf>
    <xf borderId="18" fillId="3" fontId="11" numFmtId="0" xfId="0" applyAlignment="1" applyBorder="1" applyFont="1">
      <alignment horizontal="center" shrinkToFit="0" wrapText="1"/>
    </xf>
    <xf borderId="19" fillId="2" fontId="8" numFmtId="0" xfId="0" applyAlignment="1" applyBorder="1" applyFont="1">
      <alignment horizontal="left" readingOrder="0" shrinkToFit="0" vertical="center" wrapText="1"/>
    </xf>
    <xf borderId="20" fillId="4" fontId="2" numFmtId="0" xfId="0" applyAlignment="1" applyBorder="1" applyFont="1">
      <alignment shrinkToFit="0" vertical="bottom" wrapText="0"/>
    </xf>
    <xf borderId="21" fillId="3" fontId="9" numFmtId="0" xfId="0" applyAlignment="1" applyBorder="1" applyFont="1">
      <alignment horizontal="center" vertical="bottom"/>
    </xf>
    <xf borderId="22" fillId="3" fontId="10" numFmtId="0" xfId="0" applyAlignment="1" applyBorder="1" applyFont="1">
      <alignment horizontal="center" vertical="bottom"/>
    </xf>
    <xf borderId="23" fillId="3" fontId="11" numFmtId="0" xfId="0" applyAlignment="1" applyBorder="1" applyFont="1">
      <alignment horizontal="center" shrinkToFit="0" wrapText="1"/>
    </xf>
    <xf borderId="22" fillId="3" fontId="9" numFmtId="0" xfId="0" applyAlignment="1" applyBorder="1" applyFont="1">
      <alignment horizontal="center" vertical="bottom"/>
    </xf>
    <xf borderId="18" fillId="0" fontId="12" numFmtId="2" xfId="0" applyAlignment="1" applyBorder="1" applyFont="1" applyNumberFormat="1">
      <alignment horizontal="center" shrinkToFit="0" vertical="center" wrapText="1"/>
    </xf>
    <xf borderId="24" fillId="3" fontId="11" numFmtId="0" xfId="0" applyAlignment="1" applyBorder="1" applyFont="1">
      <alignment horizontal="center" readingOrder="0" shrinkToFit="0" wrapText="1"/>
    </xf>
    <xf borderId="21" fillId="3" fontId="9" numFmtId="0" xfId="0" applyAlignment="1" applyBorder="1" applyFont="1">
      <alignment horizontal="center" readingOrder="0" vertical="bottom"/>
    </xf>
    <xf borderId="22" fillId="3" fontId="10" numFmtId="0" xfId="0" applyAlignment="1" applyBorder="1" applyFont="1">
      <alignment horizontal="center" readingOrder="0" vertical="bottom"/>
    </xf>
    <xf borderId="22" fillId="3" fontId="9" numFmtId="0" xfId="0" applyAlignment="1" applyBorder="1" applyFont="1">
      <alignment horizontal="center" readingOrder="0" vertical="bottom"/>
    </xf>
    <xf borderId="25" fillId="4" fontId="13" numFmtId="2" xfId="0" applyAlignment="1" applyBorder="1" applyFont="1" applyNumberFormat="1">
      <alignment horizontal="center" shrinkToFit="0" vertical="center" wrapText="1"/>
    </xf>
    <xf borderId="21" fillId="3" fontId="10" numFmtId="0" xfId="0" applyAlignment="1" applyBorder="1" applyFont="1">
      <alignment horizontal="center" readingOrder="0" vertical="bottom"/>
    </xf>
    <xf borderId="26" fillId="3" fontId="11" numFmtId="49" xfId="0" applyAlignment="1" applyBorder="1" applyFont="1" applyNumberFormat="1">
      <alignment shrinkToFit="0" wrapText="1"/>
    </xf>
    <xf borderId="19" fillId="2" fontId="8" numFmtId="0" xfId="0" applyAlignment="1" applyBorder="1" applyFont="1">
      <alignment horizontal="left" shrinkToFit="0" vertical="center" wrapText="1"/>
    </xf>
    <xf borderId="27" fillId="3" fontId="11" numFmtId="0" xfId="0" applyAlignment="1" applyBorder="1" applyFont="1">
      <alignment horizontal="center" readingOrder="0" shrinkToFit="0" wrapText="1"/>
    </xf>
    <xf borderId="21" fillId="3" fontId="10" numFmtId="0" xfId="0" applyAlignment="1" applyBorder="1" applyFont="1">
      <alignment horizontal="center" vertical="bottom"/>
    </xf>
    <xf borderId="28" fillId="3" fontId="11" numFmtId="0" xfId="0" applyAlignment="1" applyBorder="1" applyFont="1">
      <alignment horizontal="center" readingOrder="0" shrinkToFit="0" wrapText="1"/>
    </xf>
    <xf borderId="29" fillId="4" fontId="7" numFmtId="0" xfId="0" applyAlignment="1" applyBorder="1" applyFont="1">
      <alignment horizontal="center" readingOrder="0" shrinkToFit="0" vertical="center" wrapText="1"/>
    </xf>
    <xf borderId="30" fillId="3" fontId="11" numFmtId="0" xfId="0" applyAlignment="1" applyBorder="1" applyFont="1">
      <alignment horizontal="center" readingOrder="0" shrinkToFit="0" wrapText="1"/>
    </xf>
    <xf borderId="31" fillId="4" fontId="7" numFmtId="1" xfId="0" applyAlignment="1" applyBorder="1" applyFont="1" applyNumberFormat="1">
      <alignment horizontal="center" shrinkToFit="0" vertical="center" wrapText="1"/>
    </xf>
    <xf borderId="26" fillId="3" fontId="11" numFmtId="49" xfId="0" applyAlignment="1" applyBorder="1" applyFont="1" applyNumberFormat="1">
      <alignment readingOrder="0" shrinkToFit="0" wrapText="1"/>
    </xf>
    <xf borderId="32" fillId="4" fontId="7" numFmtId="1" xfId="0" applyAlignment="1" applyBorder="1" applyFont="1" applyNumberFormat="1">
      <alignment horizontal="center" shrinkToFit="0" vertical="center" wrapText="1"/>
    </xf>
    <xf borderId="1" fillId="0" fontId="1" numFmtId="0" xfId="0" applyAlignment="1" applyBorder="1" applyFont="1">
      <alignment horizontal="left" shrinkToFit="0" vertical="center" wrapText="0"/>
    </xf>
    <xf borderId="27" fillId="3" fontId="11" numFmtId="0" xfId="0" applyAlignment="1" applyBorder="1" applyFont="1">
      <alignment horizontal="center" shrinkToFit="0" wrapText="1"/>
    </xf>
    <xf borderId="2" fillId="2" fontId="7" numFmtId="0" xfId="0" applyAlignment="1" applyBorder="1" applyFont="1">
      <alignment horizontal="center" readingOrder="0" shrinkToFit="0" vertical="center" wrapText="1"/>
    </xf>
    <xf borderId="33" fillId="0" fontId="12" numFmtId="2" xfId="0" applyAlignment="1" applyBorder="1" applyFont="1" applyNumberFormat="1">
      <alignment horizontal="center" shrinkToFit="0" vertical="center" wrapText="1"/>
    </xf>
    <xf borderId="3" fillId="2" fontId="7" numFmtId="0" xfId="0" applyAlignment="1" applyBorder="1" applyFont="1">
      <alignment horizontal="center" readingOrder="0" shrinkToFit="0" vertical="center" wrapText="1"/>
    </xf>
    <xf borderId="7" fillId="4" fontId="7" numFmtId="0" xfId="0" applyAlignment="1" applyBorder="1" applyFont="1">
      <alignment horizontal="center" readingOrder="0" shrinkToFit="0" vertical="center" wrapText="1"/>
    </xf>
    <xf borderId="34" fillId="4" fontId="8" numFmtId="0" xfId="0" applyAlignment="1" applyBorder="1" applyFont="1">
      <alignment horizontal="center" shrinkToFit="0" vertical="center" wrapText="1"/>
    </xf>
    <xf borderId="18" fillId="5" fontId="14" numFmtId="164" xfId="0" applyAlignment="1" applyBorder="1" applyFill="1" applyFont="1" applyNumberFormat="1">
      <alignment horizontal="center" shrinkToFit="0" vertical="center" wrapText="1"/>
    </xf>
    <xf borderId="35" fillId="4" fontId="13" numFmtId="2" xfId="0" applyAlignment="1" applyBorder="1" applyFont="1" applyNumberFormat="1">
      <alignment horizontal="center" shrinkToFit="0" vertical="center" wrapText="1"/>
    </xf>
    <xf borderId="25" fillId="4" fontId="2" numFmtId="164" xfId="0" applyAlignment="1" applyBorder="1" applyFont="1" applyNumberFormat="1">
      <alignment shrinkToFit="0" vertical="bottom" wrapText="0"/>
    </xf>
    <xf borderId="4" fillId="4" fontId="15" numFmtId="2" xfId="0" applyAlignment="1" applyBorder="1" applyFont="1" applyNumberFormat="1">
      <alignment horizontal="center" shrinkToFit="0" vertical="center" wrapText="1"/>
    </xf>
    <xf borderId="0" fillId="0" fontId="16" numFmtId="0" xfId="0" applyAlignment="1" applyFont="1">
      <alignment readingOrder="0" shrinkToFit="0" vertical="bottom" wrapText="0"/>
    </xf>
    <xf borderId="3" fillId="2" fontId="7" numFmtId="0" xfId="0" applyAlignment="1" applyBorder="1" applyFont="1">
      <alignment horizontal="center" readingOrder="0" shrinkToFit="0" vertical="center" wrapText="1"/>
    </xf>
    <xf borderId="31" fillId="4" fontId="7" numFmtId="2" xfId="0" applyAlignment="1" applyBorder="1" applyFont="1" applyNumberFormat="1">
      <alignment horizontal="center" shrinkToFit="0" vertical="center" wrapText="1"/>
    </xf>
    <xf borderId="0" fillId="0" fontId="16" numFmtId="0" xfId="0" applyAlignment="1" applyFont="1">
      <alignment shrinkToFit="0" vertical="bottom" wrapText="0"/>
    </xf>
    <xf borderId="2" fillId="2" fontId="7" numFmtId="0" xfId="0" applyAlignment="1" applyBorder="1" applyFont="1">
      <alignment horizontal="center" readingOrder="0" shrinkToFit="0" vertical="center" wrapText="1"/>
    </xf>
    <xf borderId="0" fillId="0" fontId="9" numFmtId="0" xfId="0" applyAlignment="1" applyFont="1">
      <alignment vertical="bottom"/>
    </xf>
    <xf borderId="0" fillId="0" fontId="9" numFmtId="164" xfId="0" applyAlignment="1" applyFont="1" applyNumberFormat="1">
      <alignment vertical="bottom"/>
    </xf>
    <xf borderId="0" fillId="0" fontId="9" numFmtId="2" xfId="0" applyAlignment="1" applyFont="1" applyNumberFormat="1">
      <alignment vertical="bottom"/>
    </xf>
  </cellXfs>
  <cellStyles count="1">
    <cellStyle xfId="0" name="Normal" builtinId="0"/>
  </cellStyles>
  <dxfs count="2">
    <dxf>
      <font/>
      <fill>
        <patternFill patternType="none"/>
      </fill>
      <border/>
    </dxf>
    <dxf>
      <font/>
      <fill>
        <patternFill patternType="solid">
          <fgColor rgb="FFF2DBDB"/>
          <bgColor rgb="FFF2DBDB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29"/>
    <col customWidth="1" min="2" max="2" width="60.86"/>
    <col customWidth="1" min="3" max="25" width="10.0"/>
  </cols>
  <sheetData>
    <row r="1" ht="12.0" customHeight="1">
      <c r="A1" s="3" t="s">
        <v>2</v>
      </c>
    </row>
    <row r="2" ht="12.0" customHeight="1">
      <c r="A2" s="3" t="s">
        <v>4</v>
      </c>
    </row>
    <row r="3" ht="12.0" customHeight="1">
      <c r="A3" s="6" t="s">
        <v>5</v>
      </c>
      <c r="B3" s="10">
        <v>3.0</v>
      </c>
    </row>
    <row r="4" ht="12.0" customHeight="1">
      <c r="A4" s="6" t="s">
        <v>10</v>
      </c>
      <c r="B4" s="10">
        <v>13.0</v>
      </c>
    </row>
    <row r="5" ht="12.0" customHeight="1"/>
    <row r="6" ht="12.75" customHeight="1">
      <c r="A6" s="14" t="s">
        <v>11</v>
      </c>
      <c r="B6" s="16" t="s">
        <v>6</v>
      </c>
      <c r="C6" s="18" t="s">
        <v>19</v>
      </c>
      <c r="D6" s="18" t="s">
        <v>20</v>
      </c>
      <c r="E6" s="18" t="s">
        <v>21</v>
      </c>
      <c r="F6" s="21" t="s">
        <v>22</v>
      </c>
    </row>
    <row r="7" ht="12.75" customHeight="1">
      <c r="A7" s="22">
        <v>1.0</v>
      </c>
      <c r="B7" s="25" t="s">
        <v>23</v>
      </c>
      <c r="C7" s="30">
        <v>8.0</v>
      </c>
      <c r="D7" s="35">
        <v>7.0</v>
      </c>
      <c r="E7" s="38">
        <v>6.0</v>
      </c>
      <c r="F7" s="42">
        <f>(C7+D7+E7)/B3</f>
        <v>7</v>
      </c>
      <c r="G7" s="13"/>
    </row>
    <row r="8" ht="12.75" customHeight="1">
      <c r="A8" s="22">
        <v>2.0</v>
      </c>
      <c r="B8" s="44" t="s">
        <v>26</v>
      </c>
      <c r="C8" s="46">
        <v>7.0</v>
      </c>
      <c r="D8" s="48">
        <v>7.0</v>
      </c>
      <c r="E8" s="50">
        <v>8.0</v>
      </c>
      <c r="F8" s="42">
        <f>(C8+D8+E8)/B3</f>
        <v>7.333333333</v>
      </c>
      <c r="G8" s="13"/>
    </row>
    <row r="9" ht="12.75" customHeight="1">
      <c r="A9" s="22">
        <v>3.0</v>
      </c>
      <c r="B9" s="52" t="s">
        <v>28</v>
      </c>
      <c r="C9" s="46">
        <v>7.0</v>
      </c>
      <c r="D9" s="48">
        <v>6.0</v>
      </c>
      <c r="E9" s="50">
        <v>6.0</v>
      </c>
      <c r="F9" s="42">
        <f>(C9+D9+E9)/B3</f>
        <v>6.333333333</v>
      </c>
      <c r="G9" s="13"/>
    </row>
    <row r="10" ht="12.75" customHeight="1">
      <c r="A10" s="22">
        <v>4.0</v>
      </c>
      <c r="B10" s="52" t="s">
        <v>30</v>
      </c>
      <c r="C10" s="55">
        <v>8.0</v>
      </c>
      <c r="D10" s="48">
        <v>8.0</v>
      </c>
      <c r="E10" s="50">
        <v>7.0</v>
      </c>
      <c r="F10" s="42">
        <f>(C10+D10+E10)/B3</f>
        <v>7.666666667</v>
      </c>
      <c r="G10" s="13"/>
    </row>
    <row r="11" ht="12.75" customHeight="1">
      <c r="A11" s="22">
        <v>5.0</v>
      </c>
      <c r="B11" s="52" t="s">
        <v>31</v>
      </c>
      <c r="C11" s="46">
        <v>9.0</v>
      </c>
      <c r="D11" s="48">
        <v>7.0</v>
      </c>
      <c r="E11" s="50">
        <v>8.0</v>
      </c>
      <c r="F11" s="42">
        <f>(C11+D11+E11)/B3</f>
        <v>8</v>
      </c>
      <c r="G11" s="13"/>
    </row>
    <row r="12" ht="12.75" customHeight="1">
      <c r="A12" s="22">
        <v>6.0</v>
      </c>
      <c r="B12" s="52" t="s">
        <v>32</v>
      </c>
      <c r="C12" s="55">
        <v>7.0</v>
      </c>
      <c r="D12" s="48">
        <v>9.0</v>
      </c>
      <c r="E12" s="50">
        <v>9.0</v>
      </c>
      <c r="F12" s="42">
        <f>(C12+D12+E12)/B3</f>
        <v>8.333333333</v>
      </c>
      <c r="G12" s="13"/>
    </row>
    <row r="13" ht="12.75" customHeight="1">
      <c r="A13" s="22">
        <v>7.0</v>
      </c>
      <c r="B13" s="52" t="s">
        <v>34</v>
      </c>
      <c r="C13" s="46">
        <v>9.0</v>
      </c>
      <c r="D13" s="48">
        <v>8.0</v>
      </c>
      <c r="E13" s="50">
        <v>7.0</v>
      </c>
      <c r="F13" s="42">
        <f>(C13+D13+E13)/B3</f>
        <v>8</v>
      </c>
      <c r="G13" s="13"/>
    </row>
    <row r="14" ht="12.75" customHeight="1">
      <c r="A14" s="22">
        <v>8.0</v>
      </c>
      <c r="B14" s="52" t="s">
        <v>35</v>
      </c>
      <c r="C14" s="55">
        <v>8.0</v>
      </c>
      <c r="D14" s="48">
        <v>6.0</v>
      </c>
      <c r="E14" s="50">
        <v>5.0</v>
      </c>
      <c r="F14" s="42">
        <f>(C14+D14+E14)/B3</f>
        <v>6.333333333</v>
      </c>
      <c r="G14" s="13"/>
    </row>
    <row r="15" ht="12.75" customHeight="1">
      <c r="A15" s="22">
        <v>9.0</v>
      </c>
      <c r="B15" s="52" t="s">
        <v>36</v>
      </c>
      <c r="C15" s="55">
        <v>6.0</v>
      </c>
      <c r="D15" s="48">
        <v>8.0</v>
      </c>
      <c r="E15" s="50">
        <v>7.0</v>
      </c>
      <c r="F15" s="42">
        <f>(C15+D15+E15)/B3</f>
        <v>7</v>
      </c>
      <c r="G15" s="13"/>
    </row>
    <row r="16" ht="12.75" customHeight="1">
      <c r="A16" s="22">
        <v>10.0</v>
      </c>
      <c r="B16" s="52" t="s">
        <v>37</v>
      </c>
      <c r="C16" s="46">
        <v>9.0</v>
      </c>
      <c r="D16" s="48">
        <v>9.0</v>
      </c>
      <c r="E16" s="50">
        <v>7.0</v>
      </c>
      <c r="F16" s="42">
        <f>(C16+D16+E16)/B3</f>
        <v>8.333333333</v>
      </c>
      <c r="G16" s="13"/>
    </row>
    <row r="17" ht="12.75" customHeight="1">
      <c r="A17" s="22">
        <v>11.0</v>
      </c>
      <c r="B17" s="52" t="s">
        <v>38</v>
      </c>
      <c r="C17" s="55">
        <v>7.0</v>
      </c>
      <c r="D17" s="48">
        <v>9.0</v>
      </c>
      <c r="E17" s="50">
        <v>7.0</v>
      </c>
      <c r="F17" s="42">
        <f>(C17+D17+E17)/B3</f>
        <v>7.666666667</v>
      </c>
      <c r="G17" s="13"/>
    </row>
    <row r="18" ht="12.75" customHeight="1">
      <c r="A18" s="22">
        <v>12.0</v>
      </c>
      <c r="B18" s="52" t="s">
        <v>39</v>
      </c>
      <c r="C18" s="46">
        <v>7.0</v>
      </c>
      <c r="D18" s="48">
        <v>7.0</v>
      </c>
      <c r="E18" s="50">
        <v>8.0</v>
      </c>
      <c r="F18" s="42">
        <f>(C18+D18+E18)/B3</f>
        <v>7.333333333</v>
      </c>
      <c r="G18" s="13"/>
    </row>
    <row r="19" ht="12.75" customHeight="1">
      <c r="A19" s="22">
        <v>13.0</v>
      </c>
      <c r="B19" s="52" t="s">
        <v>40</v>
      </c>
      <c r="C19" s="55">
        <v>9.0</v>
      </c>
      <c r="D19" s="48">
        <v>10.0</v>
      </c>
      <c r="E19" s="50">
        <v>8.0</v>
      </c>
      <c r="F19" s="42">
        <f>(C19+D19+E19)/B3</f>
        <v>9</v>
      </c>
      <c r="G19" s="13"/>
    </row>
    <row r="20" ht="15.0" customHeight="1">
      <c r="F20" s="64">
        <f>SUM(F7:F19)/B4</f>
        <v>7.564102564</v>
      </c>
    </row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0"/>
    <col customWidth="1" min="2" max="2" width="13.43"/>
    <col customWidth="1" min="3" max="3" width="10.0"/>
    <col customWidth="1" min="4" max="4" width="14.0"/>
    <col customWidth="1" min="5" max="5" width="10.0"/>
    <col customWidth="1" min="6" max="6" width="13.29"/>
    <col customWidth="1" min="7" max="7" width="10.0"/>
    <col customWidth="1" min="8" max="8" width="39.43"/>
    <col customWidth="1" min="9" max="26" width="10.0"/>
  </cols>
  <sheetData>
    <row r="1" ht="22.5" customHeight="1">
      <c r="A1" s="1" t="s">
        <v>0</v>
      </c>
      <c r="B1" s="4"/>
      <c r="C1" s="4"/>
      <c r="D1" s="4"/>
      <c r="E1" s="4"/>
      <c r="F1" s="4"/>
      <c r="G1" s="5"/>
    </row>
    <row r="2" ht="28.5" customHeight="1">
      <c r="A2" s="7" t="s">
        <v>6</v>
      </c>
      <c r="B2" s="9" t="s">
        <v>7</v>
      </c>
      <c r="C2" s="12" t="s">
        <v>9</v>
      </c>
      <c r="D2" s="9" t="s">
        <v>12</v>
      </c>
      <c r="E2" s="12" t="s">
        <v>13</v>
      </c>
      <c r="F2" s="12" t="s">
        <v>14</v>
      </c>
      <c r="G2" s="17" t="s">
        <v>15</v>
      </c>
    </row>
    <row r="3" ht="12.0" customHeight="1">
      <c r="A3" s="22">
        <v>1.0</v>
      </c>
      <c r="B3" s="23">
        <v>0.0</v>
      </c>
      <c r="C3" s="24">
        <v>0.0</v>
      </c>
      <c r="D3" s="24">
        <v>0.0</v>
      </c>
      <c r="E3" s="24">
        <v>10.0</v>
      </c>
      <c r="F3" s="24">
        <v>90.0</v>
      </c>
      <c r="G3" s="32">
        <f t="shared" ref="G3:G15" si="1">SUM(B3:F3)</f>
        <v>100</v>
      </c>
      <c r="H3" s="6" t="s">
        <v>25</v>
      </c>
    </row>
    <row r="4" ht="12.0" customHeight="1">
      <c r="A4" s="22">
        <v>2.0</v>
      </c>
      <c r="B4" s="33">
        <v>0.0</v>
      </c>
      <c r="C4" s="34">
        <v>0.0</v>
      </c>
      <c r="D4" s="34">
        <v>10.0</v>
      </c>
      <c r="E4" s="36">
        <v>20.0</v>
      </c>
      <c r="F4" s="34">
        <v>70.0</v>
      </c>
      <c r="G4" s="32">
        <f t="shared" si="1"/>
        <v>100</v>
      </c>
    </row>
    <row r="5" ht="12.0" customHeight="1">
      <c r="A5" s="22">
        <v>3.0</v>
      </c>
      <c r="B5" s="33">
        <v>10.0</v>
      </c>
      <c r="C5" s="36">
        <v>50.0</v>
      </c>
      <c r="D5" s="34">
        <v>30.0</v>
      </c>
      <c r="E5" s="36">
        <v>0.0</v>
      </c>
      <c r="F5" s="34">
        <v>10.0</v>
      </c>
      <c r="G5" s="32">
        <f t="shared" si="1"/>
        <v>100</v>
      </c>
    </row>
    <row r="6" ht="12.0" customHeight="1">
      <c r="A6" s="22">
        <v>4.0</v>
      </c>
      <c r="B6" s="33">
        <v>70.0</v>
      </c>
      <c r="C6" s="34">
        <v>0.0</v>
      </c>
      <c r="D6" s="34">
        <v>20.0</v>
      </c>
      <c r="E6" s="34">
        <v>0.0</v>
      </c>
      <c r="F6" s="34">
        <v>10.0</v>
      </c>
      <c r="G6" s="32">
        <f t="shared" si="1"/>
        <v>100</v>
      </c>
    </row>
    <row r="7" ht="12.0" customHeight="1">
      <c r="A7" s="22">
        <v>5.0</v>
      </c>
      <c r="B7" s="33">
        <v>60.0</v>
      </c>
      <c r="C7" s="34">
        <v>0.0</v>
      </c>
      <c r="D7" s="34">
        <v>30.0</v>
      </c>
      <c r="E7" s="34">
        <v>0.0</v>
      </c>
      <c r="F7" s="36">
        <v>10.0</v>
      </c>
      <c r="G7" s="32">
        <f t="shared" si="1"/>
        <v>100</v>
      </c>
    </row>
    <row r="8" ht="12.0" customHeight="1">
      <c r="A8" s="22">
        <v>6.0</v>
      </c>
      <c r="B8" s="39">
        <v>20.0</v>
      </c>
      <c r="C8" s="40">
        <v>20.0</v>
      </c>
      <c r="D8" s="41">
        <v>50.0</v>
      </c>
      <c r="E8" s="34">
        <v>0.0</v>
      </c>
      <c r="F8" s="40">
        <v>10.0</v>
      </c>
      <c r="G8" s="32">
        <f t="shared" si="1"/>
        <v>100</v>
      </c>
    </row>
    <row r="9" ht="12.0" customHeight="1">
      <c r="A9" s="22">
        <v>7.0</v>
      </c>
      <c r="B9" s="43">
        <v>30.0</v>
      </c>
      <c r="C9" s="41">
        <v>0.0</v>
      </c>
      <c r="D9" s="41">
        <v>60.0</v>
      </c>
      <c r="E9" s="41">
        <v>10.0</v>
      </c>
      <c r="F9" s="40">
        <v>0.0</v>
      </c>
      <c r="G9" s="32">
        <f t="shared" si="1"/>
        <v>100</v>
      </c>
    </row>
    <row r="10" ht="12.0" customHeight="1">
      <c r="A10" s="22">
        <v>8.0</v>
      </c>
      <c r="B10" s="39">
        <v>20.0</v>
      </c>
      <c r="C10" s="34">
        <v>0.0</v>
      </c>
      <c r="D10" s="41">
        <v>80.0</v>
      </c>
      <c r="E10" s="40">
        <v>0.0</v>
      </c>
      <c r="F10" s="34">
        <v>0.0</v>
      </c>
      <c r="G10" s="32">
        <f t="shared" si="1"/>
        <v>100</v>
      </c>
    </row>
    <row r="11" ht="12.0" customHeight="1">
      <c r="A11" s="22">
        <v>9.0</v>
      </c>
      <c r="B11" s="39">
        <v>40.0</v>
      </c>
      <c r="C11" s="34">
        <v>0.0</v>
      </c>
      <c r="D11" s="41">
        <v>50.0</v>
      </c>
      <c r="E11" s="41">
        <v>10.0</v>
      </c>
      <c r="F11" s="34">
        <v>0.0</v>
      </c>
      <c r="G11" s="32">
        <f t="shared" si="1"/>
        <v>100</v>
      </c>
    </row>
    <row r="12" ht="12.0" customHeight="1">
      <c r="A12" s="22">
        <v>10.0</v>
      </c>
      <c r="B12" s="43">
        <v>10.0</v>
      </c>
      <c r="C12" s="36">
        <v>30.0</v>
      </c>
      <c r="D12" s="41">
        <v>40.0</v>
      </c>
      <c r="E12" s="36">
        <v>0.0</v>
      </c>
      <c r="F12" s="40">
        <v>20.0</v>
      </c>
      <c r="G12" s="32">
        <f t="shared" si="1"/>
        <v>100</v>
      </c>
    </row>
    <row r="13" ht="12.0" customHeight="1">
      <c r="A13" s="22">
        <v>11.0</v>
      </c>
      <c r="B13" s="39">
        <v>70.0</v>
      </c>
      <c r="C13" s="34">
        <v>0.0</v>
      </c>
      <c r="D13" s="34">
        <v>30.0</v>
      </c>
      <c r="E13" s="34">
        <v>0.0</v>
      </c>
      <c r="F13" s="40">
        <v>0.0</v>
      </c>
      <c r="G13" s="32">
        <f t="shared" si="1"/>
        <v>100</v>
      </c>
    </row>
    <row r="14" ht="12.0" customHeight="1">
      <c r="A14" s="22">
        <v>12.0</v>
      </c>
      <c r="B14" s="47">
        <v>0.0</v>
      </c>
      <c r="C14" s="40">
        <v>30.0</v>
      </c>
      <c r="D14" s="40">
        <v>50.0</v>
      </c>
      <c r="E14" s="41">
        <v>10.0</v>
      </c>
      <c r="F14" s="40">
        <v>10.0</v>
      </c>
      <c r="G14" s="32">
        <f t="shared" si="1"/>
        <v>100</v>
      </c>
    </row>
    <row r="15" ht="12.0" customHeight="1">
      <c r="A15" s="22">
        <v>13.0</v>
      </c>
      <c r="B15" s="43">
        <v>0.0</v>
      </c>
      <c r="C15" s="40">
        <v>40.0</v>
      </c>
      <c r="D15" s="34">
        <v>30.0</v>
      </c>
      <c r="E15" s="34">
        <v>0.0</v>
      </c>
      <c r="F15" s="40">
        <v>30.0</v>
      </c>
      <c r="G15" s="32">
        <f t="shared" si="1"/>
        <v>100</v>
      </c>
    </row>
    <row r="16" ht="12.0" customHeight="1">
      <c r="A16" s="49" t="s">
        <v>15</v>
      </c>
      <c r="B16" s="51">
        <f t="shared" ref="B16:F16" si="2">SUM(B3:B15)</f>
        <v>330</v>
      </c>
      <c r="C16" s="51">
        <f t="shared" si="2"/>
        <v>170</v>
      </c>
      <c r="D16" s="51">
        <f t="shared" si="2"/>
        <v>480</v>
      </c>
      <c r="E16" s="51">
        <f t="shared" si="2"/>
        <v>60</v>
      </c>
      <c r="F16" s="53">
        <f t="shared" si="2"/>
        <v>260</v>
      </c>
    </row>
    <row r="17" ht="12.0" customHeight="1"/>
    <row r="18" ht="12.0" customHeight="1"/>
    <row r="19" ht="12.0" customHeight="1"/>
    <row r="20" ht="12.0" customHeight="1"/>
    <row r="21" ht="18.0" customHeight="1">
      <c r="B21" s="54" t="s">
        <v>29</v>
      </c>
      <c r="C21" s="4"/>
      <c r="D21" s="4"/>
      <c r="E21" s="4"/>
      <c r="F21" s="4"/>
      <c r="G21" s="4"/>
    </row>
    <row r="22" ht="12.0" customHeight="1">
      <c r="A22" s="56" t="s">
        <v>6</v>
      </c>
      <c r="B22" s="58" t="s">
        <v>7</v>
      </c>
      <c r="C22" s="18" t="s">
        <v>9</v>
      </c>
      <c r="D22" s="58" t="s">
        <v>12</v>
      </c>
      <c r="E22" s="18" t="s">
        <v>13</v>
      </c>
      <c r="F22" s="18" t="s">
        <v>14</v>
      </c>
      <c r="G22" s="59" t="s">
        <v>15</v>
      </c>
    </row>
    <row r="23" ht="12.0" customHeight="1">
      <c r="A23" s="22">
        <v>1.0</v>
      </c>
      <c r="B23" s="61">
        <f t="shared" ref="B23:F23" si="3">B3/B16</f>
        <v>0</v>
      </c>
      <c r="C23" s="61">
        <f t="shared" si="3"/>
        <v>0</v>
      </c>
      <c r="D23" s="61">
        <f t="shared" si="3"/>
        <v>0</v>
      </c>
      <c r="E23" s="61">
        <f t="shared" si="3"/>
        <v>0.1666666667</v>
      </c>
      <c r="F23" s="61">
        <f t="shared" si="3"/>
        <v>0.3461538462</v>
      </c>
      <c r="G23" s="63">
        <f t="shared" ref="G23:G35" si="5">SUM(B23:F23)</f>
        <v>0.5128205128</v>
      </c>
    </row>
    <row r="24" ht="12.0" customHeight="1">
      <c r="A24" s="22">
        <v>2.0</v>
      </c>
      <c r="B24" s="61">
        <f t="shared" ref="B24:F24" si="4">B4/B16</f>
        <v>0</v>
      </c>
      <c r="C24" s="61">
        <f t="shared" si="4"/>
        <v>0</v>
      </c>
      <c r="D24" s="61">
        <f t="shared" si="4"/>
        <v>0.02083333333</v>
      </c>
      <c r="E24" s="61">
        <f t="shared" si="4"/>
        <v>0.3333333333</v>
      </c>
      <c r="F24" s="61">
        <f t="shared" si="4"/>
        <v>0.2692307692</v>
      </c>
      <c r="G24" s="63">
        <f t="shared" si="5"/>
        <v>0.6233974359</v>
      </c>
    </row>
    <row r="25" ht="12.0" customHeight="1">
      <c r="A25" s="22">
        <v>3.0</v>
      </c>
      <c r="B25" s="61">
        <f t="shared" ref="B25:F25" si="6">B5/B16</f>
        <v>0.0303030303</v>
      </c>
      <c r="C25" s="61">
        <f t="shared" si="6"/>
        <v>0.2941176471</v>
      </c>
      <c r="D25" s="61">
        <f t="shared" si="6"/>
        <v>0.0625</v>
      </c>
      <c r="E25" s="61">
        <f t="shared" si="6"/>
        <v>0</v>
      </c>
      <c r="F25" s="61">
        <f t="shared" si="6"/>
        <v>0.03846153846</v>
      </c>
      <c r="G25" s="63">
        <f t="shared" si="5"/>
        <v>0.4253822158</v>
      </c>
    </row>
    <row r="26" ht="12.0" customHeight="1">
      <c r="A26" s="22">
        <v>4.0</v>
      </c>
      <c r="B26" s="61">
        <f t="shared" ref="B26:F26" si="7">B6/B16</f>
        <v>0.2121212121</v>
      </c>
      <c r="C26" s="61">
        <f t="shared" si="7"/>
        <v>0</v>
      </c>
      <c r="D26" s="61">
        <f t="shared" si="7"/>
        <v>0.04166666667</v>
      </c>
      <c r="E26" s="61">
        <f t="shared" si="7"/>
        <v>0</v>
      </c>
      <c r="F26" s="61">
        <f t="shared" si="7"/>
        <v>0.03846153846</v>
      </c>
      <c r="G26" s="63">
        <f t="shared" si="5"/>
        <v>0.2922494172</v>
      </c>
    </row>
    <row r="27" ht="12.0" customHeight="1">
      <c r="A27" s="22">
        <v>5.0</v>
      </c>
      <c r="B27" s="61">
        <f t="shared" ref="B27:F27" si="8">B7/B16</f>
        <v>0.1818181818</v>
      </c>
      <c r="C27" s="61">
        <f t="shared" si="8"/>
        <v>0</v>
      </c>
      <c r="D27" s="61">
        <f t="shared" si="8"/>
        <v>0.0625</v>
      </c>
      <c r="E27" s="61">
        <f t="shared" si="8"/>
        <v>0</v>
      </c>
      <c r="F27" s="61">
        <f t="shared" si="8"/>
        <v>0.03846153846</v>
      </c>
      <c r="G27" s="63">
        <f t="shared" si="5"/>
        <v>0.2827797203</v>
      </c>
    </row>
    <row r="28" ht="12.0" customHeight="1">
      <c r="A28" s="22">
        <v>6.0</v>
      </c>
      <c r="B28" s="61">
        <f t="shared" ref="B28:F28" si="9">B8/B16</f>
        <v>0.06060606061</v>
      </c>
      <c r="C28" s="61">
        <f t="shared" si="9"/>
        <v>0.1176470588</v>
      </c>
      <c r="D28" s="61">
        <f t="shared" si="9"/>
        <v>0.1041666667</v>
      </c>
      <c r="E28" s="61">
        <f t="shared" si="9"/>
        <v>0</v>
      </c>
      <c r="F28" s="61">
        <f t="shared" si="9"/>
        <v>0.03846153846</v>
      </c>
      <c r="G28" s="63">
        <f t="shared" si="5"/>
        <v>0.3208813246</v>
      </c>
    </row>
    <row r="29" ht="12.0" customHeight="1">
      <c r="A29" s="22">
        <v>7.0</v>
      </c>
      <c r="B29" s="61">
        <f t="shared" ref="B29:F29" si="10">B9/B16</f>
        <v>0.09090909091</v>
      </c>
      <c r="C29" s="61">
        <f t="shared" si="10"/>
        <v>0</v>
      </c>
      <c r="D29" s="61">
        <f t="shared" si="10"/>
        <v>0.125</v>
      </c>
      <c r="E29" s="61">
        <f t="shared" si="10"/>
        <v>0.1666666667</v>
      </c>
      <c r="F29" s="61">
        <f t="shared" si="10"/>
        <v>0</v>
      </c>
      <c r="G29" s="63">
        <f t="shared" si="5"/>
        <v>0.3825757576</v>
      </c>
    </row>
    <row r="30" ht="12.0" customHeight="1">
      <c r="A30" s="22">
        <v>8.0</v>
      </c>
      <c r="B30" s="61">
        <f t="shared" ref="B30:F30" si="11">B10/B16</f>
        <v>0.06060606061</v>
      </c>
      <c r="C30" s="61">
        <f t="shared" si="11"/>
        <v>0</v>
      </c>
      <c r="D30" s="61">
        <f t="shared" si="11"/>
        <v>0.1666666667</v>
      </c>
      <c r="E30" s="61">
        <f t="shared" si="11"/>
        <v>0</v>
      </c>
      <c r="F30" s="61">
        <f t="shared" si="11"/>
        <v>0</v>
      </c>
      <c r="G30" s="63">
        <f t="shared" si="5"/>
        <v>0.2272727273</v>
      </c>
    </row>
    <row r="31" ht="12.0" customHeight="1">
      <c r="A31" s="22">
        <v>9.0</v>
      </c>
      <c r="B31" s="61">
        <f t="shared" ref="B31:F31" si="12">B11/B16</f>
        <v>0.1212121212</v>
      </c>
      <c r="C31" s="61">
        <f t="shared" si="12"/>
        <v>0</v>
      </c>
      <c r="D31" s="61">
        <f t="shared" si="12"/>
        <v>0.1041666667</v>
      </c>
      <c r="E31" s="61">
        <f t="shared" si="12"/>
        <v>0.1666666667</v>
      </c>
      <c r="F31" s="61">
        <f t="shared" si="12"/>
        <v>0</v>
      </c>
      <c r="G31" s="63">
        <f t="shared" si="5"/>
        <v>0.3920454545</v>
      </c>
    </row>
    <row r="32" ht="12.0" customHeight="1">
      <c r="A32" s="22">
        <v>10.0</v>
      </c>
      <c r="B32" s="61">
        <f t="shared" ref="B32:F32" si="13">B12/B16</f>
        <v>0.0303030303</v>
      </c>
      <c r="C32" s="61">
        <f t="shared" si="13"/>
        <v>0.1764705882</v>
      </c>
      <c r="D32" s="61">
        <f t="shared" si="13"/>
        <v>0.08333333333</v>
      </c>
      <c r="E32" s="61">
        <f t="shared" si="13"/>
        <v>0</v>
      </c>
      <c r="F32" s="61">
        <f t="shared" si="13"/>
        <v>0.07692307692</v>
      </c>
      <c r="G32" s="63">
        <f t="shared" si="5"/>
        <v>0.3670300288</v>
      </c>
    </row>
    <row r="33" ht="12.0" customHeight="1">
      <c r="A33" s="22">
        <v>11.0</v>
      </c>
      <c r="B33" s="61">
        <f t="shared" ref="B33:F33" si="14">B13/B16</f>
        <v>0.2121212121</v>
      </c>
      <c r="C33" s="61">
        <f t="shared" si="14"/>
        <v>0</v>
      </c>
      <c r="D33" s="61">
        <f t="shared" si="14"/>
        <v>0.0625</v>
      </c>
      <c r="E33" s="61">
        <f t="shared" si="14"/>
        <v>0</v>
      </c>
      <c r="F33" s="61">
        <f t="shared" si="14"/>
        <v>0</v>
      </c>
      <c r="G33" s="63">
        <f t="shared" si="5"/>
        <v>0.2746212121</v>
      </c>
    </row>
    <row r="34" ht="12.0" customHeight="1">
      <c r="A34" s="22">
        <v>12.0</v>
      </c>
      <c r="B34" s="61">
        <f t="shared" ref="B34:F34" si="15">B14/B16</f>
        <v>0</v>
      </c>
      <c r="C34" s="61">
        <f t="shared" si="15"/>
        <v>0.1764705882</v>
      </c>
      <c r="D34" s="61">
        <f t="shared" si="15"/>
        <v>0.1041666667</v>
      </c>
      <c r="E34" s="61">
        <f t="shared" si="15"/>
        <v>0.1666666667</v>
      </c>
      <c r="F34" s="61">
        <f t="shared" si="15"/>
        <v>0.03846153846</v>
      </c>
      <c r="G34" s="63">
        <f t="shared" si="5"/>
        <v>0.48576546</v>
      </c>
    </row>
    <row r="35" ht="12.0" customHeight="1">
      <c r="A35" s="22">
        <v>13.0</v>
      </c>
      <c r="B35" s="61">
        <f t="shared" ref="B35:F35" si="16">B15/B16</f>
        <v>0</v>
      </c>
      <c r="C35" s="61">
        <f t="shared" si="16"/>
        <v>0.2352941176</v>
      </c>
      <c r="D35" s="61">
        <f t="shared" si="16"/>
        <v>0.0625</v>
      </c>
      <c r="E35" s="61">
        <f t="shared" si="16"/>
        <v>0</v>
      </c>
      <c r="F35" s="61">
        <f t="shared" si="16"/>
        <v>0.1153846154</v>
      </c>
      <c r="G35" s="63">
        <f t="shared" si="5"/>
        <v>0.413178733</v>
      </c>
    </row>
    <row r="36" ht="12.0" customHeight="1">
      <c r="A36" s="49" t="s">
        <v>15</v>
      </c>
      <c r="B36" s="51">
        <f t="shared" ref="B36:F36" si="17">SUM(B23:B35)</f>
        <v>1</v>
      </c>
      <c r="C36" s="51">
        <f t="shared" si="17"/>
        <v>1</v>
      </c>
      <c r="D36" s="51">
        <f t="shared" si="17"/>
        <v>1</v>
      </c>
      <c r="E36" s="51">
        <f t="shared" si="17"/>
        <v>1</v>
      </c>
      <c r="F36" s="53">
        <f t="shared" si="17"/>
        <v>1</v>
      </c>
    </row>
    <row r="37" ht="12.0" customHeight="1"/>
    <row r="38" ht="16.5" customHeight="1">
      <c r="A38" s="65" t="s">
        <v>41</v>
      </c>
    </row>
    <row r="39" ht="12.0" customHeight="1">
      <c r="A39" s="56" t="s">
        <v>6</v>
      </c>
      <c r="B39" s="66" t="s">
        <v>19</v>
      </c>
      <c r="C39" s="66" t="s">
        <v>20</v>
      </c>
      <c r="D39" s="66" t="s">
        <v>21</v>
      </c>
    </row>
    <row r="40" ht="12.0" customHeight="1">
      <c r="A40" s="22">
        <v>1.0</v>
      </c>
      <c r="B40" s="61">
        <f>B23*Datos!C7</f>
        <v>0</v>
      </c>
      <c r="C40" s="61">
        <f>B23*Datos!D7</f>
        <v>0</v>
      </c>
      <c r="D40" s="61">
        <f>B23*Datos!E7</f>
        <v>0</v>
      </c>
    </row>
    <row r="41" ht="12.0" customHeight="1">
      <c r="A41" s="22">
        <v>2.0</v>
      </c>
      <c r="B41" s="61">
        <f>B24*Datos!C8</f>
        <v>0</v>
      </c>
      <c r="C41" s="61">
        <f>B24*Datos!D8</f>
        <v>0</v>
      </c>
      <c r="D41" s="61">
        <f>B24*Datos!E8</f>
        <v>0</v>
      </c>
    </row>
    <row r="42" ht="12.0" customHeight="1">
      <c r="A42" s="22">
        <v>3.0</v>
      </c>
      <c r="B42" s="61">
        <f>B25*Datos!C9</f>
        <v>0.2121212121</v>
      </c>
      <c r="C42" s="61">
        <f>B25*Datos!D9</f>
        <v>0.1818181818</v>
      </c>
      <c r="D42" s="61">
        <f>B25*Datos!E9</f>
        <v>0.1818181818</v>
      </c>
    </row>
    <row r="43" ht="12.0" customHeight="1">
      <c r="A43" s="22">
        <v>4.0</v>
      </c>
      <c r="B43" s="61">
        <f>B26*Datos!C10</f>
        <v>1.696969697</v>
      </c>
      <c r="C43" s="61">
        <f>B26*Datos!D10</f>
        <v>1.696969697</v>
      </c>
      <c r="D43" s="61">
        <f>B26*Datos!E10</f>
        <v>1.484848485</v>
      </c>
    </row>
    <row r="44" ht="12.0" customHeight="1">
      <c r="A44" s="22">
        <v>5.0</v>
      </c>
      <c r="B44" s="61">
        <f>B27*Datos!C11</f>
        <v>1.636363636</v>
      </c>
      <c r="C44" s="61">
        <f>B27*Datos!D11</f>
        <v>1.272727273</v>
      </c>
      <c r="D44" s="61">
        <f>B27*Datos!E11</f>
        <v>1.454545455</v>
      </c>
    </row>
    <row r="45" ht="12.0" customHeight="1">
      <c r="A45" s="22">
        <v>6.0</v>
      </c>
      <c r="B45" s="61">
        <f>B28*Datos!C12</f>
        <v>0.4242424242</v>
      </c>
      <c r="C45" s="61">
        <f>B28*Datos!D12</f>
        <v>0.5454545455</v>
      </c>
      <c r="D45" s="61">
        <f>B28*Datos!E12</f>
        <v>0.5454545455</v>
      </c>
    </row>
    <row r="46" ht="12.0" customHeight="1">
      <c r="A46" s="22">
        <v>7.0</v>
      </c>
      <c r="B46" s="61">
        <f>B29*Datos!C13</f>
        <v>0.8181818182</v>
      </c>
      <c r="C46" s="61">
        <f>B29*Datos!D13</f>
        <v>0.7272727273</v>
      </c>
      <c r="D46" s="61">
        <f>B29*Datos!E13</f>
        <v>0.6363636364</v>
      </c>
    </row>
    <row r="47" ht="12.0" customHeight="1">
      <c r="A47" s="22">
        <v>8.0</v>
      </c>
      <c r="B47" s="61">
        <f>B30*Datos!C14</f>
        <v>0.4848484848</v>
      </c>
      <c r="C47" s="61">
        <f>B30*Datos!D14</f>
        <v>0.3636363636</v>
      </c>
      <c r="D47" s="61">
        <f>B30*Datos!E14</f>
        <v>0.303030303</v>
      </c>
    </row>
    <row r="48" ht="12.0" customHeight="1">
      <c r="A48" s="22">
        <v>9.0</v>
      </c>
      <c r="B48" s="61">
        <f>B31*Datos!C15</f>
        <v>0.7272727273</v>
      </c>
      <c r="C48" s="61">
        <f>B31*Datos!D15</f>
        <v>0.9696969697</v>
      </c>
      <c r="D48" s="61">
        <f>B31*Datos!E15</f>
        <v>0.8484848485</v>
      </c>
    </row>
    <row r="49" ht="12.0" customHeight="1">
      <c r="A49" s="22">
        <v>10.0</v>
      </c>
      <c r="B49" s="61">
        <f>B32*Datos!C16</f>
        <v>0.2727272727</v>
      </c>
      <c r="C49" s="61">
        <f>B32*Datos!D16</f>
        <v>0.2727272727</v>
      </c>
      <c r="D49" s="61">
        <f>B32*Datos!E16</f>
        <v>0.2121212121</v>
      </c>
    </row>
    <row r="50" ht="12.0" customHeight="1">
      <c r="A50" s="22">
        <v>11.0</v>
      </c>
      <c r="B50" s="61">
        <f>B33*Datos!C17</f>
        <v>1.484848485</v>
      </c>
      <c r="C50" s="61">
        <f>B33*Datos!D17</f>
        <v>1.909090909</v>
      </c>
      <c r="D50" s="61">
        <f>B33*Datos!E17</f>
        <v>1.484848485</v>
      </c>
    </row>
    <row r="51" ht="12.0" customHeight="1">
      <c r="A51" s="22">
        <v>12.0</v>
      </c>
      <c r="B51" s="61">
        <f>B34*Datos!C18</f>
        <v>0</v>
      </c>
      <c r="C51" s="61">
        <f>B34*Datos!D18</f>
        <v>0</v>
      </c>
      <c r="D51" s="61">
        <f>B34*Datos!E18</f>
        <v>0</v>
      </c>
    </row>
    <row r="52" ht="12.0" customHeight="1">
      <c r="A52" s="22">
        <v>13.0</v>
      </c>
      <c r="B52" s="61">
        <f>B35*Datos!C19</f>
        <v>0</v>
      </c>
      <c r="C52" s="61">
        <f>B35*Datos!D19</f>
        <v>0</v>
      </c>
      <c r="D52" s="61">
        <f>B35*Datos!E19</f>
        <v>0</v>
      </c>
    </row>
    <row r="53" ht="12.0" customHeight="1">
      <c r="A53" s="49" t="s">
        <v>15</v>
      </c>
      <c r="B53" s="67">
        <f t="shared" ref="B53:D53" si="18">SUM(B40:B52)</f>
        <v>7.757575758</v>
      </c>
      <c r="C53" s="67">
        <f t="shared" si="18"/>
        <v>7.939393939</v>
      </c>
      <c r="D53" s="67">
        <f t="shared" si="18"/>
        <v>7.151515152</v>
      </c>
    </row>
    <row r="54" ht="12.0" customHeight="1"/>
    <row r="55" ht="12.0" customHeight="1"/>
    <row r="56" ht="12.0" customHeight="1"/>
    <row r="57" ht="16.5" customHeight="1">
      <c r="A57" s="68" t="s">
        <v>42</v>
      </c>
    </row>
    <row r="58" ht="12.0" customHeight="1">
      <c r="A58" s="69" t="s">
        <v>6</v>
      </c>
      <c r="B58" s="58" t="s">
        <v>19</v>
      </c>
      <c r="C58" s="58" t="s">
        <v>20</v>
      </c>
      <c r="D58" s="58" t="s">
        <v>21</v>
      </c>
    </row>
    <row r="59" ht="12.0" customHeight="1">
      <c r="A59" s="22">
        <v>1.0</v>
      </c>
      <c r="B59" s="61">
        <f>C23*Datos!C7</f>
        <v>0</v>
      </c>
      <c r="C59" s="61">
        <f>C23*Datos!D7</f>
        <v>0</v>
      </c>
      <c r="D59" s="61">
        <f>C23*Datos!E7</f>
        <v>0</v>
      </c>
    </row>
    <row r="60" ht="12.0" customHeight="1">
      <c r="A60" s="22">
        <v>2.0</v>
      </c>
      <c r="B60" s="61">
        <f>C24*Datos!C8</f>
        <v>0</v>
      </c>
      <c r="C60" s="61">
        <f>C24*Datos!D8</f>
        <v>0</v>
      </c>
      <c r="D60" s="61">
        <f>C24*Datos!E8</f>
        <v>0</v>
      </c>
    </row>
    <row r="61" ht="12.0" customHeight="1">
      <c r="A61" s="22">
        <v>3.0</v>
      </c>
      <c r="B61" s="61">
        <f>C25*Datos!C9</f>
        <v>2.058823529</v>
      </c>
      <c r="C61" s="61">
        <f>C25*Datos!D9</f>
        <v>1.764705882</v>
      </c>
      <c r="D61" s="61">
        <f>C25*Datos!E9</f>
        <v>1.764705882</v>
      </c>
    </row>
    <row r="62" ht="12.0" customHeight="1">
      <c r="A62" s="22">
        <v>4.0</v>
      </c>
      <c r="B62" s="61">
        <f>C26*Datos!C10</f>
        <v>0</v>
      </c>
      <c r="C62" s="61">
        <f>C26*Datos!D10</f>
        <v>0</v>
      </c>
      <c r="D62" s="61">
        <f>C26*Datos!E10</f>
        <v>0</v>
      </c>
    </row>
    <row r="63" ht="12.0" customHeight="1">
      <c r="A63" s="22">
        <v>5.0</v>
      </c>
      <c r="B63" s="61">
        <f>C27*Datos!C11</f>
        <v>0</v>
      </c>
      <c r="C63" s="61">
        <f>C27*Datos!D11</f>
        <v>0</v>
      </c>
      <c r="D63" s="61">
        <f>C27*Datos!E11</f>
        <v>0</v>
      </c>
    </row>
    <row r="64" ht="12.0" customHeight="1">
      <c r="A64" s="22">
        <v>6.0</v>
      </c>
      <c r="B64" s="61">
        <f>C28*Datos!C12</f>
        <v>0.8235294118</v>
      </c>
      <c r="C64" s="61">
        <f>C28*Datos!D12</f>
        <v>1.058823529</v>
      </c>
      <c r="D64" s="61">
        <f>C28*Datos!E12</f>
        <v>1.058823529</v>
      </c>
    </row>
    <row r="65" ht="12.0" customHeight="1">
      <c r="A65" s="22">
        <v>7.0</v>
      </c>
      <c r="B65" s="61">
        <f>C29*Datos!C13</f>
        <v>0</v>
      </c>
      <c r="C65" s="61">
        <f>C29*Datos!D13</f>
        <v>0</v>
      </c>
      <c r="D65" s="61">
        <f>C29*Datos!E13</f>
        <v>0</v>
      </c>
    </row>
    <row r="66" ht="12.0" customHeight="1">
      <c r="A66" s="22">
        <v>8.0</v>
      </c>
      <c r="B66" s="61">
        <f>C30*Datos!C14</f>
        <v>0</v>
      </c>
      <c r="C66" s="61">
        <f>C30*Datos!D14</f>
        <v>0</v>
      </c>
      <c r="D66" s="61">
        <f>C30*Datos!E14</f>
        <v>0</v>
      </c>
    </row>
    <row r="67" ht="12.0" customHeight="1">
      <c r="A67" s="22">
        <v>9.0</v>
      </c>
      <c r="B67" s="61">
        <f>C31*Datos!C15</f>
        <v>0</v>
      </c>
      <c r="C67" s="61">
        <f>C31*Datos!D15</f>
        <v>0</v>
      </c>
      <c r="D67" s="61">
        <f>C31*Datos!E15</f>
        <v>0</v>
      </c>
    </row>
    <row r="68" ht="12.0" customHeight="1">
      <c r="A68" s="22">
        <v>10.0</v>
      </c>
      <c r="B68" s="61">
        <f>C32*Datos!C16</f>
        <v>1.588235294</v>
      </c>
      <c r="C68" s="61">
        <f>C32*Datos!D16</f>
        <v>1.588235294</v>
      </c>
      <c r="D68" s="61">
        <f>C32*Datos!E16</f>
        <v>1.235294118</v>
      </c>
    </row>
    <row r="69" ht="12.0" customHeight="1">
      <c r="A69" s="22">
        <v>11.0</v>
      </c>
      <c r="B69" s="61">
        <f>C33*Datos!C17</f>
        <v>0</v>
      </c>
      <c r="C69" s="61">
        <f>C33*Datos!D17</f>
        <v>0</v>
      </c>
      <c r="D69" s="61">
        <f>C33*Datos!E17</f>
        <v>0</v>
      </c>
    </row>
    <row r="70" ht="12.0" customHeight="1">
      <c r="A70" s="22">
        <v>12.0</v>
      </c>
      <c r="B70" s="61">
        <f>C34*Datos!C18</f>
        <v>1.235294118</v>
      </c>
      <c r="C70" s="61">
        <f>C34*Datos!D18</f>
        <v>1.235294118</v>
      </c>
      <c r="D70" s="61">
        <f>C34*Datos!E18</f>
        <v>1.411764706</v>
      </c>
    </row>
    <row r="71" ht="12.0" customHeight="1">
      <c r="A71" s="22">
        <v>13.0</v>
      </c>
      <c r="B71" s="61">
        <f>C35*Datos!C19</f>
        <v>2.117647059</v>
      </c>
      <c r="C71" s="61">
        <f>C35*Datos!D19</f>
        <v>2.352941176</v>
      </c>
      <c r="D71" s="61">
        <f>C35*Datos!E19</f>
        <v>1.882352941</v>
      </c>
    </row>
    <row r="72" ht="12.0" customHeight="1">
      <c r="A72" s="49" t="s">
        <v>15</v>
      </c>
      <c r="B72" s="67">
        <f t="shared" ref="B72:D72" si="19">SUM(B59:B71)</f>
        <v>7.823529412</v>
      </c>
      <c r="C72" s="67">
        <f t="shared" si="19"/>
        <v>8</v>
      </c>
      <c r="D72" s="67">
        <f t="shared" si="19"/>
        <v>7.352941176</v>
      </c>
    </row>
    <row r="73" ht="12.0" customHeight="1"/>
    <row r="74" ht="16.5" customHeight="1">
      <c r="A74" s="65" t="s">
        <v>43</v>
      </c>
    </row>
    <row r="75" ht="12.0" customHeight="1">
      <c r="A75" s="56" t="s">
        <v>6</v>
      </c>
      <c r="B75" s="66" t="s">
        <v>19</v>
      </c>
      <c r="C75" s="66" t="s">
        <v>20</v>
      </c>
      <c r="D75" s="66" t="s">
        <v>21</v>
      </c>
      <c r="E75" s="70"/>
    </row>
    <row r="76" ht="12.0" customHeight="1">
      <c r="A76" s="22">
        <v>1.0</v>
      </c>
      <c r="B76" s="61">
        <f>D23*Datos!C7</f>
        <v>0</v>
      </c>
      <c r="C76" s="61">
        <f>D23*Datos!D7</f>
        <v>0</v>
      </c>
      <c r="D76" s="61">
        <f>D23*Datos!E7</f>
        <v>0</v>
      </c>
      <c r="E76" s="71"/>
    </row>
    <row r="77" ht="12.0" customHeight="1">
      <c r="A77" s="22">
        <v>2.0</v>
      </c>
      <c r="B77" s="61">
        <f>D24*Datos!C8</f>
        <v>0.1458333333</v>
      </c>
      <c r="C77" s="61">
        <f>D24*Datos!D8</f>
        <v>0.1458333333</v>
      </c>
      <c r="D77" s="61">
        <f>D24*Datos!E8</f>
        <v>0.1666666667</v>
      </c>
      <c r="E77" s="71"/>
    </row>
    <row r="78" ht="12.0" customHeight="1">
      <c r="A78" s="22">
        <v>3.0</v>
      </c>
      <c r="B78" s="61">
        <f>D25*Datos!C9</f>
        <v>0.4375</v>
      </c>
      <c r="C78" s="61">
        <f>D25*Datos!D9</f>
        <v>0.375</v>
      </c>
      <c r="D78" s="61">
        <f>D25*Datos!E9</f>
        <v>0.375</v>
      </c>
      <c r="E78" s="71"/>
    </row>
    <row r="79" ht="12.0" customHeight="1">
      <c r="A79" s="22">
        <v>4.0</v>
      </c>
      <c r="B79" s="61">
        <f>D26*Datos!C10</f>
        <v>0.3333333333</v>
      </c>
      <c r="C79" s="61">
        <f>D26*Datos!D10</f>
        <v>0.3333333333</v>
      </c>
      <c r="D79" s="61">
        <f>D26*Datos!E10</f>
        <v>0.2916666667</v>
      </c>
      <c r="E79" s="71"/>
    </row>
    <row r="80" ht="12.0" customHeight="1">
      <c r="A80" s="22">
        <v>5.0</v>
      </c>
      <c r="B80" s="61">
        <f>D27*Datos!C11</f>
        <v>0.5625</v>
      </c>
      <c r="C80" s="61">
        <f>D27*Datos!D11</f>
        <v>0.4375</v>
      </c>
      <c r="D80" s="61">
        <f>D27*Datos!E11</f>
        <v>0.5</v>
      </c>
      <c r="E80" s="71"/>
    </row>
    <row r="81" ht="12.0" customHeight="1">
      <c r="A81" s="22">
        <v>6.0</v>
      </c>
      <c r="B81" s="61">
        <f>D28*Datos!C12</f>
        <v>0.7291666667</v>
      </c>
      <c r="C81" s="61">
        <f>D28*Datos!D12</f>
        <v>0.9375</v>
      </c>
      <c r="D81" s="61">
        <f>D28*Datos!E12</f>
        <v>0.9375</v>
      </c>
      <c r="E81" s="71"/>
    </row>
    <row r="82" ht="12.0" customHeight="1">
      <c r="A82" s="22">
        <v>7.0</v>
      </c>
      <c r="B82" s="61">
        <f>D29*Datos!C13</f>
        <v>1.125</v>
      </c>
      <c r="C82" s="61">
        <f>D29*Datos!D13</f>
        <v>1</v>
      </c>
      <c r="D82" s="61">
        <f>D29*Datos!E13</f>
        <v>0.875</v>
      </c>
      <c r="E82" s="71"/>
    </row>
    <row r="83" ht="12.0" customHeight="1">
      <c r="A83" s="22">
        <v>8.0</v>
      </c>
      <c r="B83" s="61">
        <f>D30*Datos!C14</f>
        <v>1.333333333</v>
      </c>
      <c r="C83" s="61">
        <f>D30*Datos!D14</f>
        <v>1</v>
      </c>
      <c r="D83" s="61">
        <f>D30*Datos!E14</f>
        <v>0.8333333333</v>
      </c>
      <c r="E83" s="71"/>
    </row>
    <row r="84" ht="12.0" customHeight="1">
      <c r="A84" s="22">
        <v>9.0</v>
      </c>
      <c r="B84" s="61">
        <f>D31*Datos!C15</f>
        <v>0.625</v>
      </c>
      <c r="C84" s="61">
        <f>D31*Datos!D15</f>
        <v>0.8333333333</v>
      </c>
      <c r="D84" s="61">
        <f>D31*Datos!E15</f>
        <v>0.7291666667</v>
      </c>
      <c r="E84" s="71"/>
    </row>
    <row r="85" ht="12.0" customHeight="1">
      <c r="A85" s="22">
        <v>10.0</v>
      </c>
      <c r="B85" s="61">
        <f>D32*Datos!C16</f>
        <v>0.75</v>
      </c>
      <c r="C85" s="61">
        <f>D32*Datos!D16</f>
        <v>0.75</v>
      </c>
      <c r="D85" s="61">
        <f>D32*Datos!E16</f>
        <v>0.5833333333</v>
      </c>
      <c r="E85" s="71"/>
    </row>
    <row r="86" ht="12.0" customHeight="1">
      <c r="A86" s="22">
        <v>11.0</v>
      </c>
      <c r="B86" s="61">
        <f>D33*Datos!C17</f>
        <v>0.4375</v>
      </c>
      <c r="C86" s="61">
        <f>D33*Datos!D17</f>
        <v>0.5625</v>
      </c>
      <c r="D86" s="61">
        <f>D33*Datos!E17</f>
        <v>0.4375</v>
      </c>
      <c r="E86" s="71"/>
    </row>
    <row r="87" ht="12.0" customHeight="1">
      <c r="A87" s="22">
        <v>12.0</v>
      </c>
      <c r="B87" s="61">
        <f>D34*Datos!C18</f>
        <v>0.7291666667</v>
      </c>
      <c r="C87" s="61">
        <f>D34*Datos!D18</f>
        <v>0.7291666667</v>
      </c>
      <c r="D87" s="61">
        <f>D34*Datos!E18</f>
        <v>0.8333333333</v>
      </c>
      <c r="E87" s="71"/>
    </row>
    <row r="88" ht="12.0" customHeight="1">
      <c r="A88" s="22">
        <v>13.0</v>
      </c>
      <c r="B88" s="61">
        <f>D35*Datos!C19</f>
        <v>0.5625</v>
      </c>
      <c r="C88" s="61">
        <f>D35*Datos!D19</f>
        <v>0.625</v>
      </c>
      <c r="D88" s="61">
        <f>D35*Datos!E19</f>
        <v>0.5</v>
      </c>
      <c r="E88" s="71"/>
    </row>
    <row r="89" ht="12.0" customHeight="1">
      <c r="A89" s="49" t="s">
        <v>15</v>
      </c>
      <c r="B89" s="67">
        <f t="shared" ref="B89:D89" si="20">SUM(B76:B88)</f>
        <v>7.770833333</v>
      </c>
      <c r="C89" s="67">
        <f t="shared" si="20"/>
        <v>7.729166667</v>
      </c>
      <c r="D89" s="67">
        <f t="shared" si="20"/>
        <v>7.0625</v>
      </c>
      <c r="E89" s="72"/>
    </row>
    <row r="90" ht="12.0" customHeight="1"/>
    <row r="91" ht="16.5" customHeight="1">
      <c r="A91" s="68" t="s">
        <v>44</v>
      </c>
    </row>
    <row r="92" ht="12.0" customHeight="1">
      <c r="A92" s="69" t="s">
        <v>6</v>
      </c>
      <c r="B92" s="58" t="s">
        <v>19</v>
      </c>
      <c r="C92" s="58" t="s">
        <v>20</v>
      </c>
      <c r="D92" s="58" t="s">
        <v>21</v>
      </c>
      <c r="E92" s="70"/>
    </row>
    <row r="93" ht="12.0" customHeight="1">
      <c r="A93" s="22">
        <v>1.0</v>
      </c>
      <c r="B93" s="61">
        <f>E23*Datos!C7</f>
        <v>1.333333333</v>
      </c>
      <c r="C93" s="61">
        <f>E23*Datos!D7</f>
        <v>1.166666667</v>
      </c>
      <c r="D93" s="61">
        <f>E23*Datos!E7</f>
        <v>1</v>
      </c>
      <c r="E93" s="71"/>
    </row>
    <row r="94" ht="12.0" customHeight="1">
      <c r="A94" s="22">
        <v>2.0</v>
      </c>
      <c r="B94" s="61">
        <f>E24*Datos!C8</f>
        <v>2.333333333</v>
      </c>
      <c r="C94" s="61">
        <f>E24*Datos!D8</f>
        <v>2.333333333</v>
      </c>
      <c r="D94" s="61">
        <f>E24*Datos!E8</f>
        <v>2.666666667</v>
      </c>
      <c r="E94" s="71"/>
    </row>
    <row r="95" ht="12.0" customHeight="1">
      <c r="A95" s="22">
        <v>3.0</v>
      </c>
      <c r="B95" s="61">
        <f>E25*Datos!C9</f>
        <v>0</v>
      </c>
      <c r="C95" s="61">
        <f>E25*Datos!D9</f>
        <v>0</v>
      </c>
      <c r="D95" s="61">
        <f>E25*Datos!E9</f>
        <v>0</v>
      </c>
      <c r="E95" s="71"/>
    </row>
    <row r="96" ht="12.0" customHeight="1">
      <c r="A96" s="22">
        <v>4.0</v>
      </c>
      <c r="B96" s="61">
        <f>E26*Datos!C10</f>
        <v>0</v>
      </c>
      <c r="C96" s="61">
        <f>E26*Datos!D10</f>
        <v>0</v>
      </c>
      <c r="D96" s="61">
        <f>E26*Datos!E10</f>
        <v>0</v>
      </c>
      <c r="E96" s="71"/>
    </row>
    <row r="97" ht="12.0" customHeight="1">
      <c r="A97" s="22">
        <v>5.0</v>
      </c>
      <c r="B97" s="61">
        <f>E27*Datos!C11</f>
        <v>0</v>
      </c>
      <c r="C97" s="61">
        <f>E27*Datos!D11</f>
        <v>0</v>
      </c>
      <c r="D97" s="61">
        <f>E27*Datos!E11</f>
        <v>0</v>
      </c>
      <c r="E97" s="71"/>
    </row>
    <row r="98" ht="12.0" customHeight="1">
      <c r="A98" s="22">
        <v>6.0</v>
      </c>
      <c r="B98" s="61">
        <f>E28*Datos!C12</f>
        <v>0</v>
      </c>
      <c r="C98" s="61">
        <f>E28*Datos!D12</f>
        <v>0</v>
      </c>
      <c r="D98" s="61">
        <f>E28*Datos!E12</f>
        <v>0</v>
      </c>
      <c r="E98" s="71"/>
    </row>
    <row r="99" ht="12.0" customHeight="1">
      <c r="A99" s="22">
        <v>7.0</v>
      </c>
      <c r="B99" s="61">
        <f>E29*Datos!C13</f>
        <v>1.5</v>
      </c>
      <c r="C99" s="61">
        <f>E29*Datos!D13</f>
        <v>1.333333333</v>
      </c>
      <c r="D99" s="61">
        <f>E29*Datos!E13</f>
        <v>1.166666667</v>
      </c>
      <c r="E99" s="71"/>
    </row>
    <row r="100" ht="12.0" customHeight="1">
      <c r="A100" s="22">
        <v>8.0</v>
      </c>
      <c r="B100" s="61">
        <f>E30*Datos!C14</f>
        <v>0</v>
      </c>
      <c r="C100" s="61">
        <f>E30*Datos!D14</f>
        <v>0</v>
      </c>
      <c r="D100" s="61">
        <f>E30*Datos!E14</f>
        <v>0</v>
      </c>
      <c r="E100" s="71"/>
    </row>
    <row r="101" ht="12.0" customHeight="1">
      <c r="A101" s="22">
        <v>9.0</v>
      </c>
      <c r="B101" s="61">
        <f>E31*Datos!C15</f>
        <v>1</v>
      </c>
      <c r="C101" s="61">
        <f>E31*Datos!D15</f>
        <v>1.333333333</v>
      </c>
      <c r="D101" s="61">
        <f>E31*Datos!E15</f>
        <v>1.166666667</v>
      </c>
      <c r="E101" s="71"/>
    </row>
    <row r="102" ht="12.0" customHeight="1">
      <c r="A102" s="22">
        <v>10.0</v>
      </c>
      <c r="B102" s="61">
        <f>E32*Datos!C16</f>
        <v>0</v>
      </c>
      <c r="C102" s="61">
        <f>E32*Datos!D16</f>
        <v>0</v>
      </c>
      <c r="D102" s="61">
        <f>E32*Datos!E16</f>
        <v>0</v>
      </c>
      <c r="E102" s="71"/>
    </row>
    <row r="103" ht="12.0" customHeight="1">
      <c r="A103" s="22">
        <v>11.0</v>
      </c>
      <c r="B103" s="61">
        <f>E33*Datos!C17</f>
        <v>0</v>
      </c>
      <c r="C103" s="61">
        <f>E33*Datos!D17</f>
        <v>0</v>
      </c>
      <c r="D103" s="61">
        <f>E33*Datos!E17</f>
        <v>0</v>
      </c>
      <c r="E103" s="71"/>
    </row>
    <row r="104" ht="12.0" customHeight="1">
      <c r="A104" s="22">
        <v>12.0</v>
      </c>
      <c r="B104" s="61">
        <f>E34*Datos!C18</f>
        <v>1.166666667</v>
      </c>
      <c r="C104" s="61">
        <f>E34*Datos!D18</f>
        <v>1.166666667</v>
      </c>
      <c r="D104" s="61">
        <f>E34*Datos!E18</f>
        <v>1.333333333</v>
      </c>
      <c r="E104" s="71"/>
    </row>
    <row r="105" ht="12.0" customHeight="1">
      <c r="A105" s="22">
        <v>13.0</v>
      </c>
      <c r="B105" s="61">
        <f>E35*Datos!C19</f>
        <v>0</v>
      </c>
      <c r="C105" s="61">
        <f>E35*Datos!D19</f>
        <v>0</v>
      </c>
      <c r="D105" s="61">
        <f>E35*Datos!E19</f>
        <v>0</v>
      </c>
      <c r="E105" s="71"/>
    </row>
    <row r="106" ht="12.0" customHeight="1">
      <c r="A106" s="49" t="s">
        <v>15</v>
      </c>
      <c r="B106" s="67">
        <f t="shared" ref="B106:D106" si="21">SUM(B93:B105)</f>
        <v>7.333333333</v>
      </c>
      <c r="C106" s="67">
        <f t="shared" si="21"/>
        <v>7.333333333</v>
      </c>
      <c r="D106" s="67">
        <f t="shared" si="21"/>
        <v>7.333333333</v>
      </c>
      <c r="E106" s="72"/>
    </row>
    <row r="107" ht="12.0" customHeight="1"/>
    <row r="108" ht="12.0" customHeight="1"/>
    <row r="109" ht="16.5" customHeight="1">
      <c r="A109" s="65" t="s">
        <v>45</v>
      </c>
    </row>
    <row r="110" ht="12.0" customHeight="1">
      <c r="A110" s="69" t="s">
        <v>6</v>
      </c>
      <c r="B110" s="58" t="s">
        <v>19</v>
      </c>
      <c r="C110" s="58" t="s">
        <v>20</v>
      </c>
      <c r="D110" s="58" t="s">
        <v>21</v>
      </c>
      <c r="E110" s="70"/>
    </row>
    <row r="111" ht="12.0" customHeight="1">
      <c r="A111" s="22">
        <v>1.0</v>
      </c>
      <c r="B111" s="61">
        <f>F23*Datos!C7</f>
        <v>2.769230769</v>
      </c>
      <c r="C111" s="61">
        <f>F23*Datos!D7</f>
        <v>2.423076923</v>
      </c>
      <c r="D111" s="61">
        <f>F23*Datos!E7</f>
        <v>2.076923077</v>
      </c>
      <c r="E111" s="71"/>
    </row>
    <row r="112" ht="12.0" customHeight="1">
      <c r="A112" s="22">
        <v>2.0</v>
      </c>
      <c r="B112" s="61">
        <f>F24*Datos!C8</f>
        <v>1.884615385</v>
      </c>
      <c r="C112" s="61">
        <f>F24*Datos!D8</f>
        <v>1.884615385</v>
      </c>
      <c r="D112" s="61">
        <f>F24*Datos!E8</f>
        <v>2.153846154</v>
      </c>
      <c r="E112" s="71"/>
    </row>
    <row r="113" ht="12.0" customHeight="1">
      <c r="A113" s="22">
        <v>3.0</v>
      </c>
      <c r="B113" s="61">
        <f>F25*Datos!C9</f>
        <v>0.2692307692</v>
      </c>
      <c r="C113" s="61">
        <f>F25*Datos!D9</f>
        <v>0.2307692308</v>
      </c>
      <c r="D113" s="61">
        <f>F25*Datos!E9</f>
        <v>0.2307692308</v>
      </c>
      <c r="E113" s="71"/>
    </row>
    <row r="114" ht="12.0" customHeight="1">
      <c r="A114" s="22">
        <v>4.0</v>
      </c>
      <c r="B114" s="61">
        <f>F26*Datos!C10</f>
        <v>0.3076923077</v>
      </c>
      <c r="C114" s="61">
        <f>F26*Datos!D10</f>
        <v>0.3076923077</v>
      </c>
      <c r="D114" s="61">
        <f>F26*Datos!E10</f>
        <v>0.2692307692</v>
      </c>
      <c r="E114" s="71"/>
    </row>
    <row r="115" ht="12.0" customHeight="1">
      <c r="A115" s="22">
        <v>5.0</v>
      </c>
      <c r="B115" s="61">
        <f>F27*Datos!C11</f>
        <v>0.3461538462</v>
      </c>
      <c r="C115" s="61">
        <f>F27*Datos!D11</f>
        <v>0.2692307692</v>
      </c>
      <c r="D115" s="61">
        <f>F27*Datos!E11</f>
        <v>0.3076923077</v>
      </c>
      <c r="E115" s="71"/>
    </row>
    <row r="116" ht="12.0" customHeight="1">
      <c r="A116" s="22">
        <v>6.0</v>
      </c>
      <c r="B116" s="61">
        <f>F28*Datos!C12</f>
        <v>0.2692307692</v>
      </c>
      <c r="C116" s="61">
        <f>F28*Datos!D12</f>
        <v>0.3461538462</v>
      </c>
      <c r="D116" s="61">
        <f>F28*Datos!E12</f>
        <v>0.3461538462</v>
      </c>
      <c r="E116" s="71"/>
    </row>
    <row r="117" ht="12.0" customHeight="1">
      <c r="A117" s="22">
        <v>7.0</v>
      </c>
      <c r="B117" s="61">
        <f>F29*Datos!C13</f>
        <v>0</v>
      </c>
      <c r="C117" s="61">
        <f>F29*Datos!D13</f>
        <v>0</v>
      </c>
      <c r="D117" s="61">
        <f>F29*Datos!E13</f>
        <v>0</v>
      </c>
      <c r="E117" s="71"/>
    </row>
    <row r="118" ht="12.0" customHeight="1">
      <c r="A118" s="22">
        <v>8.0</v>
      </c>
      <c r="B118" s="61">
        <f>F30*Datos!C14</f>
        <v>0</v>
      </c>
      <c r="C118" s="61">
        <f>F30*Datos!D14</f>
        <v>0</v>
      </c>
      <c r="D118" s="61">
        <f>F30*Datos!E14</f>
        <v>0</v>
      </c>
      <c r="E118" s="71"/>
    </row>
    <row r="119" ht="12.0" customHeight="1">
      <c r="A119" s="22">
        <v>9.0</v>
      </c>
      <c r="B119" s="61">
        <f>F31*Datos!C15</f>
        <v>0</v>
      </c>
      <c r="C119" s="61">
        <f>F31*Datos!D15</f>
        <v>0</v>
      </c>
      <c r="D119" s="61">
        <f>F31*Datos!E15</f>
        <v>0</v>
      </c>
      <c r="E119" s="71"/>
    </row>
    <row r="120" ht="12.0" customHeight="1">
      <c r="A120" s="22">
        <v>10.0</v>
      </c>
      <c r="B120" s="61">
        <f>F32*Datos!C16</f>
        <v>0.6923076923</v>
      </c>
      <c r="C120" s="61">
        <f>F32*Datos!D16</f>
        <v>0.6923076923</v>
      </c>
      <c r="D120" s="61">
        <f>F32*Datos!E16</f>
        <v>0.5384615385</v>
      </c>
      <c r="E120" s="71"/>
    </row>
    <row r="121" ht="12.0" customHeight="1">
      <c r="A121" s="22">
        <v>11.0</v>
      </c>
      <c r="B121" s="61">
        <f>F33*Datos!C17</f>
        <v>0</v>
      </c>
      <c r="C121" s="61">
        <f>F33*Datos!D17</f>
        <v>0</v>
      </c>
      <c r="D121" s="61">
        <f>F33*Datos!E17</f>
        <v>0</v>
      </c>
      <c r="E121" s="71"/>
    </row>
    <row r="122" ht="12.0" customHeight="1">
      <c r="A122" s="22">
        <v>12.0</v>
      </c>
      <c r="B122" s="61">
        <f>F34*Datos!C18</f>
        <v>0.2692307692</v>
      </c>
      <c r="C122" s="61">
        <f>F34*Datos!D18</f>
        <v>0.2692307692</v>
      </c>
      <c r="D122" s="61">
        <f>F34*Datos!E18</f>
        <v>0.3076923077</v>
      </c>
      <c r="E122" s="71"/>
    </row>
    <row r="123" ht="12.0" customHeight="1">
      <c r="A123" s="22">
        <v>13.0</v>
      </c>
      <c r="B123" s="61">
        <f>F35*Datos!C19</f>
        <v>1.038461538</v>
      </c>
      <c r="C123" s="61">
        <f>F35*Datos!D19</f>
        <v>1.153846154</v>
      </c>
      <c r="D123" s="61">
        <f>F35*Datos!E19</f>
        <v>0.9230769231</v>
      </c>
      <c r="E123" s="71"/>
    </row>
    <row r="124" ht="12.0" customHeight="1">
      <c r="A124" s="49" t="s">
        <v>15</v>
      </c>
      <c r="B124" s="67">
        <f t="shared" ref="B124:D124" si="22">SUM(B111:B123)</f>
        <v>7.846153846</v>
      </c>
      <c r="C124" s="67">
        <f t="shared" si="22"/>
        <v>7.576923077</v>
      </c>
      <c r="D124" s="67">
        <f t="shared" si="22"/>
        <v>7.153846154</v>
      </c>
      <c r="E124" s="72"/>
    </row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</sheetData>
  <mergeCells count="2">
    <mergeCell ref="A1:F1"/>
    <mergeCell ref="B21:G21"/>
  </mergeCells>
  <conditionalFormatting sqref="G3:G15">
    <cfRule type="cellIs" dxfId="1" priority="1" operator="notEqual">
      <formula>100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43"/>
    <col customWidth="1" min="2" max="25" width="10.0"/>
  </cols>
  <sheetData>
    <row r="1" ht="12.0" customHeight="1"/>
    <row r="2" ht="12.0" customHeight="1">
      <c r="A2" s="2" t="s">
        <v>1</v>
      </c>
    </row>
    <row r="3" ht="15.0" customHeight="1">
      <c r="A3" s="3" t="s">
        <v>3</v>
      </c>
      <c r="B3" s="8">
        <f>Datos!F20</f>
        <v>7.564102564</v>
      </c>
    </row>
    <row r="4" ht="12.0" customHeight="1">
      <c r="A4" s="2" t="s">
        <v>8</v>
      </c>
      <c r="B4" s="11">
        <f>E15</f>
        <v>7.544291901</v>
      </c>
    </row>
    <row r="5" ht="12.0" customHeight="1">
      <c r="B5" s="13"/>
    </row>
    <row r="6" ht="12.0" customHeight="1">
      <c r="B6" s="13"/>
    </row>
    <row r="7" ht="12.0" customHeight="1">
      <c r="A7" s="2" t="s">
        <v>16</v>
      </c>
    </row>
    <row r="8" ht="12.75" customHeight="1">
      <c r="A8" s="15" t="s">
        <v>17</v>
      </c>
      <c r="B8" s="19" t="s">
        <v>18</v>
      </c>
      <c r="C8" s="20"/>
      <c r="D8" s="26"/>
      <c r="E8" s="27"/>
    </row>
    <row r="9" ht="12.75" customHeight="1">
      <c r="A9" s="28"/>
      <c r="B9" s="29" t="s">
        <v>19</v>
      </c>
      <c r="C9" s="29" t="s">
        <v>20</v>
      </c>
      <c r="D9" s="29" t="s">
        <v>21</v>
      </c>
      <c r="E9" s="21" t="s">
        <v>22</v>
      </c>
    </row>
    <row r="10" ht="12.75" customHeight="1">
      <c r="A10" s="31" t="s">
        <v>24</v>
      </c>
      <c r="B10" s="37">
        <f>Pesos!B53</f>
        <v>7.757575758</v>
      </c>
      <c r="C10" s="37">
        <f>Pesos!C53</f>
        <v>7.939393939</v>
      </c>
      <c r="D10" s="37">
        <f>Pesos!D53</f>
        <v>7.151515152</v>
      </c>
      <c r="E10" s="42">
        <f t="shared" ref="E10:E15" si="1">(B10+C10+D10)/3</f>
        <v>7.616161616</v>
      </c>
    </row>
    <row r="11" ht="12.75" customHeight="1">
      <c r="A11" s="45" t="s">
        <v>27</v>
      </c>
      <c r="B11" s="37">
        <f>Pesos!B72</f>
        <v>7.823529412</v>
      </c>
      <c r="C11" s="37">
        <f>Pesos!C72</f>
        <v>8</v>
      </c>
      <c r="D11" s="37">
        <f>Pesos!D72</f>
        <v>7.352941176</v>
      </c>
      <c r="E11" s="42">
        <f t="shared" si="1"/>
        <v>7.725490196</v>
      </c>
    </row>
    <row r="12" ht="12.75" customHeight="1">
      <c r="A12" s="31" t="s">
        <v>12</v>
      </c>
      <c r="B12" s="37">
        <f>Pesos!B89</f>
        <v>7.770833333</v>
      </c>
      <c r="C12" s="37">
        <f>Pesos!C89</f>
        <v>7.729166667</v>
      </c>
      <c r="D12" s="37">
        <f>Pesos!D89</f>
        <v>7.0625</v>
      </c>
      <c r="E12" s="42">
        <f t="shared" si="1"/>
        <v>7.520833333</v>
      </c>
    </row>
    <row r="13" ht="12.75" customHeight="1">
      <c r="A13" s="45" t="s">
        <v>13</v>
      </c>
      <c r="B13" s="37">
        <f>Pesos!B106</f>
        <v>7.333333333</v>
      </c>
      <c r="C13" s="37">
        <f>Pesos!C106</f>
        <v>7.333333333</v>
      </c>
      <c r="D13" s="37">
        <f>Pesos!D106</f>
        <v>7.333333333</v>
      </c>
      <c r="E13" s="42">
        <f t="shared" si="1"/>
        <v>7.333333333</v>
      </c>
    </row>
    <row r="14" ht="12.75" customHeight="1">
      <c r="A14" s="45" t="s">
        <v>14</v>
      </c>
      <c r="B14" s="57">
        <f>Pesos!B124</f>
        <v>7.846153846</v>
      </c>
      <c r="C14" s="57">
        <f>Pesos!C124</f>
        <v>7.576923077</v>
      </c>
      <c r="D14" s="57">
        <f>Pesos!D124</f>
        <v>7.153846154</v>
      </c>
      <c r="E14" s="42">
        <f t="shared" si="1"/>
        <v>7.525641026</v>
      </c>
    </row>
    <row r="15" ht="12.75" customHeight="1">
      <c r="A15" s="60" t="s">
        <v>33</v>
      </c>
      <c r="B15" s="62">
        <f t="shared" ref="B15:D15" si="2">SUM(B10:B14)/5</f>
        <v>7.706285136</v>
      </c>
      <c r="C15" s="62">
        <f t="shared" si="2"/>
        <v>7.715763403</v>
      </c>
      <c r="D15" s="62">
        <f t="shared" si="2"/>
        <v>7.210827163</v>
      </c>
      <c r="E15" s="62">
        <f t="shared" si="1"/>
        <v>7.544291901</v>
      </c>
    </row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mergeCells count="2">
    <mergeCell ref="A8:A9"/>
    <mergeCell ref="B8:D8"/>
  </mergeCells>
  <conditionalFormatting sqref="B16">
    <cfRule type="expression" dxfId="0" priority="1">
      <formula>"suma(Pesos!$B$24:$B$40)"</formula>
    </cfRule>
  </conditionalFormatting>
  <printOptions/>
  <pageMargins bottom="0.75" footer="0.0" header="0.0" left="0.7" right="0.7" top="0.75"/>
  <pageSetup orientation="landscape"/>
  <drawing r:id="rId1"/>
</worksheet>
</file>