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<sst xmlns="http://schemas.openxmlformats.org/spreadsheetml/2006/main" count="299" uniqueCount="53">
  <si>
    <t>Effects of the lockdown issued by governments</t>
  </si>
  <si>
    <t>notes:</t>
  </si>
  <si>
    <t>0n Apr, 5th, data for USA changed: malues for 2, 3 was:  6071, 7232 – they becomes:  6076, 7121</t>
  </si>
  <si>
    <t>6071,</t>
  </si>
  <si>
    <t>LEGENDA</t>
  </si>
  <si>
    <t>- - - -&gt;  death todays was 969, 1321 - now: 974, 1045</t>
  </si>
  <si>
    <t>today</t>
  </si>
  <si>
    <t>: today for the data block</t>
  </si>
  <si>
    <t>start num</t>
  </si>
  <si>
    <t>: 5 deaths per million people inhabitants</t>
  </si>
  <si>
    <t>total deaths</t>
  </si>
  <si>
    <t>: total # of deaths in the Nation, as shown in worldometers site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</si>
  <si>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</si>
  <si>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</si>
  <si>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</si>
  <si>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</si>
  <si>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</si>
  <si>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people inhabitants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</si>
  <si>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</si>
  <si>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</si>
  <si>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</si>
  <si>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</si>
  <si>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</si>
  <si>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</si>
  <si>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</si>
  <si>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</si>
  <si>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Crisis duration</t>
  </si>
  <si>
    <t>: # of days from init to end of crisis (eventually, crisi duration as of today)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</si>
  <si>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</si>
  <si>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</si>
  <si>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</si>
  <si>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</si>
  <si>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</si>
  <si>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</si>
  <si>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</si>
  <si>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</si>
  <si>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</si>
  <si>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Crisis</t>
  </si>
  <si>
    <t>Start num</t>
  </si>
  <si>
    <t>million</t>
  </si>
  <si>
    <t>Deaths today</t>
  </si>
  <si>
    <t>crisis</t>
  </si>
  <si>
    <t>start</t>
  </si>
  <si>
    <t>date</t>
  </si>
  <si>
    <t>lockdown</t>
  </si>
  <si>
    <t>duration</t>
  </si>
  <si>
    <t>Italy</t>
  </si>
  <si>
    <t>Spagna</t>
  </si>
  <si>
    <t>France</t>
  </si>
  <si>
    <t>Sweden</t>
  </si>
  <si>
    <t>UK</t>
  </si>
  <si>
    <t>USA</t>
  </si>
  <si>
    <t>Germany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</si>
</sst>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0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1.94387755102041"/>
    <col collapsed="false" hidden="false" max="3" min="2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 t="s">
        <v>1</v>
      </c>
      <c r="J3" s="0" t="s">
        <v>2</v>
      </c>
      <c r="K3" s="0"/>
      <c r="L3" s="0"/>
      <c r="M3" s="0"/>
      <c r="N3" s="0" t="s">
        <v>3</v>
      </c>
      <c r="O3" s="0"/>
      <c r="P3" s="0"/>
      <c r="Q3" s="0"/>
    </row>
    <row r="4" customFormat="false" ht="12.8" hidden="false" customHeight="false" outlineLevel="0" collapsed="false">
      <c r="B4" s="3" t="s">
        <v>4</v>
      </c>
      <c r="D4" s="0"/>
      <c r="E4" s="0"/>
      <c r="F4" s="0"/>
      <c r="G4" s="0"/>
      <c r="H4" s="0"/>
      <c r="I4" s="0"/>
      <c r="J4" s="0" t="s">
        <v>5</v>
      </c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6</v>
      </c>
      <c r="C5" s="0" t="s">
        <v>7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8</v>
      </c>
      <c r="C6" s="0" t="s">
        <v>9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10</v>
      </c>
      <c r="C7" s="0" t="s">
        <v>11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12</v>
      </c>
      <c r="C8" s="0" t="s">
        <v>13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14</v>
      </c>
      <c r="C9" s="0" t="s">
        <v>15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16</v>
      </c>
      <c r="C10" s="0" t="s">
        <v>17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18</v>
      </c>
      <c r="C11" s="0" t="s">
        <v>19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20</v>
      </c>
      <c r="C12" s="0" t="s">
        <v>21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22</v>
      </c>
      <c r="C13" s="0" t="s">
        <v>23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24</v>
      </c>
      <c r="C14" s="0" t="s">
        <v>25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26</v>
      </c>
      <c r="C15" s="0" t="s">
        <v>27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28</v>
      </c>
      <c r="C17" s="0" t="s">
        <v>29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30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6" t="s">
        <v>31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7" t="n">
        <v>43926</v>
      </c>
      <c r="D22" s="0"/>
      <c r="E22" s="8" t="s">
        <v>32</v>
      </c>
      <c r="F22" s="0"/>
      <c r="G22" s="8" t="s">
        <v>33</v>
      </c>
      <c r="H22" s="8" t="s">
        <v>34</v>
      </c>
      <c r="I22" s="8" t="s">
        <v>35</v>
      </c>
      <c r="J22" s="8" t="s">
        <v>34</v>
      </c>
      <c r="K22" s="8" t="s">
        <v>36</v>
      </c>
      <c r="L22" s="8" t="s">
        <v>37</v>
      </c>
      <c r="M22" s="0"/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38</v>
      </c>
      <c r="D23" s="8" t="s">
        <v>10</v>
      </c>
      <c r="E23" s="10" t="s">
        <v>39</v>
      </c>
      <c r="F23" s="10" t="s">
        <v>40</v>
      </c>
      <c r="G23" s="11" t="s">
        <v>41</v>
      </c>
      <c r="H23" s="8" t="s">
        <v>42</v>
      </c>
      <c r="I23" s="11" t="s">
        <v>43</v>
      </c>
      <c r="J23" s="8" t="s">
        <v>44</v>
      </c>
      <c r="K23" s="8" t="s">
        <v>41</v>
      </c>
      <c r="L23" s="8" t="s">
        <v>45</v>
      </c>
      <c r="M23" s="0"/>
      <c r="N23" s="0"/>
      <c r="O23" s="0"/>
      <c r="P23" s="0"/>
      <c r="Q23" s="0"/>
    </row>
    <row r="24" customFormat="false" ht="12.8" hidden="false" customHeight="false" outlineLevel="0" collapsed="false">
      <c r="B24" s="0" t="s">
        <v>46</v>
      </c>
      <c r="C24" s="12" t="n">
        <v>300</v>
      </c>
      <c r="D24" s="1" t="n">
        <v>15887</v>
      </c>
      <c r="E24" s="12" t="n">
        <f aca="false">D24/60.48</f>
        <v>262.681878306878</v>
      </c>
      <c r="F24" s="12" t="n">
        <v>525</v>
      </c>
      <c r="G24" s="13" t="n">
        <v>43900</v>
      </c>
      <c r="H24" s="1" t="n">
        <f aca="false">_xlfn.DAYS($B$22,G24)</f>
        <v>26</v>
      </c>
      <c r="I24" s="13" t="n">
        <v>43902</v>
      </c>
      <c r="J24" s="1" t="n">
        <f aca="false">_xlfn.DAYS($B$22,I24)</f>
        <v>24</v>
      </c>
      <c r="K24" s="13" t="n">
        <f aca="false">$B$34+1</f>
        <v>43926</v>
      </c>
      <c r="L24" s="0" t="n">
        <f aca="false">_xlfn.DAYS(K24,G24)</f>
        <v>26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47</v>
      </c>
      <c r="C25" s="12" t="n">
        <v>230</v>
      </c>
      <c r="D25" s="1" t="n">
        <v>12641</v>
      </c>
      <c r="E25" s="12" t="n">
        <f aca="false">D25/46.75</f>
        <v>270.395721925134</v>
      </c>
      <c r="F25" s="12" t="n">
        <v>694</v>
      </c>
      <c r="G25" s="13" t="n">
        <v>43907</v>
      </c>
      <c r="H25" s="1" t="n">
        <f aca="false">_xlfn.DAYS($B$22,G25)</f>
        <v>19</v>
      </c>
      <c r="I25" s="13" t="n">
        <v>43913</v>
      </c>
      <c r="J25" s="1" t="n">
        <f aca="false">_xlfn.DAYS($B$22,I25)</f>
        <v>13</v>
      </c>
      <c r="K25" s="13" t="n">
        <f aca="false">$B$34+1</f>
        <v>43926</v>
      </c>
      <c r="L25" s="0" t="n">
        <f aca="false">_xlfn.DAYS(K25,G25)</f>
        <v>19</v>
      </c>
      <c r="M25" s="0"/>
      <c r="N25" s="0"/>
      <c r="O25" s="0"/>
      <c r="P25" s="0"/>
      <c r="Q25" s="0"/>
    </row>
    <row r="26" customFormat="false" ht="12.8" hidden="false" customHeight="false" outlineLevel="0" collapsed="false">
      <c r="B26" s="0" t="s">
        <v>48</v>
      </c>
      <c r="C26" s="12" t="n">
        <v>330</v>
      </c>
      <c r="D26" s="1" t="n">
        <v>8078</v>
      </c>
      <c r="E26" s="12" t="n">
        <f aca="false">D26/65.27</f>
        <v>123.762831316072</v>
      </c>
      <c r="F26" s="12" t="n">
        <v>518</v>
      </c>
      <c r="G26" s="13" t="n">
        <v>43912</v>
      </c>
      <c r="H26" s="1" t="n">
        <f aca="false">_xlfn.DAYS($B$22,G26)</f>
        <v>14</v>
      </c>
      <c r="I26" s="13" t="n">
        <v>43914</v>
      </c>
      <c r="J26" s="1" t="n">
        <f aca="false">_xlfn.DAYS($B$22,I26)</f>
        <v>12</v>
      </c>
      <c r="K26" s="13" t="n">
        <f aca="false">$B$34+1</f>
        <v>43926</v>
      </c>
      <c r="L26" s="0" t="n">
        <f aca="false">_xlfn.DAYS(K26,G26)</f>
        <v>14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49</v>
      </c>
      <c r="C27" s="12" t="n">
        <v>50</v>
      </c>
      <c r="D27" s="12" t="n">
        <v>401</v>
      </c>
      <c r="E27" s="12" t="n">
        <f aca="false">D27/10.36</f>
        <v>38.7065637065637</v>
      </c>
      <c r="F27" s="12" t="n">
        <v>28</v>
      </c>
      <c r="G27" s="13" t="n">
        <v>43915</v>
      </c>
      <c r="H27" s="1" t="n">
        <f aca="false">_xlfn.DAYS($B$22,G27)</f>
        <v>11</v>
      </c>
      <c r="I27" s="13" t="n">
        <f aca="false">$B$22+1</f>
        <v>43927</v>
      </c>
      <c r="J27" s="1" t="n">
        <f aca="false">_xlfn.DAYS($B$22,I27)</f>
        <v>-1</v>
      </c>
      <c r="K27" s="13" t="n">
        <f aca="false">$B$34+1</f>
        <v>43926</v>
      </c>
      <c r="L27" s="0" t="n">
        <f aca="false">_xlfn.DAYS(K27,G27)</f>
        <v>11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50</v>
      </c>
      <c r="C28" s="12" t="n">
        <v>330</v>
      </c>
      <c r="D28" s="1" t="n">
        <v>4934</v>
      </c>
      <c r="E28" s="12" t="n">
        <f aca="false">D28/67.79</f>
        <v>72.7835964006491</v>
      </c>
      <c r="F28" s="12" t="n">
        <v>621</v>
      </c>
      <c r="G28" s="13" t="n">
        <v>43916</v>
      </c>
      <c r="H28" s="1" t="n">
        <f aca="false">_xlfn.DAYS($B$22,G28)</f>
        <v>10</v>
      </c>
      <c r="I28" s="13" t="n">
        <f aca="false">$B$22+1</f>
        <v>43927</v>
      </c>
      <c r="J28" s="1" t="n">
        <f aca="false">_xlfn.DAYS($B$22,I28)</f>
        <v>-1</v>
      </c>
      <c r="K28" s="13" t="n">
        <f aca="false">$B$34+1</f>
        <v>43926</v>
      </c>
      <c r="L28" s="0" t="n">
        <f aca="false">_xlfn.DAYS(K28,G28)</f>
        <v>10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51</v>
      </c>
      <c r="C29" s="12" t="n">
        <v>1660</v>
      </c>
      <c r="D29" s="1" t="n">
        <v>9616</v>
      </c>
      <c r="E29" s="12" t="n">
        <f aca="false">D29/331</f>
        <v>29.0513595166163</v>
      </c>
      <c r="F29" s="12" t="n">
        <v>1165</v>
      </c>
      <c r="G29" s="13" t="n">
        <v>43917</v>
      </c>
      <c r="H29" s="1" t="n">
        <f aca="false">_xlfn.DAYS($B$22,G29)</f>
        <v>9</v>
      </c>
      <c r="I29" s="13" t="n">
        <f aca="false">$B$22+1</f>
        <v>43927</v>
      </c>
      <c r="J29" s="1" t="n">
        <f aca="false">_xlfn.DAYS($B$22,I29)</f>
        <v>-1</v>
      </c>
      <c r="K29" s="13" t="n">
        <f aca="false">$B$34+1</f>
        <v>43926</v>
      </c>
      <c r="L29" s="0" t="n">
        <f aca="false">_xlfn.DAYS(K29,G29)</f>
        <v>9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52</v>
      </c>
      <c r="C30" s="12" t="n">
        <v>414</v>
      </c>
      <c r="D30" s="1" t="n">
        <v>1584</v>
      </c>
      <c r="E30" s="12" t="n">
        <f aca="false">D30/83.784</f>
        <v>18.9057576625609</v>
      </c>
      <c r="F30" s="12" t="n">
        <v>140</v>
      </c>
      <c r="G30" s="13" t="n">
        <v>43918</v>
      </c>
      <c r="H30" s="1" t="n">
        <f aca="false">_xlfn.DAYS($B$22,G30)</f>
        <v>8</v>
      </c>
      <c r="I30" s="13" t="n">
        <f aca="false">$B$22+1</f>
        <v>43927</v>
      </c>
      <c r="J30" s="1" t="n">
        <f aca="false">_xlfn.DAYS($B$22,I30)</f>
        <v>-1</v>
      </c>
      <c r="K30" s="13" t="n">
        <f aca="false">$B$34+1</f>
        <v>43926</v>
      </c>
      <c r="L30" s="0" t="n">
        <f aca="false">_xlfn.DAYS(K30,G30)</f>
        <v>8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6" t="s">
        <v>31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7" t="n">
        <v>43925</v>
      </c>
      <c r="D34" s="0"/>
      <c r="E34" s="8" t="s">
        <v>32</v>
      </c>
      <c r="F34" s="0"/>
      <c r="G34" s="8" t="s">
        <v>33</v>
      </c>
      <c r="H34" s="8" t="s">
        <v>34</v>
      </c>
      <c r="I34" s="8" t="s">
        <v>35</v>
      </c>
      <c r="J34" s="8" t="s">
        <v>34</v>
      </c>
      <c r="K34" s="8" t="s">
        <v>36</v>
      </c>
      <c r="L34" s="8" t="s">
        <v>37</v>
      </c>
      <c r="M34" s="0"/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38</v>
      </c>
      <c r="D35" s="8" t="s">
        <v>10</v>
      </c>
      <c r="E35" s="10" t="s">
        <v>39</v>
      </c>
      <c r="F35" s="10" t="s">
        <v>40</v>
      </c>
      <c r="G35" s="11" t="s">
        <v>41</v>
      </c>
      <c r="H35" s="8" t="s">
        <v>42</v>
      </c>
      <c r="I35" s="11" t="s">
        <v>43</v>
      </c>
      <c r="J35" s="8" t="s">
        <v>44</v>
      </c>
      <c r="K35" s="8" t="s">
        <v>41</v>
      </c>
      <c r="L35" s="8" t="s">
        <v>45</v>
      </c>
      <c r="M35" s="0"/>
      <c r="N35" s="0"/>
      <c r="O35" s="0"/>
      <c r="P35" s="0"/>
      <c r="Q35" s="0"/>
    </row>
    <row r="36" customFormat="false" ht="12.8" hidden="false" customHeight="false" outlineLevel="0" collapsed="false">
      <c r="B36" s="0" t="s">
        <v>46</v>
      </c>
      <c r="C36" s="12" t="n">
        <v>300</v>
      </c>
      <c r="D36" s="1" t="n">
        <v>15362</v>
      </c>
      <c r="E36" s="12" t="n">
        <f aca="false">D36/60.48</f>
        <v>254.001322751323</v>
      </c>
      <c r="F36" s="12" t="n">
        <v>681</v>
      </c>
      <c r="G36" s="13" t="n">
        <v>43900</v>
      </c>
      <c r="H36" s="1" t="n">
        <f aca="false">_xlfn.DAYS($B$34,G36)</f>
        <v>25</v>
      </c>
      <c r="I36" s="13" t="n">
        <v>43902</v>
      </c>
      <c r="J36" s="1" t="n">
        <f aca="false">_xlfn.DAYS($B$34,I36)</f>
        <v>23</v>
      </c>
      <c r="K36" s="13" t="n">
        <f aca="false">$B$34+1</f>
        <v>43926</v>
      </c>
      <c r="L36" s="0" t="n">
        <f aca="false">_xlfn.DAYS(K36,G36)</f>
        <v>26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47</v>
      </c>
      <c r="C37" s="12" t="n">
        <v>230</v>
      </c>
      <c r="D37" s="1" t="n">
        <v>11947</v>
      </c>
      <c r="E37" s="12" t="n">
        <f aca="false">D37/46.75</f>
        <v>255.550802139037</v>
      </c>
      <c r="F37" s="12" t="n">
        <v>749</v>
      </c>
      <c r="G37" s="13" t="n">
        <v>43907</v>
      </c>
      <c r="H37" s="1" t="n">
        <f aca="false">_xlfn.DAYS($B$34,G37)</f>
        <v>18</v>
      </c>
      <c r="I37" s="13" t="n">
        <v>43913</v>
      </c>
      <c r="J37" s="1" t="n">
        <f aca="false">_xlfn.DAYS($B$34,I37)</f>
        <v>12</v>
      </c>
      <c r="K37" s="13" t="n">
        <f aca="false">$B$34+1</f>
        <v>43926</v>
      </c>
      <c r="L37" s="0" t="n">
        <f aca="false">_xlfn.DAYS(K37,G37)</f>
        <v>19</v>
      </c>
      <c r="M37" s="0"/>
      <c r="N37" s="0"/>
      <c r="O37" s="0"/>
      <c r="P37" s="0"/>
      <c r="Q37" s="0"/>
    </row>
    <row r="38" customFormat="false" ht="12.8" hidden="false" customHeight="false" outlineLevel="0" collapsed="false">
      <c r="B38" s="0" t="s">
        <v>48</v>
      </c>
      <c r="C38" s="12" t="n">
        <v>330</v>
      </c>
      <c r="D38" s="1" t="n">
        <v>7560</v>
      </c>
      <c r="E38" s="12" t="n">
        <f aca="false">D38/65.27</f>
        <v>115.826566569634</v>
      </c>
      <c r="F38" s="12" t="n">
        <v>1053</v>
      </c>
      <c r="G38" s="13" t="n">
        <v>43912</v>
      </c>
      <c r="H38" s="1" t="n">
        <f aca="false">_xlfn.DAYS($B$34,G38)</f>
        <v>13</v>
      </c>
      <c r="I38" s="13" t="n">
        <v>43914</v>
      </c>
      <c r="J38" s="1" t="n">
        <f aca="false">_xlfn.DAYS($B$34,I38)</f>
        <v>11</v>
      </c>
      <c r="K38" s="13" t="n">
        <f aca="false">$B$34+1</f>
        <v>43926</v>
      </c>
      <c r="L38" s="0" t="n">
        <f aca="false">_xlfn.DAYS(K38,G38)</f>
        <v>14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49</v>
      </c>
      <c r="C39" s="12" t="n">
        <v>50</v>
      </c>
      <c r="D39" s="12" t="n">
        <v>373</v>
      </c>
      <c r="E39" s="12" t="n">
        <f aca="false">D39/10.36</f>
        <v>36.003861003861</v>
      </c>
      <c r="F39" s="12" t="n">
        <v>15</v>
      </c>
      <c r="G39" s="13" t="n">
        <v>43915</v>
      </c>
      <c r="H39" s="1" t="n">
        <f aca="false">_xlfn.DAYS($B$34,G39)</f>
        <v>10</v>
      </c>
      <c r="I39" s="13" t="n">
        <f aca="false">$B$34+1</f>
        <v>43926</v>
      </c>
      <c r="J39" s="1" t="n">
        <f aca="false">_xlfn.DAYS($B$34,I39)</f>
        <v>-1</v>
      </c>
      <c r="K39" s="13" t="n">
        <f aca="false">$B$34+1</f>
        <v>43926</v>
      </c>
      <c r="L39" s="0" t="n">
        <f aca="false">_xlfn.DAYS(K39,G39)</f>
        <v>11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50</v>
      </c>
      <c r="C40" s="12" t="n">
        <v>330</v>
      </c>
      <c r="D40" s="1" t="n">
        <v>4313</v>
      </c>
      <c r="E40" s="12" t="n">
        <f aca="false">D40/67.79</f>
        <v>63.6229532379407</v>
      </c>
      <c r="F40" s="12" t="n">
        <v>708</v>
      </c>
      <c r="G40" s="13" t="n">
        <v>43916</v>
      </c>
      <c r="H40" s="1" t="n">
        <f aca="false">_xlfn.DAYS($B$34,G40)</f>
        <v>9</v>
      </c>
      <c r="I40" s="13" t="n">
        <f aca="false">$B$34+1</f>
        <v>43926</v>
      </c>
      <c r="J40" s="1" t="n">
        <f aca="false">_xlfn.DAYS($B$34,I40)</f>
        <v>-1</v>
      </c>
      <c r="K40" s="13" t="n">
        <f aca="false">$B$34+1</f>
        <v>43926</v>
      </c>
      <c r="L40" s="0" t="n">
        <f aca="false">_xlfn.DAYS(K40,G40)</f>
        <v>10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51</v>
      </c>
      <c r="C41" s="12" t="n">
        <v>1660</v>
      </c>
      <c r="D41" s="1" t="n">
        <v>8451</v>
      </c>
      <c r="E41" s="12" t="n">
        <f aca="false">D41/331</f>
        <v>25.5317220543807</v>
      </c>
      <c r="F41" s="12" t="n">
        <v>1330</v>
      </c>
      <c r="G41" s="13" t="n">
        <v>43917</v>
      </c>
      <c r="H41" s="1" t="n">
        <f aca="false">_xlfn.DAYS($B$34,G41)</f>
        <v>8</v>
      </c>
      <c r="I41" s="13" t="n">
        <f aca="false">$B$34+1</f>
        <v>43926</v>
      </c>
      <c r="J41" s="1" t="n">
        <f aca="false">_xlfn.DAYS($B$34,I41)</f>
        <v>-1</v>
      </c>
      <c r="K41" s="13" t="n">
        <f aca="false">$B$34+1</f>
        <v>43926</v>
      </c>
      <c r="L41" s="0" t="n">
        <f aca="false">_xlfn.DAYS(K41,G41)</f>
        <v>9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52</v>
      </c>
      <c r="C42" s="12" t="n">
        <v>414</v>
      </c>
      <c r="D42" s="1" t="n">
        <v>1444</v>
      </c>
      <c r="E42" s="12" t="n">
        <f aca="false">D42/83.784</f>
        <v>17.2347942327891</v>
      </c>
      <c r="F42" s="12" t="n">
        <v>169</v>
      </c>
      <c r="G42" s="13" t="n">
        <v>43918</v>
      </c>
      <c r="H42" s="1" t="n">
        <f aca="false">_xlfn.DAYS($B$34,G42)</f>
        <v>7</v>
      </c>
      <c r="I42" s="13" t="n">
        <f aca="false">$B$34+1</f>
        <v>43926</v>
      </c>
      <c r="J42" s="1" t="n">
        <f aca="false">_xlfn.DAYS($B$34,I42)</f>
        <v>-1</v>
      </c>
      <c r="K42" s="13" t="n">
        <f aca="false">$B$34+1</f>
        <v>43926</v>
      </c>
      <c r="L42" s="0" t="n">
        <f aca="false">_xlfn.DAYS(K42,G42)</f>
        <v>8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6" t="s">
        <v>31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7" t="n">
        <v>43924</v>
      </c>
      <c r="D46" s="0"/>
      <c r="E46" s="8" t="s">
        <v>32</v>
      </c>
      <c r="F46" s="0"/>
      <c r="G46" s="8" t="s">
        <v>33</v>
      </c>
      <c r="H46" s="8" t="s">
        <v>34</v>
      </c>
      <c r="I46" s="8" t="s">
        <v>35</v>
      </c>
      <c r="J46" s="8" t="s">
        <v>34</v>
      </c>
      <c r="K46" s="8" t="s">
        <v>36</v>
      </c>
      <c r="L46" s="8" t="s">
        <v>37</v>
      </c>
      <c r="M46" s="0"/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38</v>
      </c>
      <c r="D47" s="8" t="s">
        <v>10</v>
      </c>
      <c r="E47" s="10" t="s">
        <v>39</v>
      </c>
      <c r="F47" s="10" t="s">
        <v>40</v>
      </c>
      <c r="G47" s="11" t="s">
        <v>41</v>
      </c>
      <c r="H47" s="8" t="s">
        <v>42</v>
      </c>
      <c r="I47" s="11" t="s">
        <v>43</v>
      </c>
      <c r="J47" s="8" t="s">
        <v>44</v>
      </c>
      <c r="K47" s="8" t="s">
        <v>41</v>
      </c>
      <c r="L47" s="8" t="s">
        <v>45</v>
      </c>
      <c r="M47" s="0"/>
      <c r="N47" s="0"/>
      <c r="O47" s="0"/>
      <c r="P47" s="0"/>
      <c r="Q47" s="0"/>
    </row>
    <row r="48" customFormat="false" ht="12.8" hidden="false" customHeight="false" outlineLevel="0" collapsed="false">
      <c r="B48" s="0" t="s">
        <v>46</v>
      </c>
      <c r="C48" s="12" t="n">
        <v>300</v>
      </c>
      <c r="D48" s="1" t="n">
        <v>14681</v>
      </c>
      <c r="E48" s="12" t="n">
        <f aca="false">D48/60.48</f>
        <v>242.741402116402</v>
      </c>
      <c r="F48" s="12" t="n">
        <v>766</v>
      </c>
      <c r="G48" s="13" t="n">
        <v>43900</v>
      </c>
      <c r="H48" s="1" t="n">
        <f aca="false">_xlfn.DAYS($B$46,G48)</f>
        <v>24</v>
      </c>
      <c r="I48" s="13" t="n">
        <v>43902</v>
      </c>
      <c r="J48" s="1" t="n">
        <f aca="false">_xlfn.DAYS($B$46,I48)</f>
        <v>22</v>
      </c>
      <c r="K48" s="13" t="n">
        <f aca="false">$B$46+1</f>
        <v>43925</v>
      </c>
      <c r="L48" s="0" t="n">
        <f aca="false">_xlfn.DAYS(K48,G48)</f>
        <v>25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47</v>
      </c>
      <c r="C49" s="12" t="n">
        <v>230</v>
      </c>
      <c r="D49" s="1" t="n">
        <v>11198</v>
      </c>
      <c r="E49" s="12" t="n">
        <f aca="false">D49/46.75</f>
        <v>239.529411764706</v>
      </c>
      <c r="F49" s="12" t="n">
        <v>850</v>
      </c>
      <c r="G49" s="13" t="n">
        <v>43907</v>
      </c>
      <c r="H49" s="1" t="n">
        <f aca="false">_xlfn.DAYS($B$58,G49)</f>
        <v>16</v>
      </c>
      <c r="I49" s="13" t="n">
        <v>43913</v>
      </c>
      <c r="J49" s="1" t="n">
        <f aca="false">_xlfn.DAYS($B$46,I49)</f>
        <v>11</v>
      </c>
      <c r="K49" s="13" t="n">
        <f aca="false">$B$46+1</f>
        <v>43925</v>
      </c>
      <c r="L49" s="0" t="n">
        <f aca="false">_xlfn.DAYS(K49,G49)</f>
        <v>18</v>
      </c>
      <c r="M49" s="0"/>
      <c r="N49" s="0"/>
      <c r="O49" s="0"/>
      <c r="P49" s="0"/>
      <c r="Q49" s="0"/>
    </row>
    <row r="50" customFormat="false" ht="12.8" hidden="false" customHeight="false" outlineLevel="0" collapsed="false">
      <c r="B50" s="0" t="s">
        <v>48</v>
      </c>
      <c r="C50" s="12" t="n">
        <v>330</v>
      </c>
      <c r="D50" s="1" t="n">
        <v>6507</v>
      </c>
      <c r="E50" s="12" t="n">
        <f aca="false">D50/65.27</f>
        <v>99.6935805117206</v>
      </c>
      <c r="F50" s="12" t="n">
        <v>1120</v>
      </c>
      <c r="G50" s="13" t="n">
        <v>43912</v>
      </c>
      <c r="H50" s="1" t="n">
        <f aca="false">_xlfn.DAYS($B$58,G50)</f>
        <v>11</v>
      </c>
      <c r="I50" s="13" t="n">
        <v>43914</v>
      </c>
      <c r="J50" s="1" t="n">
        <f aca="false">_xlfn.DAYS($B$46,I50)</f>
        <v>10</v>
      </c>
      <c r="K50" s="13" t="n">
        <f aca="false">$B$46+1</f>
        <v>43925</v>
      </c>
      <c r="L50" s="0" t="n">
        <f aca="false">_xlfn.DAYS(K50,G50)</f>
        <v>13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49</v>
      </c>
      <c r="C51" s="12" t="n">
        <v>50</v>
      </c>
      <c r="D51" s="12" t="n">
        <v>358</v>
      </c>
      <c r="E51" s="12" t="n">
        <f aca="false">D51/10.36</f>
        <v>34.5559845559846</v>
      </c>
      <c r="F51" s="12" t="n">
        <v>50</v>
      </c>
      <c r="G51" s="13" t="n">
        <v>43915</v>
      </c>
      <c r="H51" s="1" t="n">
        <f aca="false">_xlfn.DAYS($B$58,G51)</f>
        <v>8</v>
      </c>
      <c r="I51" s="13" t="n">
        <f aca="false">$B$46+1</f>
        <v>43925</v>
      </c>
      <c r="J51" s="1" t="n">
        <f aca="false">_xlfn.DAYS($B$46,I51)</f>
        <v>-1</v>
      </c>
      <c r="K51" s="13" t="n">
        <f aca="false">$B$46+1</f>
        <v>43925</v>
      </c>
      <c r="L51" s="0" t="n">
        <f aca="false">_xlfn.DAYS(K51,G51)</f>
        <v>10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50</v>
      </c>
      <c r="C52" s="12" t="n">
        <v>330</v>
      </c>
      <c r="D52" s="1" t="n">
        <v>3605</v>
      </c>
      <c r="E52" s="12" t="n">
        <f aca="false">D52/67.79</f>
        <v>53.1789349461573</v>
      </c>
      <c r="F52" s="12" t="n">
        <v>684</v>
      </c>
      <c r="G52" s="13" t="n">
        <v>43916</v>
      </c>
      <c r="H52" s="1" t="n">
        <f aca="false">_xlfn.DAYS($B$58,G52)</f>
        <v>7</v>
      </c>
      <c r="I52" s="13" t="n">
        <f aca="false">$B$46+1</f>
        <v>43925</v>
      </c>
      <c r="J52" s="1" t="n">
        <f aca="false">_xlfn.DAYS($B$46,I52)</f>
        <v>-1</v>
      </c>
      <c r="K52" s="13" t="n">
        <f aca="false">$B$46+1</f>
        <v>43925</v>
      </c>
      <c r="L52" s="0" t="n">
        <f aca="false">_xlfn.DAYS(K52,G52)</f>
        <v>9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51</v>
      </c>
      <c r="C53" s="12" t="n">
        <v>1660</v>
      </c>
      <c r="D53" s="1" t="n">
        <v>7121</v>
      </c>
      <c r="E53" s="12" t="n">
        <f aca="false">D53/331</f>
        <v>21.5135951661631</v>
      </c>
      <c r="F53" s="12" t="n">
        <v>1045</v>
      </c>
      <c r="G53" s="13" t="n">
        <v>43917</v>
      </c>
      <c r="H53" s="1" t="n">
        <f aca="false">_xlfn.DAYS($B$58,G53)</f>
        <v>6</v>
      </c>
      <c r="I53" s="13" t="n">
        <f aca="false">$B$46+1</f>
        <v>43925</v>
      </c>
      <c r="J53" s="1" t="n">
        <f aca="false">_xlfn.DAYS($B$46,I53)</f>
        <v>-1</v>
      </c>
      <c r="K53" s="13" t="n">
        <f aca="false">$B$46+1</f>
        <v>43925</v>
      </c>
      <c r="L53" s="0" t="n">
        <f aca="false">_xlfn.DAYS(K53,G53)</f>
        <v>8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52</v>
      </c>
      <c r="C54" s="12" t="n">
        <v>414</v>
      </c>
      <c r="D54" s="1" t="n">
        <v>1275</v>
      </c>
      <c r="E54" s="12" t="n">
        <f aca="false">D54/83.784</f>
        <v>15.2177026639931</v>
      </c>
      <c r="F54" s="12" t="n">
        <v>168</v>
      </c>
      <c r="G54" s="13" t="n">
        <v>43918</v>
      </c>
      <c r="H54" s="1" t="n">
        <f aca="false">_xlfn.DAYS($B$58,G54)</f>
        <v>5</v>
      </c>
      <c r="I54" s="13" t="n">
        <f aca="false">$B$46+1</f>
        <v>43925</v>
      </c>
      <c r="J54" s="1" t="n">
        <f aca="false">_xlfn.DAYS($B$46,I54)</f>
        <v>-1</v>
      </c>
      <c r="K54" s="13" t="n">
        <f aca="false">$B$46+1</f>
        <v>43925</v>
      </c>
      <c r="L54" s="0" t="n">
        <f aca="false">_xlfn.DAYS(K54,G54)</f>
        <v>7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6" t="s">
        <v>31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7" t="n">
        <v>43923</v>
      </c>
      <c r="D58" s="0"/>
      <c r="E58" s="8" t="s">
        <v>32</v>
      </c>
      <c r="F58" s="0"/>
      <c r="G58" s="8" t="s">
        <v>33</v>
      </c>
      <c r="H58" s="8" t="s">
        <v>34</v>
      </c>
      <c r="I58" s="8" t="s">
        <v>35</v>
      </c>
      <c r="J58" s="8" t="s">
        <v>34</v>
      </c>
      <c r="K58" s="8" t="s">
        <v>36</v>
      </c>
      <c r="L58" s="8" t="s">
        <v>37</v>
      </c>
      <c r="M58" s="0"/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38</v>
      </c>
      <c r="D59" s="8" t="s">
        <v>10</v>
      </c>
      <c r="E59" s="10" t="s">
        <v>39</v>
      </c>
      <c r="F59" s="10" t="s">
        <v>40</v>
      </c>
      <c r="G59" s="11" t="s">
        <v>41</v>
      </c>
      <c r="H59" s="8" t="s">
        <v>42</v>
      </c>
      <c r="I59" s="11" t="s">
        <v>43</v>
      </c>
      <c r="J59" s="8" t="s">
        <v>44</v>
      </c>
      <c r="K59" s="8" t="s">
        <v>41</v>
      </c>
      <c r="L59" s="8" t="s">
        <v>45</v>
      </c>
      <c r="M59" s="0"/>
      <c r="N59" s="0"/>
      <c r="O59" s="0"/>
      <c r="P59" s="0"/>
      <c r="Q59" s="0"/>
    </row>
    <row r="60" customFormat="false" ht="12.8" hidden="false" customHeight="false" outlineLevel="0" collapsed="false">
      <c r="B60" s="0" t="s">
        <v>46</v>
      </c>
      <c r="C60" s="12" t="n">
        <v>300</v>
      </c>
      <c r="D60" s="1" t="n">
        <v>13915</v>
      </c>
      <c r="E60" s="12" t="n">
        <f aca="false">D60/60.48</f>
        <v>230.076058201058</v>
      </c>
      <c r="F60" s="12" t="n">
        <v>760</v>
      </c>
      <c r="G60" s="13" t="n">
        <v>43900</v>
      </c>
      <c r="H60" s="1" t="n">
        <f aca="false">_xlfn.DAYS($B$58,G60)</f>
        <v>23</v>
      </c>
      <c r="I60" s="13" t="n">
        <v>43902</v>
      </c>
      <c r="J60" s="1" t="n">
        <f aca="false">_xlfn.DAYS($B$58,I60)</f>
        <v>21</v>
      </c>
      <c r="K60" s="13" t="n">
        <f aca="false">$B$58+1</f>
        <v>43924</v>
      </c>
      <c r="L60" s="0" t="n">
        <f aca="false">_xlfn.DAYS(K60,G60)</f>
        <v>24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47</v>
      </c>
      <c r="C61" s="12" t="n">
        <v>230</v>
      </c>
      <c r="D61" s="1" t="n">
        <v>10348</v>
      </c>
      <c r="E61" s="12" t="n">
        <f aca="false">D61/46.75</f>
        <v>221.347593582888</v>
      </c>
      <c r="F61" s="12" t="n">
        <v>961</v>
      </c>
      <c r="G61" s="13" t="n">
        <v>43907</v>
      </c>
      <c r="H61" s="1" t="n">
        <f aca="false">_xlfn.DAYS($B$58,G61)</f>
        <v>16</v>
      </c>
      <c r="I61" s="13" t="n">
        <v>43913</v>
      </c>
      <c r="J61" s="1" t="n">
        <f aca="false">_xlfn.DAYS($B$58,I61)</f>
        <v>10</v>
      </c>
      <c r="K61" s="13" t="n">
        <f aca="false">$B$58+1</f>
        <v>43924</v>
      </c>
      <c r="L61" s="0" t="n">
        <f aca="false">_xlfn.DAYS(K61,G61)</f>
        <v>17</v>
      </c>
      <c r="M61" s="0"/>
      <c r="N61" s="0"/>
      <c r="O61" s="0"/>
      <c r="P61" s="0"/>
      <c r="Q61" s="0"/>
    </row>
    <row r="62" customFormat="false" ht="12.8" hidden="false" customHeight="false" outlineLevel="0" collapsed="false">
      <c r="B62" s="0" t="s">
        <v>48</v>
      </c>
      <c r="C62" s="12" t="n">
        <v>330</v>
      </c>
      <c r="D62" s="1" t="n">
        <v>5387</v>
      </c>
      <c r="E62" s="12" t="n">
        <f aca="false">D62/65.27</f>
        <v>82.5340891680711</v>
      </c>
      <c r="F62" s="12" t="n">
        <v>1355</v>
      </c>
      <c r="G62" s="13" t="n">
        <v>43912</v>
      </c>
      <c r="H62" s="1" t="n">
        <f aca="false">_xlfn.DAYS($B$58,G62)</f>
        <v>11</v>
      </c>
      <c r="I62" s="13" t="n">
        <v>43914</v>
      </c>
      <c r="J62" s="1" t="n">
        <f aca="false">_xlfn.DAYS($B$58,I62)</f>
        <v>9</v>
      </c>
      <c r="K62" s="13" t="n">
        <f aca="false">$B$58+1</f>
        <v>43924</v>
      </c>
      <c r="L62" s="0" t="n">
        <f aca="false">_xlfn.DAYS(K62,G62)</f>
        <v>12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49</v>
      </c>
      <c r="C63" s="12" t="n">
        <v>50</v>
      </c>
      <c r="D63" s="12" t="n">
        <v>308</v>
      </c>
      <c r="E63" s="12" t="n">
        <f aca="false">D63/10.36</f>
        <v>29.7297297297297</v>
      </c>
      <c r="F63" s="12" t="n">
        <v>69</v>
      </c>
      <c r="G63" s="13" t="n">
        <v>43915</v>
      </c>
      <c r="H63" s="1" t="n">
        <f aca="false">_xlfn.DAYS($B$58,G63)</f>
        <v>8</v>
      </c>
      <c r="I63" s="13" t="n">
        <f aca="false">$B$58+1</f>
        <v>43924</v>
      </c>
      <c r="J63" s="1" t="n">
        <f aca="false">_xlfn.DAYS($B$58,I63)</f>
        <v>-1</v>
      </c>
      <c r="K63" s="13" t="n">
        <f aca="false">$B$58+1</f>
        <v>43924</v>
      </c>
      <c r="L63" s="0" t="n">
        <f aca="false">_xlfn.DAYS(K63,G63)</f>
        <v>9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50</v>
      </c>
      <c r="C64" s="12" t="n">
        <v>330</v>
      </c>
      <c r="D64" s="1" t="n">
        <v>2921</v>
      </c>
      <c r="E64" s="12" t="n">
        <f aca="false">D64/67.79</f>
        <v>43.0889511727393</v>
      </c>
      <c r="F64" s="12" t="n">
        <v>569</v>
      </c>
      <c r="G64" s="13" t="n">
        <v>43916</v>
      </c>
      <c r="H64" s="1" t="n">
        <f aca="false">_xlfn.DAYS($B$58,G64)</f>
        <v>7</v>
      </c>
      <c r="I64" s="13" t="n">
        <f aca="false">$B$58+1</f>
        <v>43924</v>
      </c>
      <c r="J64" s="1" t="n">
        <f aca="false">_xlfn.DAYS($B$58,I64)</f>
        <v>-1</v>
      </c>
      <c r="K64" s="13" t="n">
        <f aca="false">$B$58+1</f>
        <v>43924</v>
      </c>
      <c r="L64" s="0" t="n">
        <f aca="false">_xlfn.DAYS(K64,G64)</f>
        <v>8</v>
      </c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51</v>
      </c>
      <c r="C65" s="12" t="n">
        <v>1660</v>
      </c>
      <c r="D65" s="1" t="n">
        <v>6076</v>
      </c>
      <c r="E65" s="12" t="n">
        <f aca="false">D65/331</f>
        <v>18.3564954682779</v>
      </c>
      <c r="F65" s="12" t="n">
        <v>969</v>
      </c>
      <c r="G65" s="13" t="n">
        <v>43917</v>
      </c>
      <c r="H65" s="1" t="n">
        <f aca="false">_xlfn.DAYS($B$58,G65)</f>
        <v>6</v>
      </c>
      <c r="I65" s="13" t="n">
        <f aca="false">$B$58+1</f>
        <v>43924</v>
      </c>
      <c r="J65" s="1" t="n">
        <f aca="false">_xlfn.DAYS($B$58,I65)</f>
        <v>-1</v>
      </c>
      <c r="K65" s="13" t="n">
        <f aca="false">$B$58+1</f>
        <v>43924</v>
      </c>
      <c r="L65" s="0" t="n">
        <f aca="false">_xlfn.DAYS(K65,G65)</f>
        <v>7</v>
      </c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52</v>
      </c>
      <c r="C66" s="12" t="n">
        <v>414</v>
      </c>
      <c r="D66" s="1" t="n">
        <v>1107</v>
      </c>
      <c r="E66" s="12" t="n">
        <f aca="false">D66/83.784</f>
        <v>13.212546548267</v>
      </c>
      <c r="F66" s="12" t="n">
        <v>176</v>
      </c>
      <c r="G66" s="13" t="n">
        <v>43918</v>
      </c>
      <c r="H66" s="1" t="n">
        <f aca="false">_xlfn.DAYS($B$58,G66)</f>
        <v>5</v>
      </c>
      <c r="I66" s="13" t="n">
        <f aca="false">$B$58+1</f>
        <v>43924</v>
      </c>
      <c r="J66" s="1" t="n">
        <f aca="false">_xlfn.DAYS($B$58,I66)</f>
        <v>-1</v>
      </c>
      <c r="K66" s="13" t="n">
        <f aca="false">$B$58+1</f>
        <v>43924</v>
      </c>
      <c r="L66" s="0" t="n">
        <f aca="false">_xlfn.DAYS(K66,G66)</f>
        <v>6</v>
      </c>
      <c r="M66" s="0"/>
      <c r="N66" s="0"/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6" t="s">
        <v>31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7" t="n">
        <v>43922</v>
      </c>
      <c r="D70" s="0"/>
      <c r="E70" s="8" t="s">
        <v>32</v>
      </c>
      <c r="F70" s="0"/>
      <c r="G70" s="8" t="s">
        <v>33</v>
      </c>
      <c r="H70" s="8" t="s">
        <v>34</v>
      </c>
      <c r="I70" s="8" t="s">
        <v>35</v>
      </c>
      <c r="J70" s="8" t="s">
        <v>34</v>
      </c>
      <c r="K70" s="8" t="s">
        <v>36</v>
      </c>
      <c r="L70" s="8" t="s">
        <v>37</v>
      </c>
      <c r="M70" s="0"/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38</v>
      </c>
      <c r="D71" s="8" t="s">
        <v>10</v>
      </c>
      <c r="E71" s="10" t="s">
        <v>39</v>
      </c>
      <c r="F71" s="10" t="s">
        <v>40</v>
      </c>
      <c r="G71" s="11" t="s">
        <v>41</v>
      </c>
      <c r="H71" s="8" t="s">
        <v>42</v>
      </c>
      <c r="I71" s="11" t="s">
        <v>43</v>
      </c>
      <c r="J71" s="8" t="s">
        <v>44</v>
      </c>
      <c r="K71" s="8" t="s">
        <v>41</v>
      </c>
      <c r="L71" s="8" t="s">
        <v>45</v>
      </c>
      <c r="M71" s="0"/>
      <c r="N71" s="0"/>
      <c r="O71" s="0"/>
      <c r="P71" s="0"/>
      <c r="Q71" s="0"/>
    </row>
    <row r="72" customFormat="false" ht="12.8" hidden="false" customHeight="false" outlineLevel="0" collapsed="false">
      <c r="B72" s="0" t="s">
        <v>46</v>
      </c>
      <c r="C72" s="12" t="n">
        <v>300</v>
      </c>
      <c r="D72" s="1" t="n">
        <v>13155</v>
      </c>
      <c r="E72" s="12" t="n">
        <f aca="false">D72/60.48</f>
        <v>217.509920634921</v>
      </c>
      <c r="F72" s="12" t="n">
        <v>727</v>
      </c>
      <c r="G72" s="13" t="n">
        <v>43900</v>
      </c>
      <c r="H72" s="1" t="n">
        <f aca="false">_xlfn.DAYS($B$70,G72)</f>
        <v>22</v>
      </c>
      <c r="I72" s="13" t="n">
        <v>43902</v>
      </c>
      <c r="J72" s="1" t="n">
        <f aca="false">_xlfn.DAYS($B$70,I72)</f>
        <v>20</v>
      </c>
      <c r="K72" s="13" t="n">
        <f aca="false">$B$70+1</f>
        <v>43923</v>
      </c>
      <c r="L72" s="0" t="n">
        <f aca="false">_xlfn.DAYS(K72,G72)</f>
        <v>23</v>
      </c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47</v>
      </c>
      <c r="C73" s="12" t="n">
        <v>230</v>
      </c>
      <c r="D73" s="1" t="n">
        <v>9387</v>
      </c>
      <c r="E73" s="12" t="n">
        <f aca="false">D73/46.75</f>
        <v>200.791443850267</v>
      </c>
      <c r="F73" s="12" t="n">
        <v>923</v>
      </c>
      <c r="G73" s="13" t="n">
        <v>43907</v>
      </c>
      <c r="H73" s="1" t="n">
        <f aca="false">_xlfn.DAYS($B$70,G73)</f>
        <v>15</v>
      </c>
      <c r="I73" s="13" t="n">
        <v>43913</v>
      </c>
      <c r="J73" s="1" t="n">
        <f aca="false">_xlfn.DAYS($B$70,I73)</f>
        <v>9</v>
      </c>
      <c r="K73" s="13" t="n">
        <f aca="false">$B$70+1</f>
        <v>43923</v>
      </c>
      <c r="L73" s="0" t="n">
        <f aca="false">_xlfn.DAYS(K73,G73)</f>
        <v>16</v>
      </c>
      <c r="M73" s="0"/>
      <c r="N73" s="0"/>
      <c r="O73" s="0"/>
      <c r="P73" s="0"/>
      <c r="Q73" s="0"/>
    </row>
    <row r="74" customFormat="false" ht="12.8" hidden="false" customHeight="false" outlineLevel="0" collapsed="false">
      <c r="B74" s="0" t="s">
        <v>48</v>
      </c>
      <c r="C74" s="12" t="n">
        <v>330</v>
      </c>
      <c r="D74" s="1" t="n">
        <v>4032</v>
      </c>
      <c r="E74" s="12" t="n">
        <f aca="false">D74/65.27</f>
        <v>61.7741688371381</v>
      </c>
      <c r="F74" s="12" t="n">
        <v>509</v>
      </c>
      <c r="G74" s="13" t="n">
        <v>43912</v>
      </c>
      <c r="H74" s="1" t="n">
        <f aca="false">_xlfn.DAYS($B$70,G74)</f>
        <v>10</v>
      </c>
      <c r="I74" s="13" t="n">
        <v>43914</v>
      </c>
      <c r="J74" s="1" t="n">
        <f aca="false">_xlfn.DAYS($B$70,I74)</f>
        <v>8</v>
      </c>
      <c r="K74" s="13" t="n">
        <f aca="false">$B$70+1</f>
        <v>43923</v>
      </c>
      <c r="L74" s="0" t="n">
        <f aca="false">_xlfn.DAYS(K74,G74)</f>
        <v>11</v>
      </c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49</v>
      </c>
      <c r="C75" s="12" t="n">
        <v>50</v>
      </c>
      <c r="D75" s="12" t="n">
        <v>239</v>
      </c>
      <c r="E75" s="12" t="n">
        <f aca="false">D75/10.36</f>
        <v>23.0694980694981</v>
      </c>
      <c r="F75" s="12" t="n">
        <v>59</v>
      </c>
      <c r="G75" s="13" t="n">
        <v>43915</v>
      </c>
      <c r="H75" s="1" t="n">
        <f aca="false">_xlfn.DAYS($B$70,G75)</f>
        <v>7</v>
      </c>
      <c r="I75" s="13" t="n">
        <f aca="false">$B$70+1</f>
        <v>43923</v>
      </c>
      <c r="J75" s="1" t="n">
        <f aca="false">_xlfn.DAYS($B$70,I75)</f>
        <v>-1</v>
      </c>
      <c r="K75" s="13" t="n">
        <f aca="false">$B$70+1</f>
        <v>43923</v>
      </c>
      <c r="L75" s="0" t="n">
        <f aca="false">_xlfn.DAYS(K75,G75)</f>
        <v>8</v>
      </c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50</v>
      </c>
      <c r="C76" s="12" t="n">
        <v>330</v>
      </c>
      <c r="D76" s="1" t="n">
        <v>2352</v>
      </c>
      <c r="E76" s="12" t="n">
        <f aca="false">D76/67.79</f>
        <v>34.695382799823</v>
      </c>
      <c r="F76" s="12" t="n">
        <v>563</v>
      </c>
      <c r="G76" s="13" t="n">
        <v>43916</v>
      </c>
      <c r="H76" s="1" t="n">
        <f aca="false">_xlfn.DAYS($B$70,G76)</f>
        <v>6</v>
      </c>
      <c r="I76" s="13" t="n">
        <f aca="false">$B$70+1</f>
        <v>43923</v>
      </c>
      <c r="J76" s="1" t="n">
        <f aca="false">_xlfn.DAYS($B$70,I76)</f>
        <v>-1</v>
      </c>
      <c r="K76" s="13" t="n">
        <f aca="false">$B$70+1</f>
        <v>43923</v>
      </c>
      <c r="L76" s="0" t="n">
        <f aca="false">_xlfn.DAYS(K76,G76)</f>
        <v>7</v>
      </c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51</v>
      </c>
      <c r="C77" s="12" t="n">
        <v>1660</v>
      </c>
      <c r="D77" s="1" t="n">
        <v>5102</v>
      </c>
      <c r="E77" s="12" t="n">
        <f aca="false">D77/331</f>
        <v>15.4138972809668</v>
      </c>
      <c r="F77" s="12" t="n">
        <v>1049</v>
      </c>
      <c r="G77" s="13" t="n">
        <v>43917</v>
      </c>
      <c r="H77" s="1" t="n">
        <f aca="false">_xlfn.DAYS($B$70,G77)</f>
        <v>5</v>
      </c>
      <c r="I77" s="13" t="n">
        <f aca="false">$B$70+1</f>
        <v>43923</v>
      </c>
      <c r="J77" s="1" t="n">
        <f aca="false">_xlfn.DAYS($B$70,I77)</f>
        <v>-1</v>
      </c>
      <c r="K77" s="13" t="n">
        <f aca="false">$B$70+1</f>
        <v>43923</v>
      </c>
      <c r="L77" s="0" t="n">
        <f aca="false">_xlfn.DAYS(K77,G77)</f>
        <v>6</v>
      </c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52</v>
      </c>
      <c r="C78" s="12" t="n">
        <v>414</v>
      </c>
      <c r="D78" s="1" t="n">
        <v>931</v>
      </c>
      <c r="E78" s="12" t="n">
        <f aca="false">D78/83.784</f>
        <v>11.1119068079824</v>
      </c>
      <c r="F78" s="12" t="n">
        <v>156</v>
      </c>
      <c r="G78" s="13" t="n">
        <v>43918</v>
      </c>
      <c r="H78" s="1" t="n">
        <f aca="false">_xlfn.DAYS($B$70,G78)</f>
        <v>4</v>
      </c>
      <c r="I78" s="13" t="n">
        <f aca="false">$B$70+1</f>
        <v>43923</v>
      </c>
      <c r="J78" s="1" t="n">
        <f aca="false">_xlfn.DAYS($B$70,I78)</f>
        <v>-1</v>
      </c>
      <c r="K78" s="13" t="n">
        <f aca="false">$B$70+1</f>
        <v>43923</v>
      </c>
      <c r="L78" s="0" t="n">
        <f aca="false">_xlfn.DAYS(K78,G78)</f>
        <v>5</v>
      </c>
      <c r="M78" s="0"/>
      <c r="N78" s="0"/>
      <c r="O78" s="0"/>
      <c r="P78" s="0"/>
      <c r="Q78" s="0"/>
    </row>
    <row r="79" customFormat="false" ht="12.8" hidden="false" customHeight="false" outlineLevel="0" collapsed="false">
      <c r="B79" s="4"/>
      <c r="C79" s="5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6" t="s">
        <v>31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7" t="n">
        <v>43921</v>
      </c>
      <c r="D82" s="0"/>
      <c r="E82" s="8" t="s">
        <v>32</v>
      </c>
      <c r="F82" s="0"/>
      <c r="G82" s="8" t="s">
        <v>33</v>
      </c>
      <c r="H82" s="8" t="s">
        <v>34</v>
      </c>
      <c r="I82" s="8" t="s">
        <v>35</v>
      </c>
      <c r="J82" s="8" t="s">
        <v>34</v>
      </c>
      <c r="K82" s="8" t="s">
        <v>36</v>
      </c>
      <c r="L82" s="8" t="s">
        <v>37</v>
      </c>
      <c r="M82" s="0"/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38</v>
      </c>
      <c r="D83" s="8" t="s">
        <v>10</v>
      </c>
      <c r="E83" s="10" t="s">
        <v>39</v>
      </c>
      <c r="F83" s="10" t="s">
        <v>40</v>
      </c>
      <c r="G83" s="11" t="s">
        <v>41</v>
      </c>
      <c r="H83" s="8" t="s">
        <v>42</v>
      </c>
      <c r="I83" s="11" t="s">
        <v>43</v>
      </c>
      <c r="J83" s="8" t="s">
        <v>44</v>
      </c>
      <c r="K83" s="8" t="s">
        <v>41</v>
      </c>
      <c r="L83" s="8" t="s">
        <v>45</v>
      </c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46</v>
      </c>
      <c r="C84" s="12" t="n">
        <v>300</v>
      </c>
      <c r="D84" s="1" t="n">
        <v>12428</v>
      </c>
      <c r="E84" s="12" t="n">
        <f aca="false">D84/60.48</f>
        <v>205.489417989418</v>
      </c>
      <c r="F84" s="12" t="n">
        <v>837</v>
      </c>
      <c r="G84" s="13" t="n">
        <v>43900</v>
      </c>
      <c r="H84" s="1" t="n">
        <f aca="false">_xlfn.DAYS($B$82,G84)</f>
        <v>21</v>
      </c>
      <c r="I84" s="13" t="n">
        <v>43902</v>
      </c>
      <c r="J84" s="1" t="n">
        <f aca="false">_xlfn.DAYS($B$82,I84)</f>
        <v>19</v>
      </c>
      <c r="K84" s="13" t="n">
        <f aca="false">$B$82+1</f>
        <v>43922</v>
      </c>
      <c r="L84" s="0" t="n">
        <f aca="false">_xlfn.DAYS(K84,G84)</f>
        <v>22</v>
      </c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47</v>
      </c>
      <c r="C85" s="12" t="n">
        <v>230</v>
      </c>
      <c r="D85" s="1" t="n">
        <v>8464</v>
      </c>
      <c r="E85" s="12" t="n">
        <f aca="false">D85/46.75</f>
        <v>181.048128342246</v>
      </c>
      <c r="F85" s="12" t="n">
        <v>748</v>
      </c>
      <c r="G85" s="13" t="n">
        <v>43907</v>
      </c>
      <c r="H85" s="1" t="n">
        <f aca="false">_xlfn.DAYS($B$82,G85)</f>
        <v>14</v>
      </c>
      <c r="I85" s="13" t="n">
        <v>43913</v>
      </c>
      <c r="J85" s="1" t="n">
        <f aca="false">_xlfn.DAYS($B$82,I85)</f>
        <v>8</v>
      </c>
      <c r="K85" s="13" t="n">
        <f aca="false">$B$82+1</f>
        <v>43922</v>
      </c>
      <c r="L85" s="0" t="n">
        <f aca="false">_xlfn.DAYS(K85,G85)</f>
        <v>15</v>
      </c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48</v>
      </c>
      <c r="C86" s="12" t="n">
        <v>330</v>
      </c>
      <c r="D86" s="1" t="n">
        <v>3523</v>
      </c>
      <c r="E86" s="12" t="n">
        <f aca="false">D86/65.27</f>
        <v>53.9757928604259</v>
      </c>
      <c r="F86" s="12" t="n">
        <v>499</v>
      </c>
      <c r="G86" s="13" t="n">
        <v>43912</v>
      </c>
      <c r="H86" s="1" t="n">
        <f aca="false">_xlfn.DAYS($B$82,G86)</f>
        <v>9</v>
      </c>
      <c r="I86" s="13" t="n">
        <v>43914</v>
      </c>
      <c r="J86" s="1" t="n">
        <f aca="false">_xlfn.DAYS($B$82,I86)</f>
        <v>7</v>
      </c>
      <c r="K86" s="13" t="n">
        <f aca="false">$B$82+1</f>
        <v>43922</v>
      </c>
      <c r="L86" s="0" t="n">
        <f aca="false">_xlfn.DAYS(K86,G86)</f>
        <v>10</v>
      </c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49</v>
      </c>
      <c r="C87" s="12" t="n">
        <v>50</v>
      </c>
      <c r="D87" s="12" t="n">
        <v>180</v>
      </c>
      <c r="E87" s="12" t="n">
        <f aca="false">D87/10.36</f>
        <v>17.3745173745174</v>
      </c>
      <c r="F87" s="12" t="n">
        <v>34</v>
      </c>
      <c r="G87" s="13" t="n">
        <v>43915</v>
      </c>
      <c r="H87" s="1" t="n">
        <f aca="false">_xlfn.DAYS($B$82,G87)</f>
        <v>6</v>
      </c>
      <c r="I87" s="13" t="n">
        <f aca="false">$B$82+1</f>
        <v>43922</v>
      </c>
      <c r="J87" s="1" t="n">
        <f aca="false">_xlfn.DAYS($B$82,I87)</f>
        <v>-1</v>
      </c>
      <c r="K87" s="13" t="n">
        <f aca="false">$B$82+1</f>
        <v>43922</v>
      </c>
      <c r="L87" s="0" t="n">
        <f aca="false">_xlfn.DAYS(K87,G87)</f>
        <v>7</v>
      </c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50</v>
      </c>
      <c r="C88" s="12" t="n">
        <v>330</v>
      </c>
      <c r="D88" s="1" t="n">
        <v>1789</v>
      </c>
      <c r="E88" s="12" t="n">
        <f aca="false">D88/67.79</f>
        <v>26.390323056498</v>
      </c>
      <c r="F88" s="12" t="n">
        <v>381</v>
      </c>
      <c r="G88" s="13" t="n">
        <v>43916</v>
      </c>
      <c r="H88" s="1" t="n">
        <f aca="false">_xlfn.DAYS($B$82,G88)</f>
        <v>5</v>
      </c>
      <c r="I88" s="13" t="n">
        <f aca="false">$B$82+1</f>
        <v>43922</v>
      </c>
      <c r="J88" s="1" t="n">
        <f aca="false">_xlfn.DAYS($B$82,I88)</f>
        <v>-1</v>
      </c>
      <c r="K88" s="13" t="n">
        <f aca="false">$B$82+1</f>
        <v>43922</v>
      </c>
      <c r="L88" s="0" t="n">
        <f aca="false">_xlfn.DAYS(K88,G88)</f>
        <v>6</v>
      </c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51</v>
      </c>
      <c r="C89" s="12" t="n">
        <v>1660</v>
      </c>
      <c r="D89" s="1" t="n">
        <v>4053</v>
      </c>
      <c r="E89" s="12" t="n">
        <f aca="false">D89/331</f>
        <v>12.2447129909366</v>
      </c>
      <c r="F89" s="12" t="n">
        <v>912</v>
      </c>
      <c r="G89" s="13" t="n">
        <v>43917</v>
      </c>
      <c r="H89" s="1" t="n">
        <f aca="false">_xlfn.DAYS($B$82,G89)</f>
        <v>4</v>
      </c>
      <c r="I89" s="13" t="n">
        <f aca="false">$B$82+1</f>
        <v>43922</v>
      </c>
      <c r="J89" s="1" t="n">
        <f aca="false">_xlfn.DAYS($B$82,I89)</f>
        <v>-1</v>
      </c>
      <c r="K89" s="13" t="n">
        <f aca="false">$B$82+1</f>
        <v>43922</v>
      </c>
      <c r="L89" s="0" t="n">
        <f aca="false">_xlfn.DAYS(K89,G89)</f>
        <v>5</v>
      </c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52</v>
      </c>
      <c r="C90" s="12" t="n">
        <v>414</v>
      </c>
      <c r="D90" s="1" t="n">
        <v>775</v>
      </c>
      <c r="E90" s="12" t="n">
        <f aca="false">D90/83.784</f>
        <v>9.24997612909386</v>
      </c>
      <c r="F90" s="12" t="n">
        <v>130</v>
      </c>
      <c r="G90" s="13" t="n">
        <v>43918</v>
      </c>
      <c r="H90" s="1" t="n">
        <f aca="false">_xlfn.DAYS($B$82,G90)</f>
        <v>3</v>
      </c>
      <c r="I90" s="13" t="n">
        <f aca="false">$B$82+1</f>
        <v>43922</v>
      </c>
      <c r="J90" s="1" t="n">
        <f aca="false">_xlfn.DAYS($B$82,I90)</f>
        <v>-1</v>
      </c>
      <c r="K90" s="13" t="n">
        <f aca="false">$B$82+1</f>
        <v>43922</v>
      </c>
      <c r="L90" s="0" t="n">
        <f aca="false">_xlfn.DAYS(K90,G90)</f>
        <v>4</v>
      </c>
      <c r="M90" s="0"/>
      <c r="N90" s="0"/>
      <c r="O90" s="0"/>
      <c r="P90" s="0"/>
      <c r="Q90" s="0"/>
    </row>
    <row r="91" customFormat="false" ht="12.8" hidden="false" customHeight="false" outlineLevel="0" collapsed="false">
      <c r="C91" s="12"/>
      <c r="D91" s="0"/>
      <c r="E91" s="12"/>
      <c r="F91" s="12"/>
      <c r="G91" s="13"/>
      <c r="H91" s="0"/>
      <c r="I91" s="13"/>
      <c r="J91" s="0"/>
      <c r="K91" s="13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C92" s="12"/>
      <c r="D92" s="0"/>
      <c r="E92" s="12"/>
      <c r="F92" s="12"/>
      <c r="G92" s="13"/>
      <c r="H92" s="0"/>
      <c r="I92" s="13"/>
      <c r="J92" s="0"/>
      <c r="K92" s="13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6" t="s">
        <v>31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7" t="n">
        <v>43920</v>
      </c>
      <c r="D94" s="0"/>
      <c r="E94" s="8" t="s">
        <v>32</v>
      </c>
      <c r="F94" s="0"/>
      <c r="G94" s="8" t="s">
        <v>33</v>
      </c>
      <c r="H94" s="8" t="s">
        <v>34</v>
      </c>
      <c r="I94" s="8" t="s">
        <v>35</v>
      </c>
      <c r="J94" s="8" t="s">
        <v>34</v>
      </c>
      <c r="K94" s="8" t="s">
        <v>36</v>
      </c>
      <c r="L94" s="0"/>
      <c r="M94" s="0"/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38</v>
      </c>
      <c r="D95" s="8" t="s">
        <v>10</v>
      </c>
      <c r="E95" s="10" t="s">
        <v>39</v>
      </c>
      <c r="F95" s="10" t="s">
        <v>40</v>
      </c>
      <c r="G95" s="11" t="s">
        <v>41</v>
      </c>
      <c r="H95" s="8" t="s">
        <v>42</v>
      </c>
      <c r="I95" s="11" t="s">
        <v>43</v>
      </c>
      <c r="J95" s="8" t="s">
        <v>44</v>
      </c>
      <c r="K95" s="8" t="s">
        <v>41</v>
      </c>
      <c r="L95" s="0"/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46</v>
      </c>
      <c r="C96" s="12" t="n">
        <v>300</v>
      </c>
      <c r="D96" s="1" t="n">
        <v>11591</v>
      </c>
      <c r="E96" s="12" t="n">
        <f aca="false">D96/60.48</f>
        <v>191.650132275132</v>
      </c>
      <c r="F96" s="12" t="n">
        <v>812</v>
      </c>
      <c r="G96" s="13" t="n">
        <v>43900</v>
      </c>
      <c r="H96" s="1" t="n">
        <f aca="false">_xlfn.DAYS($B$94,G96)</f>
        <v>20</v>
      </c>
      <c r="I96" s="13" t="n">
        <v>43902</v>
      </c>
      <c r="J96" s="1" t="n">
        <f aca="false">_xlfn.DAYS($B$94,I96)</f>
        <v>18</v>
      </c>
      <c r="K96" s="13" t="n">
        <f aca="false">$B$106+1</f>
        <v>43920</v>
      </c>
      <c r="L96" s="0"/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47</v>
      </c>
      <c r="C97" s="12" t="n">
        <v>230</v>
      </c>
      <c r="D97" s="1" t="n">
        <v>7716</v>
      </c>
      <c r="E97" s="12" t="n">
        <f aca="false">D97/46.75</f>
        <v>165.048128342246</v>
      </c>
      <c r="F97" s="12" t="n">
        <v>913</v>
      </c>
      <c r="G97" s="13" t="n">
        <v>43907</v>
      </c>
      <c r="H97" s="1" t="n">
        <f aca="false">_xlfn.DAYS($B$94,G97)</f>
        <v>13</v>
      </c>
      <c r="I97" s="13" t="n">
        <v>43913</v>
      </c>
      <c r="J97" s="1" t="n">
        <f aca="false">_xlfn.DAYS($B$94,I97)</f>
        <v>7</v>
      </c>
      <c r="K97" s="13" t="n">
        <f aca="false">$B$106+1</f>
        <v>43920</v>
      </c>
      <c r="L97" s="0"/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48</v>
      </c>
      <c r="C98" s="12" t="n">
        <v>330</v>
      </c>
      <c r="D98" s="1" t="n">
        <v>3024</v>
      </c>
      <c r="E98" s="12" t="n">
        <f aca="false">D98/65.27</f>
        <v>46.3306266278535</v>
      </c>
      <c r="F98" s="12" t="n">
        <v>418</v>
      </c>
      <c r="G98" s="13" t="n">
        <v>43912</v>
      </c>
      <c r="H98" s="1" t="n">
        <f aca="false">_xlfn.DAYS($B$94,G98)</f>
        <v>8</v>
      </c>
      <c r="I98" s="13" t="n">
        <v>43914</v>
      </c>
      <c r="J98" s="1" t="n">
        <f aca="false">_xlfn.DAYS($B$94,I98)</f>
        <v>6</v>
      </c>
      <c r="K98" s="13" t="n">
        <f aca="false">$B$106+1</f>
        <v>43920</v>
      </c>
      <c r="L98" s="0"/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49</v>
      </c>
      <c r="C99" s="12" t="n">
        <v>50</v>
      </c>
      <c r="D99" s="12" t="n">
        <v>146</v>
      </c>
      <c r="E99" s="12" t="n">
        <f aca="false">D99/10.36</f>
        <v>14.0926640926641</v>
      </c>
      <c r="F99" s="12" t="n">
        <v>36</v>
      </c>
      <c r="G99" s="13" t="n">
        <v>43915</v>
      </c>
      <c r="H99" s="1" t="n">
        <f aca="false">_xlfn.DAYS($B$94,G99)</f>
        <v>5</v>
      </c>
      <c r="I99" s="13" t="n">
        <f aca="false">$B$94+1</f>
        <v>43921</v>
      </c>
      <c r="J99" s="1" t="n">
        <f aca="false">_xlfn.DAYS($B$94,I99)</f>
        <v>-1</v>
      </c>
      <c r="K99" s="13" t="n">
        <f aca="false">$B$106+1</f>
        <v>43920</v>
      </c>
      <c r="L99" s="0"/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50</v>
      </c>
      <c r="C100" s="12" t="n">
        <v>330</v>
      </c>
      <c r="D100" s="1" t="n">
        <v>1408</v>
      </c>
      <c r="E100" s="12" t="n">
        <f aca="false">D100/67.79</f>
        <v>20.770025077445</v>
      </c>
      <c r="F100" s="12" t="n">
        <v>180</v>
      </c>
      <c r="G100" s="13" t="n">
        <v>43916</v>
      </c>
      <c r="H100" s="1" t="n">
        <f aca="false">_xlfn.DAYS($B$94,G100)</f>
        <v>4</v>
      </c>
      <c r="I100" s="13" t="n">
        <f aca="false">$B$94+1</f>
        <v>43921</v>
      </c>
      <c r="J100" s="1" t="n">
        <f aca="false">_xlfn.DAYS($B$94,I100)</f>
        <v>-1</v>
      </c>
      <c r="K100" s="13" t="n">
        <f aca="false">$B$106+1</f>
        <v>43920</v>
      </c>
      <c r="L100" s="0"/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51</v>
      </c>
      <c r="C101" s="12" t="n">
        <v>1660</v>
      </c>
      <c r="D101" s="1" t="n">
        <v>3141</v>
      </c>
      <c r="E101" s="12" t="n">
        <f aca="false">D101/331</f>
        <v>9.48942598187311</v>
      </c>
      <c r="F101" s="12" t="n">
        <v>573</v>
      </c>
      <c r="G101" s="13" t="n">
        <v>43917</v>
      </c>
      <c r="H101" s="1" t="n">
        <f aca="false">_xlfn.DAYS($B$94,G101)</f>
        <v>3</v>
      </c>
      <c r="I101" s="13" t="n">
        <v>43920</v>
      </c>
      <c r="J101" s="1" t="n">
        <f aca="false">_xlfn.DAYS($B$94,I101)</f>
        <v>0</v>
      </c>
      <c r="K101" s="13" t="n">
        <f aca="false">$B$106+1</f>
        <v>43920</v>
      </c>
      <c r="L101" s="0"/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52</v>
      </c>
      <c r="C102" s="12" t="n">
        <v>414</v>
      </c>
      <c r="D102" s="1" t="n">
        <v>645</v>
      </c>
      <c r="E102" s="12" t="n">
        <f aca="false">D102/83.784</f>
        <v>7.69836723002005</v>
      </c>
      <c r="F102" s="12" t="n">
        <v>104</v>
      </c>
      <c r="G102" s="13" t="n">
        <v>43918</v>
      </c>
      <c r="H102" s="1" t="n">
        <f aca="false">_xlfn.DAYS($B$94,G102)</f>
        <v>2</v>
      </c>
      <c r="I102" s="13" t="n">
        <f aca="false">$B$94+1</f>
        <v>43921</v>
      </c>
      <c r="J102" s="1" t="n">
        <f aca="false">_xlfn.DAYS($B$94,I102)</f>
        <v>-1</v>
      </c>
      <c r="K102" s="13" t="n">
        <f aca="false">$B$106+1</f>
        <v>43920</v>
      </c>
      <c r="L102" s="0"/>
      <c r="M102" s="0"/>
      <c r="N102" s="0"/>
      <c r="O102" s="0"/>
      <c r="P102" s="0"/>
      <c r="Q102" s="0"/>
    </row>
    <row r="103" customFormat="false" ht="12.8" hidden="false" customHeight="false" outlineLevel="0" collapsed="false">
      <c r="B103" s="4"/>
      <c r="C103" s="5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B104" s="4"/>
      <c r="C104" s="5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6" t="s">
        <v>31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customFormat="false" ht="12.8" hidden="false" customHeight="false" outlineLevel="0" collapsed="false">
      <c r="B106" s="7" t="n">
        <v>43919</v>
      </c>
      <c r="D106" s="0"/>
      <c r="E106" s="8" t="s">
        <v>32</v>
      </c>
      <c r="F106" s="0"/>
      <c r="G106" s="8" t="s">
        <v>33</v>
      </c>
      <c r="H106" s="8" t="s">
        <v>34</v>
      </c>
      <c r="I106" s="8" t="s">
        <v>35</v>
      </c>
      <c r="J106" s="8" t="s">
        <v>34</v>
      </c>
      <c r="K106" s="8" t="s">
        <v>36</v>
      </c>
      <c r="L106" s="0"/>
      <c r="M106" s="0"/>
      <c r="N106" s="0"/>
      <c r="O106" s="0"/>
      <c r="P106" s="0"/>
      <c r="Q106" s="0"/>
    </row>
    <row r="107" customFormat="false" ht="12.8" hidden="false" customHeight="false" outlineLevel="0" collapsed="false">
      <c r="B107" s="9"/>
      <c r="C107" s="10" t="s">
        <v>38</v>
      </c>
      <c r="D107" s="8" t="s">
        <v>10</v>
      </c>
      <c r="E107" s="10" t="s">
        <v>39</v>
      </c>
      <c r="F107" s="10" t="s">
        <v>40</v>
      </c>
      <c r="G107" s="11" t="s">
        <v>41</v>
      </c>
      <c r="H107" s="8" t="s">
        <v>42</v>
      </c>
      <c r="I107" s="11" t="s">
        <v>43</v>
      </c>
      <c r="J107" s="8" t="s">
        <v>44</v>
      </c>
      <c r="K107" s="8" t="s">
        <v>41</v>
      </c>
      <c r="L107" s="0"/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46</v>
      </c>
      <c r="C108" s="12" t="n">
        <v>300</v>
      </c>
      <c r="D108" s="1" t="n">
        <v>10779</v>
      </c>
      <c r="E108" s="12" t="n">
        <f aca="false">D108/60.48</f>
        <v>178.224206349206</v>
      </c>
      <c r="F108" s="12" t="n">
        <v>756</v>
      </c>
      <c r="G108" s="13" t="n">
        <v>43900</v>
      </c>
      <c r="H108" s="1" t="n">
        <f aca="false">_xlfn.DAYS($B$106,G108)</f>
        <v>19</v>
      </c>
      <c r="I108" s="13" t="n">
        <v>43902</v>
      </c>
      <c r="J108" s="1" t="n">
        <f aca="false">_xlfn.DAYS($B$106,I108)</f>
        <v>17</v>
      </c>
      <c r="K108" s="13" t="n">
        <f aca="false">$B$106+1</f>
        <v>43920</v>
      </c>
      <c r="L108" s="0"/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47</v>
      </c>
      <c r="C109" s="12" t="n">
        <v>230</v>
      </c>
      <c r="D109" s="1" t="n">
        <v>6803</v>
      </c>
      <c r="E109" s="12" t="n">
        <f aca="false">D109/46.75</f>
        <v>145.51871657754</v>
      </c>
      <c r="F109" s="12" t="n">
        <v>821</v>
      </c>
      <c r="G109" s="13" t="n">
        <v>43907</v>
      </c>
      <c r="H109" s="1" t="n">
        <f aca="false">_xlfn.DAYS($B$106,G109)</f>
        <v>12</v>
      </c>
      <c r="I109" s="13" t="n">
        <v>43913</v>
      </c>
      <c r="J109" s="1" t="n">
        <f aca="false">_xlfn.DAYS($B$106,I109)</f>
        <v>6</v>
      </c>
      <c r="K109" s="13" t="n">
        <f aca="false">$B$106+1</f>
        <v>43920</v>
      </c>
      <c r="L109" s="0"/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48</v>
      </c>
      <c r="C110" s="12" t="n">
        <v>330</v>
      </c>
      <c r="D110" s="1" t="n">
        <v>2606</v>
      </c>
      <c r="E110" s="12" t="n">
        <f aca="false">D110/65.27</f>
        <v>39.9264593228129</v>
      </c>
      <c r="F110" s="12" t="n">
        <v>292</v>
      </c>
      <c r="G110" s="13" t="n">
        <v>43912</v>
      </c>
      <c r="H110" s="1" t="n">
        <f aca="false">_xlfn.DAYS($B$106,G110)</f>
        <v>7</v>
      </c>
      <c r="I110" s="13" t="n">
        <v>43914</v>
      </c>
      <c r="J110" s="1" t="n">
        <f aca="false">_xlfn.DAYS($B$106,I110)</f>
        <v>5</v>
      </c>
      <c r="K110" s="13" t="n">
        <f aca="false">$B$106+1</f>
        <v>43920</v>
      </c>
      <c r="L110" s="0"/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51</v>
      </c>
      <c r="C111" s="12" t="n">
        <v>1660</v>
      </c>
      <c r="D111" s="1" t="n">
        <v>2583</v>
      </c>
      <c r="E111" s="12" t="n">
        <f aca="false">D111/331</f>
        <v>7.8036253776435</v>
      </c>
      <c r="F111" s="12" t="n">
        <v>363</v>
      </c>
      <c r="G111" s="13" t="n">
        <v>43917</v>
      </c>
      <c r="H111" s="1" t="n">
        <f aca="false">_xlfn.DAYS($B$106,G111)</f>
        <v>2</v>
      </c>
      <c r="I111" s="13" t="n">
        <f aca="false">$B$106+1</f>
        <v>43920</v>
      </c>
      <c r="J111" s="1" t="n">
        <f aca="false">_xlfn.DAYS($B$106,I111)</f>
        <v>-1</v>
      </c>
      <c r="K111" s="13" t="n">
        <f aca="false">$B$106+1</f>
        <v>43920</v>
      </c>
      <c r="L111" s="0"/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50</v>
      </c>
      <c r="C112" s="12" t="n">
        <v>330</v>
      </c>
      <c r="D112" s="1" t="n">
        <v>1228</v>
      </c>
      <c r="E112" s="12" t="n">
        <f aca="false">D112/67.79</f>
        <v>18.1147661897035</v>
      </c>
      <c r="F112" s="12" t="n">
        <v>209</v>
      </c>
      <c r="G112" s="13" t="n">
        <v>43916</v>
      </c>
      <c r="H112" s="1" t="n">
        <f aca="false">_xlfn.DAYS($B$106,G112)</f>
        <v>3</v>
      </c>
      <c r="I112" s="13" t="n">
        <f aca="false">$B$106+1</f>
        <v>43920</v>
      </c>
      <c r="J112" s="1" t="n">
        <f aca="false">_xlfn.DAYS($B$106,I112)</f>
        <v>-1</v>
      </c>
      <c r="K112" s="13" t="n">
        <f aca="false">$B$106+1</f>
        <v>43920</v>
      </c>
      <c r="L112" s="0"/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52</v>
      </c>
      <c r="C113" s="12" t="n">
        <v>414</v>
      </c>
      <c r="D113" s="1" t="n">
        <v>541</v>
      </c>
      <c r="E113" s="12" t="n">
        <f aca="false">D113/83.784</f>
        <v>6.457080110761</v>
      </c>
      <c r="F113" s="12" t="n">
        <v>108</v>
      </c>
      <c r="G113" s="13" t="n">
        <v>43918</v>
      </c>
      <c r="H113" s="1" t="n">
        <f aca="false">_xlfn.DAYS($B$106,G113)</f>
        <v>1</v>
      </c>
      <c r="I113" s="13" t="n">
        <f aca="false">$B$106+1</f>
        <v>43920</v>
      </c>
      <c r="J113" s="1" t="n">
        <f aca="false">_xlfn.DAYS($B$106,I113)</f>
        <v>-1</v>
      </c>
      <c r="K113" s="13" t="n">
        <f aca="false">$B$106+1</f>
        <v>43920</v>
      </c>
      <c r="L113" s="0"/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49</v>
      </c>
      <c r="C114" s="12" t="n">
        <v>50</v>
      </c>
      <c r="D114" s="12" t="n">
        <v>110</v>
      </c>
      <c r="E114" s="12" t="n">
        <f aca="false">D114/10.36</f>
        <v>10.6177606177606</v>
      </c>
      <c r="F114" s="12" t="n">
        <v>5</v>
      </c>
      <c r="G114" s="13" t="n">
        <v>43915</v>
      </c>
      <c r="H114" s="1" t="n">
        <f aca="false">_xlfn.DAYS($B$106,G114)</f>
        <v>4</v>
      </c>
      <c r="I114" s="13" t="n">
        <f aca="false">$B$106+1</f>
        <v>43920</v>
      </c>
      <c r="J114" s="1" t="n">
        <f aca="false">_xlfn.DAYS($B$106,I114)</f>
        <v>-1</v>
      </c>
      <c r="K114" s="13" t="n">
        <f aca="false">$B$106+1</f>
        <v>43920</v>
      </c>
      <c r="L114" s="0"/>
      <c r="M114" s="0"/>
      <c r="N114" s="0"/>
      <c r="O114" s="0"/>
      <c r="P114" s="0"/>
      <c r="Q114" s="0"/>
    </row>
    <row r="115" customFormat="false" ht="12.8" hidden="false" customHeight="false" outlineLevel="0" collapsed="false">
      <c r="B115" s="4"/>
      <c r="C115" s="5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</row>
    <row r="116" customFormat="false" ht="12.8" hidden="false" customHeight="false" outlineLevel="0" collapsed="false">
      <c r="B116" s="4"/>
      <c r="C116" s="5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</row>
    <row r="117" customFormat="false" ht="12.8" hidden="false" customHeight="false" outlineLevel="0" collapsed="false">
      <c r="B117" s="6" t="s">
        <v>31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</row>
    <row r="118" customFormat="false" ht="12.8" hidden="false" customHeight="false" outlineLevel="0" collapsed="false">
      <c r="B118" s="7" t="n">
        <v>43918</v>
      </c>
      <c r="D118" s="8" t="s">
        <v>10</v>
      </c>
      <c r="E118" s="8" t="s">
        <v>32</v>
      </c>
      <c r="F118" s="8"/>
      <c r="G118" s="8" t="s">
        <v>33</v>
      </c>
      <c r="H118" s="8" t="s">
        <v>34</v>
      </c>
      <c r="I118" s="8" t="s">
        <v>35</v>
      </c>
      <c r="J118" s="8" t="s">
        <v>34</v>
      </c>
      <c r="K118" s="8" t="s">
        <v>36</v>
      </c>
      <c r="L118" s="0"/>
      <c r="M118" s="0"/>
      <c r="N118" s="0"/>
      <c r="O118" s="0"/>
      <c r="P118" s="0"/>
      <c r="Q118" s="0"/>
    </row>
    <row r="119" customFormat="false" ht="12.8" hidden="false" customHeight="false" outlineLevel="0" collapsed="false">
      <c r="B119" s="9"/>
      <c r="C119" s="10" t="s">
        <v>38</v>
      </c>
      <c r="D119" s="10" t="s">
        <v>6</v>
      </c>
      <c r="E119" s="10" t="s">
        <v>39</v>
      </c>
      <c r="F119" s="10" t="s">
        <v>40</v>
      </c>
      <c r="G119" s="11" t="s">
        <v>41</v>
      </c>
      <c r="H119" s="8" t="s">
        <v>42</v>
      </c>
      <c r="I119" s="11" t="s">
        <v>43</v>
      </c>
      <c r="J119" s="8" t="s">
        <v>44</v>
      </c>
      <c r="K119" s="8" t="s">
        <v>41</v>
      </c>
      <c r="L119" s="0"/>
      <c r="M119" s="0"/>
      <c r="N119" s="0"/>
      <c r="O119" s="0"/>
      <c r="P119" s="0"/>
      <c r="Q119" s="0"/>
    </row>
    <row r="120" customFormat="false" ht="12.8" hidden="false" customHeight="false" outlineLevel="0" collapsed="false">
      <c r="B120" s="0" t="s">
        <v>46</v>
      </c>
      <c r="C120" s="12" t="n">
        <v>300</v>
      </c>
      <c r="D120" s="1" t="n">
        <v>10023</v>
      </c>
      <c r="E120" s="12" t="n">
        <f aca="false">D120/60.48</f>
        <v>165.724206349206</v>
      </c>
      <c r="F120" s="12" t="n">
        <v>889</v>
      </c>
      <c r="G120" s="13" t="n">
        <v>43900</v>
      </c>
      <c r="H120" s="1" t="n">
        <f aca="false">_xlfn.DAYS($B$118,G120)</f>
        <v>18</v>
      </c>
      <c r="I120" s="13" t="n">
        <v>43902</v>
      </c>
      <c r="J120" s="1" t="n">
        <f aca="false">_xlfn.DAYS(B$130,I120)</f>
        <v>15</v>
      </c>
      <c r="K120" s="13" t="n">
        <f aca="false">$B$118+1</f>
        <v>43919</v>
      </c>
      <c r="L120" s="0"/>
      <c r="M120" s="0"/>
      <c r="N120" s="0"/>
      <c r="O120" s="0"/>
      <c r="P120" s="0"/>
      <c r="Q120" s="0"/>
    </row>
    <row r="121" customFormat="false" ht="12.8" hidden="false" customHeight="false" outlineLevel="0" collapsed="false">
      <c r="B121" s="0" t="s">
        <v>47</v>
      </c>
      <c r="C121" s="12" t="n">
        <v>230</v>
      </c>
      <c r="D121" s="1" t="n">
        <v>5982</v>
      </c>
      <c r="E121" s="12" t="n">
        <f aca="false">D121/46.75</f>
        <v>127.957219251337</v>
      </c>
      <c r="F121" s="12" t="n">
        <v>844</v>
      </c>
      <c r="G121" s="13" t="n">
        <v>43907</v>
      </c>
      <c r="H121" s="1" t="n">
        <f aca="false">_xlfn.DAYS($B$118,G121)</f>
        <v>11</v>
      </c>
      <c r="I121" s="13" t="n">
        <v>43913</v>
      </c>
      <c r="J121" s="1" t="n">
        <f aca="false">_xlfn.DAYS(B$130,I121)</f>
        <v>4</v>
      </c>
      <c r="K121" s="13" t="n">
        <f aca="false">$B$118+1</f>
        <v>43919</v>
      </c>
      <c r="L121" s="0"/>
      <c r="M121" s="0"/>
      <c r="N121" s="0"/>
      <c r="O121" s="0"/>
      <c r="P121" s="0"/>
      <c r="Q121" s="0"/>
    </row>
    <row r="122" customFormat="false" ht="12.8" hidden="false" customHeight="false" outlineLevel="0" collapsed="false">
      <c r="B122" s="0" t="s">
        <v>48</v>
      </c>
      <c r="C122" s="12" t="n">
        <v>330</v>
      </c>
      <c r="D122" s="1" t="n">
        <v>2314</v>
      </c>
      <c r="E122" s="12" t="n">
        <f aca="false">D122/65.27</f>
        <v>35.4527347939329</v>
      </c>
      <c r="F122" s="12" t="n">
        <v>319</v>
      </c>
      <c r="G122" s="13" t="n">
        <v>43912</v>
      </c>
      <c r="H122" s="1" t="n">
        <f aca="false">_xlfn.DAYS($B$118,G122)</f>
        <v>6</v>
      </c>
      <c r="I122" s="13" t="n">
        <v>43914</v>
      </c>
      <c r="J122" s="1" t="n">
        <f aca="false">_xlfn.DAYS(B$130,I122)</f>
        <v>3</v>
      </c>
      <c r="K122" s="13" t="n">
        <f aca="false">$B$118+1</f>
        <v>43919</v>
      </c>
      <c r="L122" s="0"/>
      <c r="M122" s="0"/>
      <c r="N122" s="0"/>
      <c r="O122" s="0"/>
      <c r="P122" s="0"/>
      <c r="Q122" s="0"/>
    </row>
    <row r="123" customFormat="false" ht="12.8" hidden="false" customHeight="false" outlineLevel="0" collapsed="false">
      <c r="B123" s="0" t="s">
        <v>51</v>
      </c>
      <c r="C123" s="12" t="n">
        <v>1660</v>
      </c>
      <c r="D123" s="1" t="n">
        <v>2221</v>
      </c>
      <c r="E123" s="12" t="n">
        <f aca="false">D123/331</f>
        <v>6.70996978851964</v>
      </c>
      <c r="F123" s="12" t="n">
        <v>525</v>
      </c>
      <c r="G123" s="13" t="n">
        <v>43917</v>
      </c>
      <c r="H123" s="1" t="n">
        <f aca="false">_xlfn.DAYS($B$118,G123)</f>
        <v>1</v>
      </c>
      <c r="I123" s="13" t="n">
        <f aca="false">$B$118+1</f>
        <v>43919</v>
      </c>
      <c r="J123" s="1" t="n">
        <f aca="false">_xlfn.DAYS($B$118,I123)</f>
        <v>-1</v>
      </c>
      <c r="K123" s="13" t="n">
        <f aca="false">$B$118+1</f>
        <v>43919</v>
      </c>
      <c r="L123" s="0"/>
      <c r="M123" s="0"/>
      <c r="N123" s="0"/>
      <c r="O123" s="0"/>
      <c r="P123" s="0"/>
      <c r="Q123" s="0"/>
    </row>
    <row r="124" customFormat="false" ht="12.8" hidden="false" customHeight="false" outlineLevel="0" collapsed="false">
      <c r="B124" s="0" t="s">
        <v>50</v>
      </c>
      <c r="C124" s="12" t="n">
        <v>330</v>
      </c>
      <c r="D124" s="1" t="n">
        <v>1019</v>
      </c>
      <c r="E124" s="12" t="n">
        <f aca="false">D124/67.79</f>
        <v>15.0317155922702</v>
      </c>
      <c r="F124" s="12" t="n">
        <v>260</v>
      </c>
      <c r="G124" s="13" t="n">
        <v>43916</v>
      </c>
      <c r="H124" s="1" t="n">
        <f aca="false">_xlfn.DAYS($B$118,G124)</f>
        <v>2</v>
      </c>
      <c r="I124" s="13" t="n">
        <f aca="false">$B$118+1</f>
        <v>43919</v>
      </c>
      <c r="J124" s="1" t="n">
        <f aca="false">_xlfn.DAYS($B$118,I124)</f>
        <v>-1</v>
      </c>
      <c r="K124" s="13" t="n">
        <f aca="false">$B$118+1</f>
        <v>43919</v>
      </c>
      <c r="L124" s="0"/>
      <c r="M124" s="0"/>
      <c r="N124" s="0"/>
      <c r="O124" s="0"/>
      <c r="P124" s="0"/>
      <c r="Q124" s="0"/>
    </row>
    <row r="125" customFormat="false" ht="12.8" hidden="false" customHeight="false" outlineLevel="0" collapsed="false">
      <c r="B125" s="0" t="s">
        <v>52</v>
      </c>
      <c r="C125" s="12" t="n">
        <v>414</v>
      </c>
      <c r="D125" s="1" t="n">
        <v>433</v>
      </c>
      <c r="E125" s="12" t="n">
        <f aca="false">D125/83.784</f>
        <v>5.16805117922276</v>
      </c>
      <c r="F125" s="12" t="n">
        <v>82</v>
      </c>
      <c r="G125" s="13" t="n">
        <v>43918</v>
      </c>
      <c r="H125" s="1" t="n">
        <f aca="false">_xlfn.DAYS($B$118,G125)</f>
        <v>0</v>
      </c>
      <c r="I125" s="13" t="n">
        <f aca="false">$B$118+1</f>
        <v>43919</v>
      </c>
      <c r="J125" s="1" t="n">
        <f aca="false">_xlfn.DAYS($B$118,I125)</f>
        <v>-1</v>
      </c>
      <c r="K125" s="13" t="n">
        <f aca="false">$B$118+1</f>
        <v>43919</v>
      </c>
      <c r="L125" s="0"/>
      <c r="M125" s="0"/>
      <c r="N125" s="0"/>
      <c r="O125" s="0"/>
      <c r="P125" s="0"/>
      <c r="Q125" s="0"/>
    </row>
    <row r="126" customFormat="false" ht="12.8" hidden="false" customHeight="false" outlineLevel="0" collapsed="false">
      <c r="B126" s="0" t="s">
        <v>49</v>
      </c>
      <c r="C126" s="12" t="n">
        <v>50</v>
      </c>
      <c r="D126" s="12" t="n">
        <v>105</v>
      </c>
      <c r="E126" s="12" t="n">
        <f aca="false">D126/10.36</f>
        <v>10.1351351351351</v>
      </c>
      <c r="F126" s="12" t="n">
        <v>0</v>
      </c>
      <c r="G126" s="13" t="n">
        <v>43915</v>
      </c>
      <c r="H126" s="1" t="n">
        <f aca="false">_xlfn.DAYS($B$118,G126)</f>
        <v>3</v>
      </c>
      <c r="I126" s="13" t="n">
        <f aca="false">$B$118+1</f>
        <v>43919</v>
      </c>
      <c r="J126" s="1" t="n">
        <f aca="false">_xlfn.DAYS($B$118,I126)</f>
        <v>-1</v>
      </c>
      <c r="K126" s="13" t="n">
        <f aca="false">$B$118+1</f>
        <v>43919</v>
      </c>
      <c r="L126" s="0"/>
      <c r="M126" s="0"/>
      <c r="N126" s="0"/>
      <c r="O126" s="0"/>
      <c r="P126" s="0"/>
      <c r="Q126" s="0"/>
    </row>
    <row r="127" customFormat="false" ht="12.8" hidden="false" customHeight="false" outlineLevel="0" collapsed="false">
      <c r="C127" s="12"/>
      <c r="D127" s="12"/>
      <c r="E127" s="12"/>
      <c r="F127" s="12"/>
      <c r="G127" s="13"/>
      <c r="H127" s="0"/>
      <c r="I127" s="13"/>
      <c r="J127" s="0"/>
      <c r="K127" s="13"/>
      <c r="L127" s="0"/>
      <c r="M127" s="0"/>
      <c r="N127" s="0"/>
      <c r="O127" s="0"/>
      <c r="P127" s="0"/>
      <c r="Q127" s="0"/>
    </row>
    <row r="128" customFormat="false" ht="12.8" hidden="false" customHeight="false" outlineLevel="0" collapsed="false">
      <c r="B128" s="4"/>
      <c r="C128" s="5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</row>
    <row r="129" customFormat="false" ht="12.8" hidden="false" customHeight="false" outlineLevel="0" collapsed="false">
      <c r="B129" s="6" t="s">
        <v>31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</row>
    <row r="130" s="3" customFormat="true" ht="12.8" hidden="false" customHeight="false" outlineLevel="0" collapsed="false">
      <c r="B130" s="7" t="n">
        <v>43917</v>
      </c>
      <c r="C130" s="0"/>
      <c r="D130" s="8" t="s">
        <v>10</v>
      </c>
      <c r="E130" s="8" t="s">
        <v>32</v>
      </c>
      <c r="F130" s="8"/>
      <c r="G130" s="8" t="s">
        <v>33</v>
      </c>
      <c r="H130" s="8" t="s">
        <v>34</v>
      </c>
      <c r="I130" s="8" t="s">
        <v>35</v>
      </c>
      <c r="J130" s="8" t="s">
        <v>34</v>
      </c>
      <c r="K130" s="8" t="s">
        <v>36</v>
      </c>
      <c r="L130" s="8"/>
    </row>
    <row r="131" customFormat="false" ht="12.8" hidden="false" customHeight="false" outlineLevel="0" collapsed="false">
      <c r="A131" s="3"/>
      <c r="B131" s="9"/>
      <c r="C131" s="10" t="s">
        <v>38</v>
      </c>
      <c r="D131" s="10" t="s">
        <v>6</v>
      </c>
      <c r="E131" s="10" t="s">
        <v>39</v>
      </c>
      <c r="F131" s="10" t="s">
        <v>40</v>
      </c>
      <c r="G131" s="11" t="s">
        <v>41</v>
      </c>
      <c r="H131" s="8" t="s">
        <v>42</v>
      </c>
      <c r="I131" s="11" t="s">
        <v>43</v>
      </c>
      <c r="J131" s="8" t="s">
        <v>44</v>
      </c>
      <c r="K131" s="8" t="s">
        <v>41</v>
      </c>
      <c r="L131" s="8"/>
      <c r="M131" s="0"/>
      <c r="N131" s="0"/>
      <c r="O131" s="0"/>
      <c r="P131" s="0"/>
      <c r="Q131" s="0"/>
    </row>
    <row r="132" customFormat="false" ht="12.8" hidden="false" customHeight="false" outlineLevel="0" collapsed="false">
      <c r="B132" s="0" t="s">
        <v>46</v>
      </c>
      <c r="C132" s="12" t="n">
        <v>300</v>
      </c>
      <c r="D132" s="1" t="n">
        <v>9134</v>
      </c>
      <c r="E132" s="12" t="n">
        <f aca="false">D132/60.48</f>
        <v>151.025132275132</v>
      </c>
      <c r="F132" s="12" t="n">
        <v>919</v>
      </c>
      <c r="G132" s="13" t="n">
        <v>43900</v>
      </c>
      <c r="H132" s="1" t="n">
        <f aca="false">_xlfn.DAYS($B$130,G132)</f>
        <v>17</v>
      </c>
      <c r="I132" s="13" t="n">
        <v>43902</v>
      </c>
      <c r="J132" s="1" t="n">
        <f aca="false">_xlfn.DAYS(B$130,I132)</f>
        <v>15</v>
      </c>
      <c r="K132" s="13" t="n">
        <f aca="false">$B$130+1</f>
        <v>43918</v>
      </c>
      <c r="L132" s="0"/>
      <c r="M132" s="0"/>
      <c r="N132" s="0"/>
      <c r="O132" s="0"/>
      <c r="P132" s="0"/>
      <c r="Q132" s="0"/>
    </row>
    <row r="133" customFormat="false" ht="12.8" hidden="false" customHeight="false" outlineLevel="0" collapsed="false">
      <c r="B133" s="0" t="s">
        <v>47</v>
      </c>
      <c r="C133" s="12" t="n">
        <v>230</v>
      </c>
      <c r="D133" s="1" t="n">
        <v>5138</v>
      </c>
      <c r="E133" s="12" t="n">
        <f aca="false">D133/46.75</f>
        <v>109.903743315508</v>
      </c>
      <c r="F133" s="12" t="n">
        <v>773</v>
      </c>
      <c r="G133" s="13" t="n">
        <v>43907</v>
      </c>
      <c r="H133" s="1" t="n">
        <f aca="false">_xlfn.DAYS($B$130,G133)</f>
        <v>10</v>
      </c>
      <c r="I133" s="13" t="n">
        <v>43913</v>
      </c>
      <c r="J133" s="1" t="n">
        <f aca="false">_xlfn.DAYS(B$130,I133)</f>
        <v>4</v>
      </c>
      <c r="K133" s="13" t="n">
        <f aca="false">$B$130+1</f>
        <v>43918</v>
      </c>
      <c r="L133" s="0"/>
      <c r="M133" s="0"/>
      <c r="N133" s="0"/>
      <c r="O133" s="0"/>
      <c r="P133" s="0"/>
      <c r="Q133" s="0"/>
    </row>
    <row r="134" customFormat="false" ht="12.8" hidden="false" customHeight="false" outlineLevel="0" collapsed="false">
      <c r="B134" s="0" t="s">
        <v>48</v>
      </c>
      <c r="C134" s="12" t="n">
        <v>330</v>
      </c>
      <c r="D134" s="1" t="n">
        <v>1995</v>
      </c>
      <c r="E134" s="12" t="n">
        <f aca="false">D134/65.27</f>
        <v>30.5653439558756</v>
      </c>
      <c r="F134" s="12" t="n">
        <v>299</v>
      </c>
      <c r="G134" s="13" t="n">
        <v>43912</v>
      </c>
      <c r="H134" s="1" t="n">
        <f aca="false">_xlfn.DAYS($B$130,G134)</f>
        <v>5</v>
      </c>
      <c r="I134" s="13" t="n">
        <v>43914</v>
      </c>
      <c r="J134" s="1" t="n">
        <f aca="false">_xlfn.DAYS(B$130,I134)</f>
        <v>3</v>
      </c>
      <c r="K134" s="13" t="n">
        <f aca="false">$B$130+1</f>
        <v>43918</v>
      </c>
      <c r="L134" s="0"/>
      <c r="M134" s="0"/>
      <c r="N134" s="0"/>
      <c r="O134" s="0"/>
      <c r="P134" s="0"/>
      <c r="Q134" s="0"/>
    </row>
    <row r="135" customFormat="false" ht="12.8" hidden="false" customHeight="false" outlineLevel="0" collapsed="false">
      <c r="B135" s="0" t="s">
        <v>51</v>
      </c>
      <c r="C135" s="12" t="n">
        <v>1660</v>
      </c>
      <c r="D135" s="1" t="n">
        <v>1696</v>
      </c>
      <c r="E135" s="12" t="n">
        <f aca="false">D135/331</f>
        <v>5.12386706948641</v>
      </c>
      <c r="F135" s="12" t="n">
        <v>400</v>
      </c>
      <c r="G135" s="13" t="n">
        <f aca="false">$B$130</f>
        <v>43917</v>
      </c>
      <c r="H135" s="1" t="n">
        <f aca="false">_xlfn.DAYS($B$130,G135)</f>
        <v>0</v>
      </c>
      <c r="I135" s="13" t="n">
        <f aca="false">$B$130+1</f>
        <v>43918</v>
      </c>
      <c r="J135" s="1" t="n">
        <f aca="false">_xlfn.DAYS(B$130,I135)</f>
        <v>-1</v>
      </c>
      <c r="K135" s="13" t="n">
        <f aca="false">$B$130+1</f>
        <v>43918</v>
      </c>
      <c r="L135" s="0"/>
      <c r="M135" s="0"/>
      <c r="N135" s="0"/>
      <c r="O135" s="0"/>
      <c r="P135" s="0"/>
      <c r="Q135" s="0"/>
    </row>
    <row r="136" customFormat="false" ht="12.8" hidden="false" customHeight="false" outlineLevel="0" collapsed="false">
      <c r="B136" s="0" t="s">
        <v>50</v>
      </c>
      <c r="C136" s="12" t="n">
        <v>330</v>
      </c>
      <c r="D136" s="1" t="n">
        <v>759</v>
      </c>
      <c r="E136" s="12" t="n">
        <f aca="false">D136/67.79</f>
        <v>11.1963416433102</v>
      </c>
      <c r="F136" s="12" t="n">
        <v>181</v>
      </c>
      <c r="G136" s="13" t="n">
        <v>43916</v>
      </c>
      <c r="H136" s="1" t="n">
        <f aca="false">_xlfn.DAYS($B$130,G136)</f>
        <v>1</v>
      </c>
      <c r="I136" s="13" t="n">
        <f aca="false">$B$130+1</f>
        <v>43918</v>
      </c>
      <c r="J136" s="1" t="n">
        <f aca="false">_xlfn.DAYS(B$130,I136)</f>
        <v>-1</v>
      </c>
      <c r="K136" s="13" t="n">
        <f aca="false">$B$130+1</f>
        <v>43918</v>
      </c>
      <c r="L136" s="0"/>
      <c r="M136" s="0"/>
      <c r="N136" s="0"/>
      <c r="O136" s="0"/>
      <c r="P136" s="0"/>
      <c r="Q136" s="0"/>
    </row>
    <row r="137" customFormat="false" ht="12.8" hidden="false" customHeight="false" outlineLevel="0" collapsed="false">
      <c r="B137" s="0" t="s">
        <v>52</v>
      </c>
      <c r="C137" s="12" t="n">
        <v>414</v>
      </c>
      <c r="D137" s="1" t="n">
        <v>351</v>
      </c>
      <c r="E137" s="12" t="n">
        <f aca="false">D137/83.784</f>
        <v>4.18934402749928</v>
      </c>
      <c r="F137" s="12" t="n">
        <v>84</v>
      </c>
      <c r="G137" s="13" t="n">
        <f aca="false">$B$130+1</f>
        <v>43918</v>
      </c>
      <c r="H137" s="1" t="n">
        <f aca="false">_xlfn.DAYS($B$130,G137)</f>
        <v>-1</v>
      </c>
      <c r="I137" s="13" t="n">
        <f aca="false">$B$130+1</f>
        <v>43918</v>
      </c>
      <c r="J137" s="1" t="n">
        <f aca="false">_xlfn.DAYS(B$130,I137)</f>
        <v>-1</v>
      </c>
      <c r="K137" s="13" t="n">
        <f aca="false">$B$130+1</f>
        <v>43918</v>
      </c>
      <c r="L137" s="0"/>
      <c r="M137" s="0"/>
      <c r="N137" s="0"/>
      <c r="O137" s="0"/>
      <c r="P137" s="0"/>
      <c r="Q137" s="0"/>
    </row>
    <row r="138" customFormat="false" ht="12.8" hidden="false" customHeight="false" outlineLevel="0" collapsed="false">
      <c r="B138" s="0" t="s">
        <v>49</v>
      </c>
      <c r="C138" s="12" t="n">
        <v>50</v>
      </c>
      <c r="D138" s="12" t="n">
        <v>105</v>
      </c>
      <c r="E138" s="12" t="n">
        <f aca="false">D138/10.36</f>
        <v>10.1351351351351</v>
      </c>
      <c r="F138" s="12" t="n">
        <v>28</v>
      </c>
      <c r="G138" s="13" t="n">
        <v>43915</v>
      </c>
      <c r="H138" s="1" t="n">
        <f aca="false">_xlfn.DAYS($B$130,G138)</f>
        <v>2</v>
      </c>
      <c r="I138" s="13" t="n">
        <f aca="false">$B$130+1</f>
        <v>43918</v>
      </c>
      <c r="J138" s="1" t="n">
        <f aca="false">_xlfn.DAYS(B$130,I138)</f>
        <v>-1</v>
      </c>
      <c r="K138" s="13" t="n">
        <f aca="false">$B$130+1</f>
        <v>43918</v>
      </c>
      <c r="L138" s="0"/>
      <c r="M138" s="0"/>
      <c r="N138" s="0"/>
      <c r="O138" s="0"/>
      <c r="P138" s="0"/>
      <c r="Q138" s="0"/>
    </row>
    <row r="139" customFormat="false" ht="12.8" hidden="false" customHeight="false" outlineLevel="0" collapsed="false"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B141" s="6" t="s">
        <v>31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B142" s="7" t="n">
        <v>43916</v>
      </c>
      <c r="D142" s="8" t="s">
        <v>10</v>
      </c>
      <c r="E142" s="8" t="s">
        <v>32</v>
      </c>
      <c r="F142" s="8"/>
      <c r="G142" s="8" t="s">
        <v>33</v>
      </c>
      <c r="H142" s="8" t="s">
        <v>34</v>
      </c>
      <c r="I142" s="8" t="s">
        <v>35</v>
      </c>
      <c r="J142" s="8" t="s">
        <v>34</v>
      </c>
      <c r="K142" s="8" t="s">
        <v>36</v>
      </c>
      <c r="L142" s="0"/>
      <c r="M142" s="0"/>
      <c r="N142" s="0"/>
      <c r="O142" s="0"/>
      <c r="P142" s="0"/>
      <c r="Q142" s="0"/>
    </row>
    <row r="143" customFormat="false" ht="12.8" hidden="false" customHeight="false" outlineLevel="0" collapsed="false">
      <c r="B143" s="9"/>
      <c r="C143" s="10" t="s">
        <v>8</v>
      </c>
      <c r="D143" s="10" t="s">
        <v>6</v>
      </c>
      <c r="E143" s="10" t="s">
        <v>39</v>
      </c>
      <c r="F143" s="10" t="s">
        <v>40</v>
      </c>
      <c r="G143" s="11" t="s">
        <v>41</v>
      </c>
      <c r="H143" s="8" t="s">
        <v>42</v>
      </c>
      <c r="I143" s="11" t="s">
        <v>43</v>
      </c>
      <c r="J143" s="8" t="s">
        <v>44</v>
      </c>
      <c r="K143" s="8" t="s">
        <v>41</v>
      </c>
      <c r="L143" s="0"/>
      <c r="M143" s="0"/>
      <c r="N143" s="0"/>
      <c r="O143" s="0"/>
      <c r="P143" s="0"/>
      <c r="Q143" s="0"/>
    </row>
    <row r="144" customFormat="false" ht="12.8" hidden="false" customHeight="false" outlineLevel="0" collapsed="false">
      <c r="B144" s="0" t="s">
        <v>46</v>
      </c>
      <c r="C144" s="12" t="n">
        <v>300</v>
      </c>
      <c r="D144" s="1" t="n">
        <v>8215</v>
      </c>
      <c r="E144" s="12" t="n">
        <f aca="false">D144/60.48</f>
        <v>135.830026455026</v>
      </c>
      <c r="F144" s="12" t="n">
        <v>712</v>
      </c>
      <c r="G144" s="13" t="n">
        <v>43900</v>
      </c>
      <c r="H144" s="1" t="n">
        <f aca="false">_xlfn.DAYS(B$142,G144)</f>
        <v>16</v>
      </c>
      <c r="I144" s="13" t="n">
        <v>43902</v>
      </c>
      <c r="J144" s="1" t="n">
        <f aca="false">_xlfn.DAYS(B$142,I144)</f>
        <v>14</v>
      </c>
      <c r="K144" s="13" t="n">
        <f aca="false">B$142+1</f>
        <v>43917</v>
      </c>
      <c r="L144" s="0"/>
      <c r="M144" s="0"/>
      <c r="N144" s="0"/>
      <c r="O144" s="0"/>
      <c r="P144" s="0"/>
      <c r="Q144" s="0"/>
    </row>
    <row r="145" customFormat="false" ht="12.8" hidden="false" customHeight="false" outlineLevel="0" collapsed="false">
      <c r="B145" s="0" t="s">
        <v>47</v>
      </c>
      <c r="C145" s="12" t="n">
        <v>230</v>
      </c>
      <c r="D145" s="1" t="n">
        <v>4365</v>
      </c>
      <c r="E145" s="12" t="n">
        <f aca="false">D145/46.75</f>
        <v>93.3689839572193</v>
      </c>
      <c r="F145" s="12" t="n">
        <v>718</v>
      </c>
      <c r="G145" s="13" t="n">
        <v>43907</v>
      </c>
      <c r="H145" s="1" t="n">
        <f aca="false">_xlfn.DAYS(B$142,G145)</f>
        <v>9</v>
      </c>
      <c r="I145" s="13" t="n">
        <v>43913</v>
      </c>
      <c r="J145" s="1" t="n">
        <f aca="false">_xlfn.DAYS(B$142,I145)</f>
        <v>3</v>
      </c>
      <c r="K145" s="13" t="n">
        <f aca="false">B$142+1</f>
        <v>43917</v>
      </c>
      <c r="L145" s="0"/>
      <c r="M145" s="0"/>
      <c r="N145" s="0"/>
      <c r="O145" s="0"/>
      <c r="P145" s="0"/>
      <c r="Q145" s="0"/>
    </row>
    <row r="146" customFormat="false" ht="12.8" hidden="false" customHeight="false" outlineLevel="0" collapsed="false">
      <c r="B146" s="0" t="s">
        <v>48</v>
      </c>
      <c r="C146" s="12" t="n">
        <v>330</v>
      </c>
      <c r="D146" s="1" t="n">
        <v>1696</v>
      </c>
      <c r="E146" s="12" t="n">
        <f aca="false">D146/65.27</f>
        <v>25.9843726060978</v>
      </c>
      <c r="F146" s="12" t="n">
        <v>365</v>
      </c>
      <c r="G146" s="13" t="n">
        <v>43912</v>
      </c>
      <c r="H146" s="1" t="n">
        <f aca="false">_xlfn.DAYS(B$142,G146)</f>
        <v>4</v>
      </c>
      <c r="I146" s="13" t="n">
        <v>43914</v>
      </c>
      <c r="J146" s="1" t="n">
        <f aca="false">_xlfn.DAYS(B$142,I146)</f>
        <v>2</v>
      </c>
      <c r="K146" s="13" t="n">
        <f aca="false">B$142+1</f>
        <v>43917</v>
      </c>
      <c r="L146" s="0"/>
      <c r="M146" s="0"/>
      <c r="N146" s="0"/>
      <c r="O146" s="0"/>
      <c r="P146" s="0"/>
      <c r="Q146" s="0"/>
    </row>
    <row r="147" customFormat="false" ht="12.8" hidden="false" customHeight="false" outlineLevel="0" collapsed="false">
      <c r="B147" s="0" t="s">
        <v>51</v>
      </c>
      <c r="C147" s="12" t="n">
        <v>1660</v>
      </c>
      <c r="D147" s="1" t="n">
        <v>1295</v>
      </c>
      <c r="E147" s="12" t="n">
        <f aca="false">D147/331</f>
        <v>3.91238670694864</v>
      </c>
      <c r="F147" s="12" t="n">
        <v>268</v>
      </c>
      <c r="G147" s="13" t="n">
        <v>43917</v>
      </c>
      <c r="H147" s="1" t="n">
        <f aca="false">_xlfn.DAYS(B$142,G147)</f>
        <v>-1</v>
      </c>
      <c r="I147" s="13" t="n">
        <f aca="false">B$142+1</f>
        <v>43917</v>
      </c>
      <c r="J147" s="1" t="n">
        <f aca="false">_xlfn.DAYS($B$142,I147)</f>
        <v>-1</v>
      </c>
      <c r="K147" s="13" t="n">
        <f aca="false">B$142+1</f>
        <v>43917</v>
      </c>
      <c r="L147" s="0"/>
      <c r="M147" s="0"/>
      <c r="N147" s="0"/>
      <c r="O147" s="0"/>
      <c r="P147" s="0"/>
      <c r="Q147" s="0"/>
    </row>
    <row r="148" customFormat="false" ht="12.8" hidden="false" customHeight="false" outlineLevel="0" collapsed="false">
      <c r="B148" s="0" t="s">
        <v>50</v>
      </c>
      <c r="C148" s="12" t="n">
        <v>330</v>
      </c>
      <c r="D148" s="1" t="n">
        <v>578</v>
      </c>
      <c r="E148" s="12" t="n">
        <f aca="false">D148/67.79</f>
        <v>8.52633131730344</v>
      </c>
      <c r="F148" s="12" t="n">
        <v>115</v>
      </c>
      <c r="G148" s="13" t="n">
        <v>43916</v>
      </c>
      <c r="H148" s="1" t="n">
        <f aca="false">_xlfn.DAYS(B$142,G148)</f>
        <v>0</v>
      </c>
      <c r="I148" s="13" t="n">
        <f aca="false">B$142+1</f>
        <v>43917</v>
      </c>
      <c r="J148" s="1" t="n">
        <f aca="false">_xlfn.DAYS(B$142,I148)</f>
        <v>-1</v>
      </c>
      <c r="K148" s="13" t="n">
        <f aca="false">B$142+1</f>
        <v>43917</v>
      </c>
      <c r="L148" s="0"/>
      <c r="M148" s="0"/>
      <c r="N148" s="0"/>
      <c r="O148" s="0"/>
      <c r="P148" s="0"/>
      <c r="Q148" s="0"/>
    </row>
    <row r="149" customFormat="false" ht="12.8" hidden="false" customHeight="false" outlineLevel="0" collapsed="false">
      <c r="B149" s="0" t="s">
        <v>52</v>
      </c>
      <c r="C149" s="12" t="n">
        <v>414</v>
      </c>
      <c r="D149" s="1" t="n">
        <v>267</v>
      </c>
      <c r="E149" s="12" t="n">
        <f aca="false">D149/83.784</f>
        <v>3.18676596963621</v>
      </c>
      <c r="F149" s="12" t="n">
        <v>61</v>
      </c>
      <c r="G149" s="13" t="n">
        <v>43917</v>
      </c>
      <c r="H149" s="1" t="n">
        <f aca="false">_xlfn.DAYS(B$142,G149)</f>
        <v>-1</v>
      </c>
      <c r="I149" s="13" t="n">
        <f aca="false">B$142+1</f>
        <v>43917</v>
      </c>
      <c r="J149" s="1" t="n">
        <f aca="false">_xlfn.DAYS(B$142,I149)</f>
        <v>-1</v>
      </c>
      <c r="K149" s="13" t="n">
        <f aca="false">B$142+1</f>
        <v>43917</v>
      </c>
      <c r="L149" s="0"/>
      <c r="M149" s="0"/>
      <c r="N149" s="0"/>
      <c r="O149" s="0"/>
      <c r="P149" s="0"/>
      <c r="Q149" s="0"/>
    </row>
    <row r="150" customFormat="false" ht="12.8" hidden="false" customHeight="false" outlineLevel="0" collapsed="false">
      <c r="B150" s="0" t="s">
        <v>49</v>
      </c>
      <c r="C150" s="12" t="n">
        <v>50</v>
      </c>
      <c r="D150" s="12" t="n">
        <v>77</v>
      </c>
      <c r="E150" s="12" t="n">
        <f aca="false">D150/10.36</f>
        <v>7.43243243243243</v>
      </c>
      <c r="F150" s="12" t="n">
        <v>15</v>
      </c>
      <c r="G150" s="13" t="n">
        <v>43915</v>
      </c>
      <c r="H150" s="1" t="n">
        <f aca="false">_xlfn.DAYS(B$142,G150)</f>
        <v>1</v>
      </c>
      <c r="I150" s="13" t="n">
        <f aca="false">B$142+1</f>
        <v>43917</v>
      </c>
      <c r="J150" s="1" t="n">
        <f aca="false">_xlfn.DAYS(B$142,I150)</f>
        <v>-1</v>
      </c>
      <c r="K150" s="13" t="n">
        <f aca="false">B$142+1</f>
        <v>43917</v>
      </c>
      <c r="L150" s="0"/>
      <c r="M150" s="0"/>
      <c r="N150" s="0"/>
      <c r="O150" s="0"/>
      <c r="P150" s="0"/>
      <c r="Q150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