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<sst xmlns="http://schemas.openxmlformats.org/spreadsheetml/2006/main" count="90" uniqueCount="41">
  <si>
    <t>Effects of the lockdown issued by governments </t>
  </si>
  <si>
    <t>LEGENDA</t>
  </si>
  <si>
    <t>today</t>
  </si>
  <si>
    <t>: today for the data block</t>
  </si>
  <si>
    <t>start num</t>
  </si>
  <si>
    <t>: 5 deaths per million people inhabitants</t>
  </si>
  <si>
    <t>total deaths today</t>
  </si>
  <si>
    <t>: total # of deaths in the Nation</t>
  </si>
  <si>
    <t>start of crisis</t>
  </si>
  <si>
    <t>: init day, that is the day of more than 5 deaths per million peaople</t>
  </si>
  <si>
    <t>Days from start</t>
  </si>
  <si>
    <t>: # of days from init to today</t>
  </si>
  <si>
    <t>Lockdown date</t>
  </si>
  <si>
    <t>: date of lockdown</t>
  </si>
  <si>
    <t>Days from lockdown</t>
  </si>
  <si>
    <t>: # of days from M1 date</t>
  </si>
  <si>
    <t>End of crisis</t>
  </si>
  <si>
    <t>: days of maximum for daily deaths</t>
  </si>
  <si>
    <t>NOTE:</t>
  </si>
  <si>
    <t>All data as reported in  https://www.worldometers.info/coronavirus/#countries</t>
  </si>
  <si>
    <t>unknown dates are set in the future, so -1 = unknown</t>
  </si>
  <si>
    <t>Today</t>
  </si>
  <si>
    <t>total deaths</t>
  </si>
  <si>
    <t>Deaths per</t>
  </si>
  <si>
    <t>Start of</t>
  </si>
  <si>
    <t>Days from</t>
  </si>
  <si>
    <t>Lockdown</t>
  </si>
  <si>
    <t>End of</t>
  </si>
  <si>
    <t>Start num</t>
  </si>
  <si>
    <t>million</t>
  </si>
  <si>
    <t>crisis</t>
  </si>
  <si>
    <t>start</t>
  </si>
  <si>
    <t>date</t>
  </si>
  <si>
    <t>lockdown</t>
  </si>
  <si>
    <t>Italy</t>
  </si>
  <si>
    <t>Spagna</t>
  </si>
  <si>
    <t>France</t>
  </si>
  <si>
    <t>USA</t>
  </si>
  <si>
    <t>UK</t>
  </si>
  <si>
    <t>Germany</t>
  </si>
  <si>
    <t>Sweden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</si>
</sst>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P51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3" min="1" style="0" width="11.5204081632653"/>
    <col collapsed="false" hidden="false" max="16" min="4" style="1" width="11.5204081632653"/>
    <col collapsed="false" hidden="false" max="1025" min="17" style="0" width="11.5204081632653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8.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customFormat="false" ht="12.8" hidden="false" customHeight="false" outlineLevel="0" collapsed="false">
      <c r="B4" s="3" t="s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customFormat="false" ht="12.8" hidden="false" customHeight="false" outlineLevel="0" collapsed="false">
      <c r="B5" s="4" t="s">
        <v>2</v>
      </c>
      <c r="C5" s="0" t="s">
        <v>3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customFormat="false" ht="12.8" hidden="false" customHeight="false" outlineLevel="0" collapsed="false">
      <c r="B6" s="4" t="s">
        <v>4</v>
      </c>
      <c r="C6" s="0" t="s">
        <v>5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customFormat="false" ht="12.8" hidden="false" customHeight="false" outlineLevel="0" collapsed="false">
      <c r="B7" s="4" t="s">
        <v>6</v>
      </c>
      <c r="C7" s="0" t="s">
        <v>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customFormat="false" ht="12.8" hidden="false" customHeight="false" outlineLevel="0" collapsed="false">
      <c r="B8" s="4" t="s">
        <v>8</v>
      </c>
      <c r="C8" s="0" t="s">
        <v>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customFormat="false" ht="12.8" hidden="false" customHeight="false" outlineLevel="0" collapsed="false">
      <c r="B9" s="4" t="s">
        <v>10</v>
      </c>
      <c r="C9" s="0" t="s">
        <v>11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customFormat="false" ht="12.8" hidden="false" customHeight="false" outlineLevel="0" collapsed="false">
      <c r="B10" s="4" t="s">
        <v>12</v>
      </c>
      <c r="C10" s="0" t="s">
        <v>13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customFormat="false" ht="12.8" hidden="false" customHeight="false" outlineLevel="0" collapsed="false">
      <c r="B11" s="4" t="s">
        <v>14</v>
      </c>
      <c r="C11" s="0" t="s">
        <v>15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customFormat="false" ht="12.8" hidden="false" customHeight="false" outlineLevel="0" collapsed="false">
      <c r="B12" s="4" t="s">
        <v>16</v>
      </c>
      <c r="C12" s="0" t="s">
        <v>17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Format="false" ht="12.8" hidden="false" customHeight="false" outlineLevel="0" collapsed="false">
      <c r="B13" s="4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Format="false" ht="12.8" hidden="false" customHeight="false" outlineLevel="0" collapsed="false">
      <c r="B14" s="4" t="s">
        <v>18</v>
      </c>
      <c r="C14" s="0" t="s">
        <v>19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customFormat="false" ht="12.8" hidden="false" customHeight="false" outlineLevel="0" collapsed="false">
      <c r="B15" s="4"/>
      <c r="C15" s="5" t="s">
        <v>20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customFormat="false" ht="12.8" hidden="false" customHeight="false" outlineLevel="0" collapsed="false">
      <c r="B16" s="4"/>
      <c r="C16" s="5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customFormat="false" ht="12.8" hidden="false" customHeight="false" outlineLevel="0" collapsed="false">
      <c r="B17" s="4"/>
      <c r="C17" s="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customFormat="false" ht="12.8" hidden="false" customHeight="false" outlineLevel="0" collapsed="false">
      <c r="B18" s="6" t="s">
        <v>21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customFormat="false" ht="12.8" hidden="false" customHeight="false" outlineLevel="0" collapsed="false">
      <c r="B19" s="7" t="n">
        <v>43918</v>
      </c>
      <c r="D19" s="8" t="s">
        <v>22</v>
      </c>
      <c r="E19" s="8" t="s">
        <v>23</v>
      </c>
      <c r="F19" s="8" t="s">
        <v>24</v>
      </c>
      <c r="G19" s="8" t="s">
        <v>25</v>
      </c>
      <c r="H19" s="8" t="s">
        <v>26</v>
      </c>
      <c r="I19" s="8" t="s">
        <v>25</v>
      </c>
      <c r="J19" s="8" t="s">
        <v>27</v>
      </c>
      <c r="K19" s="0"/>
      <c r="L19" s="0"/>
      <c r="M19" s="0"/>
      <c r="N19" s="0"/>
      <c r="O19" s="0"/>
      <c r="P19" s="0"/>
    </row>
    <row r="20" customFormat="false" ht="12.8" hidden="false" customHeight="false" outlineLevel="0" collapsed="false">
      <c r="B20" s="9"/>
      <c r="C20" s="10" t="s">
        <v>28</v>
      </c>
      <c r="D20" s="10" t="s">
        <v>2</v>
      </c>
      <c r="E20" s="10" t="s">
        <v>29</v>
      </c>
      <c r="F20" s="11" t="s">
        <v>30</v>
      </c>
      <c r="G20" s="8" t="s">
        <v>31</v>
      </c>
      <c r="H20" s="11" t="s">
        <v>32</v>
      </c>
      <c r="I20" s="8" t="s">
        <v>33</v>
      </c>
      <c r="J20" s="8" t="s">
        <v>30</v>
      </c>
      <c r="K20" s="0"/>
      <c r="L20" s="0"/>
      <c r="M20" s="0"/>
      <c r="N20" s="0"/>
      <c r="O20" s="0"/>
      <c r="P20" s="0"/>
    </row>
    <row r="21" customFormat="false" ht="12.8" hidden="false" customHeight="false" outlineLevel="0" collapsed="false">
      <c r="B21" s="0" t="s">
        <v>34</v>
      </c>
      <c r="C21" s="12" t="n">
        <v>300</v>
      </c>
      <c r="D21" s="1" t="n">
        <v>10023</v>
      </c>
      <c r="E21" s="12" t="n">
        <f aca="false">D21/60.48</f>
        <v>165.724206349206</v>
      </c>
      <c r="F21" s="13" t="n">
        <v>43900</v>
      </c>
      <c r="G21" s="14" t="n">
        <f aca="false">_xlfn.DAYS($B$19,F21)</f>
        <v>18</v>
      </c>
      <c r="H21" s="13" t="n">
        <v>43902</v>
      </c>
      <c r="I21" s="14" t="n">
        <f aca="false">_xlfn.DAYS(B$31,H21)</f>
        <v>15</v>
      </c>
      <c r="J21" s="13" t="n">
        <f aca="false">$B$19+1</f>
        <v>43919</v>
      </c>
      <c r="K21" s="0"/>
      <c r="L21" s="0"/>
      <c r="M21" s="0"/>
      <c r="N21" s="0"/>
      <c r="O21" s="0"/>
      <c r="P21" s="0"/>
    </row>
    <row r="22" customFormat="false" ht="12.8" hidden="false" customHeight="false" outlineLevel="0" collapsed="false">
      <c r="B22" s="0" t="s">
        <v>35</v>
      </c>
      <c r="C22" s="12" t="n">
        <v>230</v>
      </c>
      <c r="D22" s="1" t="n">
        <v>5982</v>
      </c>
      <c r="E22" s="12" t="n">
        <f aca="false">D22/46.75</f>
        <v>127.957219251337</v>
      </c>
      <c r="F22" s="13" t="n">
        <v>43907</v>
      </c>
      <c r="G22" s="14" t="n">
        <f aca="false">_xlfn.DAYS($B$19,F22)</f>
        <v>11</v>
      </c>
      <c r="H22" s="13" t="n">
        <v>43913</v>
      </c>
      <c r="I22" s="14" t="n">
        <f aca="false">_xlfn.DAYS(B$31,H22)</f>
        <v>4</v>
      </c>
      <c r="J22" s="13" t="n">
        <f aca="false">$B$19+1</f>
        <v>43919</v>
      </c>
      <c r="K22" s="0"/>
      <c r="L22" s="0"/>
      <c r="M22" s="0"/>
      <c r="N22" s="0"/>
      <c r="O22" s="0"/>
      <c r="P22" s="0"/>
    </row>
    <row r="23" customFormat="false" ht="12.8" hidden="false" customHeight="false" outlineLevel="0" collapsed="false">
      <c r="B23" s="0" t="s">
        <v>36</v>
      </c>
      <c r="C23" s="12" t="n">
        <v>330</v>
      </c>
      <c r="D23" s="1" t="n">
        <v>2314</v>
      </c>
      <c r="E23" s="12" t="n">
        <f aca="false">D23/65.27</f>
        <v>35.4527347939329</v>
      </c>
      <c r="F23" s="13" t="n">
        <v>43912</v>
      </c>
      <c r="G23" s="14" t="n">
        <f aca="false">_xlfn.DAYS($B$19,F23)</f>
        <v>6</v>
      </c>
      <c r="H23" s="13" t="n">
        <v>43914</v>
      </c>
      <c r="I23" s="14" t="n">
        <f aca="false">_xlfn.DAYS(B$31,H23)</f>
        <v>3</v>
      </c>
      <c r="J23" s="13" t="n">
        <f aca="false">$B$19+1</f>
        <v>43919</v>
      </c>
      <c r="K23" s="0"/>
      <c r="L23" s="0"/>
      <c r="M23" s="0"/>
      <c r="N23" s="0"/>
      <c r="O23" s="0"/>
      <c r="P23" s="0"/>
    </row>
    <row r="24" customFormat="false" ht="12.8" hidden="false" customHeight="false" outlineLevel="0" collapsed="false">
      <c r="B24" s="0" t="s">
        <v>37</v>
      </c>
      <c r="C24" s="12" t="n">
        <v>1660</v>
      </c>
      <c r="D24" s="1" t="n">
        <v>2221</v>
      </c>
      <c r="E24" s="12" t="n">
        <f aca="false">D24/331</f>
        <v>6.70996978851964</v>
      </c>
      <c r="F24" s="13" t="n">
        <v>43917</v>
      </c>
      <c r="G24" s="14" t="n">
        <f aca="false">_xlfn.DAYS($B$19,F24)</f>
        <v>1</v>
      </c>
      <c r="H24" s="13" t="n">
        <f aca="false">$B$19+1</f>
        <v>43919</v>
      </c>
      <c r="I24" s="14" t="n">
        <f aca="false">_xlfn.DAYS($B$19,H24)</f>
        <v>-1</v>
      </c>
      <c r="J24" s="13" t="n">
        <f aca="false">$B$19+1</f>
        <v>43919</v>
      </c>
      <c r="K24" s="0"/>
      <c r="L24" s="0"/>
      <c r="M24" s="0"/>
      <c r="N24" s="0"/>
      <c r="O24" s="0"/>
      <c r="P24" s="0"/>
    </row>
    <row r="25" customFormat="false" ht="12.8" hidden="false" customHeight="false" outlineLevel="0" collapsed="false">
      <c r="B25" s="0" t="s">
        <v>38</v>
      </c>
      <c r="C25" s="12" t="n">
        <v>330</v>
      </c>
      <c r="D25" s="1" t="n">
        <v>1019</v>
      </c>
      <c r="E25" s="12" t="n">
        <f aca="false">D25/67.79</f>
        <v>15.0317155922702</v>
      </c>
      <c r="F25" s="13" t="n">
        <v>43916</v>
      </c>
      <c r="G25" s="14" t="n">
        <f aca="false">_xlfn.DAYS($B$19,F25)</f>
        <v>2</v>
      </c>
      <c r="H25" s="13" t="n">
        <f aca="false">$B$19+1</f>
        <v>43919</v>
      </c>
      <c r="I25" s="14" t="n">
        <f aca="false">_xlfn.DAYS($B$19,H25)</f>
        <v>-1</v>
      </c>
      <c r="J25" s="13" t="n">
        <f aca="false">$B$19+1</f>
        <v>43919</v>
      </c>
      <c r="K25" s="0"/>
      <c r="L25" s="0"/>
      <c r="M25" s="0"/>
      <c r="N25" s="0"/>
      <c r="O25" s="0"/>
      <c r="P25" s="0"/>
    </row>
    <row r="26" customFormat="false" ht="12.8" hidden="false" customHeight="false" outlineLevel="0" collapsed="false">
      <c r="B26" s="0" t="s">
        <v>39</v>
      </c>
      <c r="C26" s="12" t="n">
        <v>414</v>
      </c>
      <c r="D26" s="1" t="n">
        <v>433</v>
      </c>
      <c r="E26" s="12" t="n">
        <f aca="false">D26/83.784</f>
        <v>5.16805117922276</v>
      </c>
      <c r="F26" s="13" t="n">
        <v>43918</v>
      </c>
      <c r="G26" s="14" t="n">
        <f aca="false">_xlfn.DAYS($B$19,F26)</f>
        <v>0</v>
      </c>
      <c r="H26" s="13" t="n">
        <f aca="false">$B$19+1</f>
        <v>43919</v>
      </c>
      <c r="I26" s="14" t="n">
        <f aca="false">_xlfn.DAYS($B$19,H26)</f>
        <v>-1</v>
      </c>
      <c r="J26" s="13" t="n">
        <f aca="false">$B$19+1</f>
        <v>43919</v>
      </c>
      <c r="K26" s="0"/>
      <c r="L26" s="0"/>
      <c r="M26" s="0"/>
      <c r="N26" s="0"/>
      <c r="O26" s="0"/>
      <c r="P26" s="0"/>
    </row>
    <row r="27" customFormat="false" ht="12.8" hidden="false" customHeight="false" outlineLevel="0" collapsed="false">
      <c r="B27" s="0" t="s">
        <v>40</v>
      </c>
      <c r="C27" s="12" t="n">
        <v>50</v>
      </c>
      <c r="D27" s="12" t="n">
        <v>105</v>
      </c>
      <c r="E27" s="12" t="n">
        <f aca="false">D27/10.36</f>
        <v>10.1351351351351</v>
      </c>
      <c r="F27" s="13" t="n">
        <f aca="false">$B$19+1</f>
        <v>43919</v>
      </c>
      <c r="G27" s="14" t="n">
        <f aca="false">_xlfn.DAYS($B$19,F27)</f>
        <v>-1</v>
      </c>
      <c r="H27" s="13" t="n">
        <f aca="false">$B$19+1</f>
        <v>43919</v>
      </c>
      <c r="I27" s="14" t="n">
        <f aca="false">_xlfn.DAYS($B$19,H27)</f>
        <v>-1</v>
      </c>
      <c r="J27" s="13" t="n">
        <f aca="false">$B$19+1</f>
        <v>43919</v>
      </c>
      <c r="K27" s="0"/>
      <c r="L27" s="0"/>
      <c r="M27" s="0"/>
      <c r="N27" s="0"/>
      <c r="O27" s="0"/>
      <c r="P27" s="0"/>
    </row>
    <row r="28" customFormat="false" ht="12.8" hidden="false" customHeight="false" outlineLevel="0" collapsed="false">
      <c r="C28" s="12"/>
      <c r="D28" s="12"/>
      <c r="E28" s="12"/>
      <c r="F28" s="13"/>
      <c r="G28" s="14"/>
      <c r="H28" s="13"/>
      <c r="I28" s="14"/>
      <c r="J28" s="13"/>
      <c r="K28" s="0"/>
      <c r="L28" s="0"/>
      <c r="M28" s="0"/>
      <c r="N28" s="0"/>
      <c r="O28" s="0"/>
      <c r="P28" s="0"/>
    </row>
    <row r="29" customFormat="false" ht="12.8" hidden="false" customHeight="false" outlineLevel="0" collapsed="false">
      <c r="B29" s="4"/>
      <c r="C29" s="5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Format="false" ht="12.8" hidden="false" customHeight="false" outlineLevel="0" collapsed="false">
      <c r="B30" s="6" t="s">
        <v>21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</row>
    <row r="31" s="3" customFormat="true" ht="12.8" hidden="false" customHeight="false" outlineLevel="0" collapsed="false">
      <c r="B31" s="7" t="n">
        <v>43917</v>
      </c>
      <c r="C31" s="0"/>
      <c r="D31" s="8" t="s">
        <v>22</v>
      </c>
      <c r="E31" s="8" t="s">
        <v>23</v>
      </c>
      <c r="F31" s="8" t="s">
        <v>24</v>
      </c>
      <c r="G31" s="8" t="s">
        <v>25</v>
      </c>
      <c r="H31" s="8" t="s">
        <v>26</v>
      </c>
      <c r="I31" s="8" t="s">
        <v>25</v>
      </c>
      <c r="J31" s="8" t="s">
        <v>27</v>
      </c>
      <c r="K31" s="8"/>
    </row>
    <row r="32" s="3" customFormat="true" ht="12.8" hidden="false" customHeight="false" outlineLevel="0" collapsed="false">
      <c r="B32" s="9"/>
      <c r="C32" s="10" t="s">
        <v>28</v>
      </c>
      <c r="D32" s="10" t="s">
        <v>2</v>
      </c>
      <c r="E32" s="10" t="s">
        <v>29</v>
      </c>
      <c r="F32" s="11" t="s">
        <v>30</v>
      </c>
      <c r="G32" s="8" t="s">
        <v>31</v>
      </c>
      <c r="H32" s="11" t="s">
        <v>32</v>
      </c>
      <c r="I32" s="8" t="s">
        <v>33</v>
      </c>
      <c r="J32" s="8" t="s">
        <v>30</v>
      </c>
      <c r="K32" s="8"/>
    </row>
    <row r="33" customFormat="false" ht="12.8" hidden="false" customHeight="false" outlineLevel="0" collapsed="false">
      <c r="B33" s="0" t="s">
        <v>34</v>
      </c>
      <c r="C33" s="12" t="n">
        <v>300</v>
      </c>
      <c r="D33" s="1" t="n">
        <v>9134</v>
      </c>
      <c r="E33" s="12" t="n">
        <f aca="false">D33/60.48</f>
        <v>151.025132275132</v>
      </c>
      <c r="F33" s="13" t="n">
        <v>43900</v>
      </c>
      <c r="G33" s="14" t="n">
        <f aca="false">_xlfn.DAYS($B$31,F33)</f>
        <v>17</v>
      </c>
      <c r="H33" s="13" t="n">
        <v>43902</v>
      </c>
      <c r="I33" s="14" t="n">
        <f aca="false">_xlfn.DAYS(B$31,H33)</f>
        <v>15</v>
      </c>
      <c r="J33" s="13" t="n">
        <f aca="false">$B$31+1</f>
        <v>43918</v>
      </c>
      <c r="L33" s="0"/>
      <c r="M33" s="0"/>
      <c r="N33" s="0"/>
      <c r="O33" s="0"/>
      <c r="P33" s="0"/>
    </row>
    <row r="34" customFormat="false" ht="12.8" hidden="false" customHeight="false" outlineLevel="0" collapsed="false">
      <c r="B34" s="0" t="s">
        <v>35</v>
      </c>
      <c r="C34" s="12" t="n">
        <v>230</v>
      </c>
      <c r="D34" s="1" t="n">
        <v>5138</v>
      </c>
      <c r="E34" s="12" t="n">
        <f aca="false">D34/46.75</f>
        <v>109.903743315508</v>
      </c>
      <c r="F34" s="13" t="n">
        <v>43907</v>
      </c>
      <c r="G34" s="14" t="n">
        <f aca="false">_xlfn.DAYS($B$31,F34)</f>
        <v>10</v>
      </c>
      <c r="H34" s="13" t="n">
        <v>43913</v>
      </c>
      <c r="I34" s="14" t="n">
        <f aca="false">_xlfn.DAYS(B$31,H34)</f>
        <v>4</v>
      </c>
      <c r="J34" s="13" t="n">
        <f aca="false">$B$31+1</f>
        <v>43918</v>
      </c>
      <c r="L34" s="0"/>
      <c r="M34" s="0"/>
      <c r="N34" s="0"/>
      <c r="O34" s="0"/>
      <c r="P34" s="0"/>
    </row>
    <row r="35" customFormat="false" ht="12.8" hidden="false" customHeight="false" outlineLevel="0" collapsed="false">
      <c r="B35" s="0" t="s">
        <v>36</v>
      </c>
      <c r="C35" s="12" t="n">
        <v>330</v>
      </c>
      <c r="D35" s="1" t="n">
        <v>1995</v>
      </c>
      <c r="E35" s="12" t="n">
        <f aca="false">D35/65.27</f>
        <v>30.5653439558756</v>
      </c>
      <c r="F35" s="13" t="n">
        <v>43912</v>
      </c>
      <c r="G35" s="14" t="n">
        <f aca="false">_xlfn.DAYS($B$31,F35)</f>
        <v>5</v>
      </c>
      <c r="H35" s="13" t="n">
        <v>43914</v>
      </c>
      <c r="I35" s="14" t="n">
        <f aca="false">_xlfn.DAYS(B$31,H35)</f>
        <v>3</v>
      </c>
      <c r="J35" s="13" t="n">
        <f aca="false">$B$31+1</f>
        <v>43918</v>
      </c>
      <c r="L35" s="0"/>
      <c r="M35" s="0"/>
      <c r="N35" s="0"/>
      <c r="O35" s="0"/>
      <c r="P35" s="0"/>
    </row>
    <row r="36" customFormat="false" ht="12.8" hidden="false" customHeight="false" outlineLevel="0" collapsed="false">
      <c r="B36" s="0" t="s">
        <v>37</v>
      </c>
      <c r="C36" s="12" t="n">
        <v>1660</v>
      </c>
      <c r="D36" s="1" t="n">
        <v>1696</v>
      </c>
      <c r="E36" s="12" t="n">
        <f aca="false">D36/331</f>
        <v>5.12386706948641</v>
      </c>
      <c r="F36" s="13" t="n">
        <f aca="false">$B$31</f>
        <v>43917</v>
      </c>
      <c r="G36" s="14" t="n">
        <f aca="false">_xlfn.DAYS($B$31,F36)</f>
        <v>0</v>
      </c>
      <c r="H36" s="13" t="n">
        <f aca="false">$B$31+1</f>
        <v>43918</v>
      </c>
      <c r="I36" s="14" t="n">
        <f aca="false">_xlfn.DAYS(B$31,H36)</f>
        <v>-1</v>
      </c>
      <c r="J36" s="13" t="n">
        <f aca="false">$B$31+1</f>
        <v>43918</v>
      </c>
      <c r="L36" s="0"/>
      <c r="M36" s="0"/>
      <c r="N36" s="0"/>
      <c r="O36" s="0"/>
      <c r="P36" s="0"/>
    </row>
    <row r="37" customFormat="false" ht="12.8" hidden="false" customHeight="false" outlineLevel="0" collapsed="false">
      <c r="B37" s="0" t="s">
        <v>38</v>
      </c>
      <c r="C37" s="12" t="n">
        <v>330</v>
      </c>
      <c r="D37" s="1" t="n">
        <v>759</v>
      </c>
      <c r="E37" s="12" t="n">
        <f aca="false">D37/67.79</f>
        <v>11.1963416433102</v>
      </c>
      <c r="F37" s="13" t="n">
        <v>43916</v>
      </c>
      <c r="G37" s="14" t="n">
        <f aca="false">_xlfn.DAYS($B$31,F37)</f>
        <v>1</v>
      </c>
      <c r="H37" s="13" t="n">
        <f aca="false">$B$31+1</f>
        <v>43918</v>
      </c>
      <c r="I37" s="14" t="n">
        <f aca="false">_xlfn.DAYS(B$31,H37)</f>
        <v>-1</v>
      </c>
      <c r="J37" s="13" t="n">
        <f aca="false">$B$31+1</f>
        <v>43918</v>
      </c>
      <c r="L37" s="0"/>
      <c r="M37" s="0"/>
      <c r="N37" s="0"/>
      <c r="O37" s="0"/>
      <c r="P37" s="0"/>
    </row>
    <row r="38" customFormat="false" ht="12.8" hidden="false" customHeight="false" outlineLevel="0" collapsed="false">
      <c r="B38" s="0" t="s">
        <v>39</v>
      </c>
      <c r="C38" s="12" t="n">
        <v>414</v>
      </c>
      <c r="D38" s="1" t="n">
        <v>351</v>
      </c>
      <c r="E38" s="12" t="n">
        <f aca="false">D38/83.784</f>
        <v>4.18934402749928</v>
      </c>
      <c r="F38" s="13" t="n">
        <f aca="false">$B$31+1</f>
        <v>43918</v>
      </c>
      <c r="G38" s="14" t="n">
        <f aca="false">_xlfn.DAYS($B$31,F38)</f>
        <v>-1</v>
      </c>
      <c r="H38" s="13" t="n">
        <f aca="false">$B$31+1</f>
        <v>43918</v>
      </c>
      <c r="I38" s="14" t="n">
        <f aca="false">_xlfn.DAYS(B$31,H38)</f>
        <v>-1</v>
      </c>
      <c r="J38" s="13" t="n">
        <f aca="false">$B$31+1</f>
        <v>43918</v>
      </c>
      <c r="L38" s="0"/>
      <c r="M38" s="0"/>
      <c r="N38" s="0"/>
      <c r="O38" s="0"/>
      <c r="P38" s="0"/>
    </row>
    <row r="39" customFormat="false" ht="12.8" hidden="false" customHeight="false" outlineLevel="0" collapsed="false">
      <c r="B39" s="0" t="s">
        <v>40</v>
      </c>
      <c r="C39" s="12" t="n">
        <v>50</v>
      </c>
      <c r="D39" s="12" t="n">
        <v>105</v>
      </c>
      <c r="E39" s="12" t="n">
        <f aca="false">D39/10.36</f>
        <v>10.1351351351351</v>
      </c>
      <c r="F39" s="13" t="n">
        <f aca="false">$B$31+1</f>
        <v>43918</v>
      </c>
      <c r="G39" s="14" t="n">
        <f aca="false">_xlfn.DAYS($B$31,F39)</f>
        <v>-1</v>
      </c>
      <c r="H39" s="13" t="n">
        <f aca="false">$B$31+1</f>
        <v>43918</v>
      </c>
      <c r="I39" s="14" t="n">
        <f aca="false">_xlfn.DAYS(B$31,H39)</f>
        <v>-1</v>
      </c>
      <c r="J39" s="13" t="n">
        <f aca="false">$B$31+1</f>
        <v>43918</v>
      </c>
      <c r="L39" s="0"/>
      <c r="M39" s="0"/>
      <c r="N39" s="0"/>
      <c r="O39" s="0"/>
      <c r="P39" s="0"/>
    </row>
    <row r="40" customFormat="false" ht="12.8" hidden="false" customHeight="false" outlineLevel="0" collapsed="false"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customFormat="false" ht="12.8" hidden="false" customHeight="false" outlineLevel="0" collapsed="false"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</row>
    <row r="42" customFormat="false" ht="12.8" hidden="false" customHeight="false" outlineLevel="0" collapsed="false">
      <c r="B42" s="6" t="s">
        <v>21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  <row r="43" customFormat="false" ht="12.8" hidden="false" customHeight="false" outlineLevel="0" collapsed="false">
      <c r="B43" s="7" t="n">
        <v>43916</v>
      </c>
      <c r="D43" s="8" t="s">
        <v>22</v>
      </c>
      <c r="E43" s="8" t="s">
        <v>23</v>
      </c>
      <c r="F43" s="8" t="s">
        <v>24</v>
      </c>
      <c r="G43" s="8" t="s">
        <v>25</v>
      </c>
      <c r="H43" s="8" t="s">
        <v>26</v>
      </c>
      <c r="I43" s="8" t="s">
        <v>25</v>
      </c>
      <c r="J43" s="8" t="s">
        <v>27</v>
      </c>
      <c r="K43" s="0"/>
      <c r="L43" s="0"/>
      <c r="M43" s="0"/>
      <c r="N43" s="0"/>
      <c r="O43" s="0"/>
      <c r="P43" s="0"/>
    </row>
    <row r="44" customFormat="false" ht="12.8" hidden="false" customHeight="false" outlineLevel="0" collapsed="false">
      <c r="B44" s="9"/>
      <c r="C44" s="10" t="s">
        <v>4</v>
      </c>
      <c r="D44" s="10" t="s">
        <v>2</v>
      </c>
      <c r="E44" s="10" t="s">
        <v>29</v>
      </c>
      <c r="F44" s="11" t="s">
        <v>30</v>
      </c>
      <c r="G44" s="8" t="s">
        <v>31</v>
      </c>
      <c r="H44" s="11" t="s">
        <v>32</v>
      </c>
      <c r="I44" s="8" t="s">
        <v>33</v>
      </c>
      <c r="J44" s="8" t="s">
        <v>30</v>
      </c>
      <c r="K44" s="0"/>
      <c r="L44" s="0"/>
      <c r="M44" s="0"/>
      <c r="N44" s="0"/>
      <c r="O44" s="0"/>
      <c r="P44" s="0"/>
    </row>
    <row r="45" customFormat="false" ht="12.8" hidden="false" customHeight="false" outlineLevel="0" collapsed="false">
      <c r="B45" s="0" t="s">
        <v>34</v>
      </c>
      <c r="C45" s="12" t="n">
        <v>300</v>
      </c>
      <c r="D45" s="1" t="n">
        <v>8215</v>
      </c>
      <c r="E45" s="12" t="n">
        <f aca="false">D45/60.48</f>
        <v>135.830026455026</v>
      </c>
      <c r="F45" s="13" t="n">
        <v>43900</v>
      </c>
      <c r="G45" s="14" t="n">
        <f aca="false">_xlfn.DAYS(B$43,F45)</f>
        <v>16</v>
      </c>
      <c r="H45" s="13" t="n">
        <v>43902</v>
      </c>
      <c r="I45" s="14" t="n">
        <f aca="false">_xlfn.DAYS(B$43,H45)</f>
        <v>14</v>
      </c>
      <c r="J45" s="13" t="n">
        <f aca="false">B$43+1</f>
        <v>43917</v>
      </c>
      <c r="K45" s="0"/>
      <c r="L45" s="0"/>
      <c r="M45" s="0"/>
      <c r="N45" s="0"/>
      <c r="O45" s="0"/>
      <c r="P45" s="0"/>
    </row>
    <row r="46" customFormat="false" ht="12.8" hidden="false" customHeight="false" outlineLevel="0" collapsed="false">
      <c r="B46" s="0" t="s">
        <v>35</v>
      </c>
      <c r="C46" s="12" t="n">
        <v>230</v>
      </c>
      <c r="D46" s="1" t="n">
        <v>4365</v>
      </c>
      <c r="E46" s="12" t="n">
        <f aca="false">D46/46.75</f>
        <v>93.3689839572193</v>
      </c>
      <c r="F46" s="13" t="n">
        <v>43907</v>
      </c>
      <c r="G46" s="14" t="n">
        <f aca="false">_xlfn.DAYS(B$43,F46)</f>
        <v>9</v>
      </c>
      <c r="H46" s="13" t="n">
        <v>43913</v>
      </c>
      <c r="I46" s="14" t="n">
        <f aca="false">_xlfn.DAYS(B$43,H46)</f>
        <v>3</v>
      </c>
      <c r="J46" s="13" t="n">
        <f aca="false">B$43+1</f>
        <v>43917</v>
      </c>
      <c r="K46" s="0"/>
      <c r="L46" s="0"/>
      <c r="M46" s="0"/>
      <c r="N46" s="0"/>
      <c r="O46" s="0"/>
      <c r="P46" s="0"/>
    </row>
    <row r="47" customFormat="false" ht="12.8" hidden="false" customHeight="false" outlineLevel="0" collapsed="false">
      <c r="B47" s="0" t="s">
        <v>36</v>
      </c>
      <c r="C47" s="12" t="n">
        <v>330</v>
      </c>
      <c r="D47" s="1" t="n">
        <v>1696</v>
      </c>
      <c r="E47" s="12" t="n">
        <f aca="false">D47/65.27</f>
        <v>25.9843726060978</v>
      </c>
      <c r="F47" s="13" t="n">
        <v>43912</v>
      </c>
      <c r="G47" s="14" t="n">
        <f aca="false">_xlfn.DAYS(B$43,F47)</f>
        <v>4</v>
      </c>
      <c r="H47" s="13" t="n">
        <v>43914</v>
      </c>
      <c r="I47" s="14" t="n">
        <f aca="false">_xlfn.DAYS(B$43,H47)</f>
        <v>2</v>
      </c>
      <c r="J47" s="13" t="n">
        <f aca="false">B$43+1</f>
        <v>43917</v>
      </c>
      <c r="K47" s="0"/>
      <c r="L47" s="0"/>
      <c r="M47" s="0"/>
      <c r="N47" s="0"/>
      <c r="O47" s="0"/>
      <c r="P47" s="0"/>
    </row>
    <row r="48" customFormat="false" ht="12.8" hidden="false" customHeight="false" outlineLevel="0" collapsed="false">
      <c r="B48" s="0" t="s">
        <v>37</v>
      </c>
      <c r="C48" s="12" t="n">
        <v>1660</v>
      </c>
      <c r="D48" s="1" t="n">
        <v>1295</v>
      </c>
      <c r="E48" s="12" t="n">
        <f aca="false">D48/331</f>
        <v>3.91238670694864</v>
      </c>
      <c r="F48" s="13" t="n">
        <v>43917</v>
      </c>
      <c r="G48" s="14" t="n">
        <f aca="false">_xlfn.DAYS(B$43,F48)</f>
        <v>-1</v>
      </c>
      <c r="H48" s="13" t="n">
        <f aca="false">B$43+1</f>
        <v>43917</v>
      </c>
      <c r="I48" s="14" t="n">
        <f aca="false">_xlfn.DAYS($B$43,H48)</f>
        <v>-1</v>
      </c>
      <c r="J48" s="13" t="n">
        <f aca="false">B$43+1</f>
        <v>43917</v>
      </c>
      <c r="K48" s="0"/>
      <c r="L48" s="0"/>
      <c r="M48" s="0"/>
      <c r="N48" s="0"/>
      <c r="O48" s="0"/>
      <c r="P48" s="0"/>
    </row>
    <row r="49" customFormat="false" ht="12.8" hidden="false" customHeight="false" outlineLevel="0" collapsed="false">
      <c r="B49" s="0" t="s">
        <v>38</v>
      </c>
      <c r="C49" s="12" t="n">
        <v>330</v>
      </c>
      <c r="D49" s="1" t="n">
        <v>578</v>
      </c>
      <c r="E49" s="12" t="n">
        <f aca="false">D49/67.79</f>
        <v>8.52633131730344</v>
      </c>
      <c r="F49" s="13" t="n">
        <v>43916</v>
      </c>
      <c r="G49" s="14" t="n">
        <f aca="false">_xlfn.DAYS(B$43,F49)</f>
        <v>0</v>
      </c>
      <c r="H49" s="13" t="n">
        <f aca="false">B$43+1</f>
        <v>43917</v>
      </c>
      <c r="I49" s="14" t="n">
        <f aca="false">_xlfn.DAYS(B$43,H49)</f>
        <v>-1</v>
      </c>
      <c r="J49" s="13" t="n">
        <f aca="false">B$43+1</f>
        <v>43917</v>
      </c>
      <c r="K49" s="0"/>
      <c r="L49" s="0"/>
      <c r="M49" s="0"/>
      <c r="N49" s="0"/>
      <c r="O49" s="0"/>
      <c r="P49" s="0"/>
    </row>
    <row r="50" customFormat="false" ht="12.8" hidden="false" customHeight="false" outlineLevel="0" collapsed="false">
      <c r="B50" s="0" t="s">
        <v>39</v>
      </c>
      <c r="C50" s="12" t="n">
        <v>414</v>
      </c>
      <c r="D50" s="1" t="n">
        <v>267</v>
      </c>
      <c r="E50" s="12" t="n">
        <f aca="false">D50/83.784</f>
        <v>3.18676596963621</v>
      </c>
      <c r="F50" s="13" t="n">
        <v>43917</v>
      </c>
      <c r="G50" s="14" t="n">
        <f aca="false">_xlfn.DAYS(B$43,F50)</f>
        <v>-1</v>
      </c>
      <c r="H50" s="13" t="n">
        <f aca="false">B$43+1</f>
        <v>43917</v>
      </c>
      <c r="I50" s="14" t="n">
        <f aca="false">_xlfn.DAYS(B$43,H50)</f>
        <v>-1</v>
      </c>
      <c r="J50" s="13" t="n">
        <f aca="false">B$43+1</f>
        <v>43917</v>
      </c>
      <c r="K50" s="0"/>
      <c r="L50" s="0"/>
      <c r="M50" s="0"/>
      <c r="N50" s="0"/>
      <c r="O50" s="0"/>
      <c r="P50" s="0"/>
    </row>
    <row r="51" customFormat="false" ht="12.8" hidden="false" customHeight="false" outlineLevel="0" collapsed="false">
      <c r="B51" s="0" t="s">
        <v>40</v>
      </c>
      <c r="C51" s="12" t="n">
        <v>50</v>
      </c>
      <c r="D51" s="12" t="n">
        <v>77</v>
      </c>
      <c r="E51" s="12" t="n">
        <f aca="false">D51/10.36</f>
        <v>7.43243243243243</v>
      </c>
      <c r="F51" s="13" t="n">
        <v>43915</v>
      </c>
      <c r="G51" s="14" t="n">
        <f aca="false">_xlfn.DAYS(B$43,F51)</f>
        <v>1</v>
      </c>
      <c r="H51" s="13" t="n">
        <f aca="false">B$43+1</f>
        <v>43917</v>
      </c>
      <c r="I51" s="14" t="n">
        <f aca="false">_xlfn.DAYS(B$43,H51)</f>
        <v>-1</v>
      </c>
      <c r="J51" s="13" t="n">
        <f aca="false">B$43+1</f>
        <v>43917</v>
      </c>
      <c r="K51" s="0"/>
      <c r="L51" s="0"/>
      <c r="M51" s="0"/>
      <c r="N51" s="0"/>
      <c r="O51" s="0"/>
      <c r="P51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39945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language>en-US</dc:language>
  <dcterms:modified xsi:type="dcterms:W3CDTF">2020-03-28T21:56:43Z</dcterms:modified>
  <cp:revision>7</cp:revision>
</cp:coreProperties>
</file>