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drawings/_rels/drawing1.xml.rels" ContentType="application/vnd.openxmlformats-package.relationships+xml"/>
  <Override PartName="/xl/drawings/_rels/drawing4.xml.rels" ContentType="application/vnd.openxmlformats-package.relationships+xml"/>
  <Override PartName="/xl/drawings/drawing6.xml" ContentType="application/vnd.openxmlformats-officedocument.drawing+xml"/>
  <Override PartName="/xl/drawings/drawing2.xml" ContentType="application/vnd.openxmlformats-officedocument.drawing+xml"/>
  <Override PartName="/xl/drawings/drawing7.xml" ContentType="application/vnd.openxmlformats-officedocument.drawing+xml"/>
  <Override PartName="/xl/drawings/drawing1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3.xml" ContentType="application/vnd.openxmlformats-officedocument.spreadsheetml.worksheet+xml"/>
  <Override PartName="/xl/worksheets/sheet1.xml" ContentType="application/vnd.openxmlformats-officedocument.spreadsheetml.worksheet+xml"/>
  <Override PartName="/xl/worksheets/sheet11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4.xml.rels" ContentType="application/vnd.openxmlformats-package.relationships+xml"/>
  <Override PartName="/xl/worksheets/_rels/sheet7.xml.rels" ContentType="application/vnd.openxmlformats-package.relationships+xml"/>
  <Override PartName="/xl/worksheets/_rels/sheet8.xml.rels" ContentType="application/vnd.openxmlformats-package.relationships+xml"/>
  <Override PartName="/xl/worksheets/_rels/sheet6.xml.rels" ContentType="application/vnd.openxmlformats-package.relationships+xml"/>
  <Override PartName="/xl/worksheets/_rels/sheet11.xml.rels" ContentType="application/vnd.openxmlformats-package.relationships+xml"/>
  <Override PartName="/xl/worksheets/_rels/sheet13.xml.rels" ContentType="application/vnd.openxmlformats-package.relationships+xml"/>
  <Override PartName="/xl/worksheets/_rels/sheet5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2.xml" ContentType="application/vnd.openxmlformats-officedocument.spreadsheetml.worksheet+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6.xml" ContentType="application/vnd.openxmlformats-officedocument.drawingml.chart+xml"/>
  <Override PartName="/xl/charts/chart15.xml" ContentType="application/vnd.openxmlformats-officedocument.drawingml.chart+xml"/>
  <Override PartName="/xl/charts/chart14.xml" ContentType="application/vnd.openxmlformats-officedocument.drawingml.chart+xml"/>
  <Override PartName="/xl/charts/chart13.xml" ContentType="application/vnd.openxmlformats-officedocument.drawingml.chart+xml"/>
  <Override PartName="/xl/charts/chart12.xml" ContentType="application/vnd.openxmlformats-officedocument.drawingml.chart+xml"/>
  <Override PartName="/xl/charts/chart11.xml" ContentType="application/vnd.openxmlformats-officedocument.drawingml.chart+xml"/>
  <Override PartName="/xl/charts/chart10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5.xml" ContentType="application/vnd.openxmlformats-officedocument.drawingml.chart+xml"/>
  <Override PartName="/xl/charts/chart24.xml" ContentType="application/vnd.openxmlformats-officedocument.drawingml.chart+xml"/>
  <Override PartName="/xl/charts/chart23.xml" ContentType="application/vnd.openxmlformats-officedocument.drawingml.chart+xml"/>
  <Override PartName="/xl/charts/chart22.xml" ContentType="application/vnd.openxmlformats-officedocument.drawingml.chart+xml"/>
  <Override PartName="/xl/charts/chart21.xml" ContentType="application/vnd.openxmlformats-officedocument.drawingml.chart+xml"/>
  <Override PartName="/xl/charts/chart20.xml" ContentType="application/vnd.openxmlformats-officedocument.drawingml.chart+xml"/>
  <Override PartName="/xl/workbook.xml" ContentType="application/vnd.openxmlformats-officedocument.spreadsheetml.sheet.main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history" sheetId="1" state="visible" r:id="rId2"/>
    <sheet name="data_in" sheetId="2" state="visible" r:id="rId3"/>
    <sheet name="aligned" sheetId="3" state="visible" r:id="rId4"/>
    <sheet name="Total Deaths" sheetId="4" state="visible" r:id="rId5"/>
    <sheet name="Deaths per day" sheetId="5" state="visible" r:id="rId6"/>
    <sheet name="Deaths-1M" sheetId="6" state="visible" r:id="rId7"/>
    <sheet name="smooth" sheetId="7" state="visible" r:id="rId8"/>
    <sheet name="Compare" sheetId="8" state="visible" r:id="rId9"/>
    <sheet name="smooth compare" sheetId="9" state="visible" r:id="rId10"/>
    <sheet name="rank" sheetId="10" state="visible" r:id="rId11"/>
    <sheet name="country" sheetId="11" state="visible" r:id="rId12"/>
    <sheet name="speed" sheetId="12" state="visible" r:id="rId13"/>
    <sheet name="graph params" sheetId="13" state="visible" r:id="rId1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<sst xmlns="http://schemas.openxmlformats.org/spreadsheetml/2006/main" count="2531" uniqueCount="228">
  <si>
    <t xml:space="preserve">COVID19 evaluation</t>
  </si>
  <si>
    <t xml:space="preserve">This page</t>
  </si>
  <si>
    <t xml:space="preserve">: my first evaluation    (almost impossible to analyze, changed to the following sheets)</t>
  </si>
  <si>
    <t xml:space="preserve">: this is just history, here for reference only</t>
  </si>
  <si>
    <t xml:space="preserve">LEGENDA</t>
  </si>
  <si>
    <t xml:space="preserve">today</t>
  </si>
  <si>
    <t xml:space="preserve">: today for the data block</t>
  </si>
  <si>
    <t xml:space="preserve">notes:</t>
  </si>
  <si>
    <t xml:space="preserve">0n Apr, 5th, data for USA changed: malues for 2, 3 was:  6071, 7232 – they becomes:  6076, 7121</t>
  </si>
  <si>
    <t xml:space="preserve">Italy</t>
  </si>
  <si>
    <t xml:space="preserve">Spain</t>
  </si>
  <si>
    <t xml:space="preserve">France</t>
  </si>
  <si>
    <t xml:space="preserve">Sweden</t>
  </si>
  <si>
    <t xml:space="preserve">UK</t>
  </si>
  <si>
    <t xml:space="preserve">USA</t>
  </si>
  <si>
    <t xml:space="preserve">Germany</t>
  </si>
  <si>
    <t xml:space="preserve">start num</t>
  </si>
  <si>
    <t xml:space="preserve">: 5 deaths per million people inhabitants</t>
  </si>
  <si>
    <t xml:space="preserve">- - - -&gt;  death todays was 969, 1321 - now: 974, 1045</t>
  </si>
  <si>
    <t xml:space="preserve">Start num</t>
  </si>
  <si>
    <t xml:space="preserve">total deaths</t>
  </si>
  <si>
    <t xml:space="preserve">: total # of deaths in the Nation, as shown in worldometers site</t>
  </si>
  <si>
    <t xml:space="preserve">From Apr 6 on: adjustment in as much as 3 days back;</t>
  </si>
  <si>
    <t xml:space="preserve">Population</t>
  </si>
  <si>
    <t xml:space="preserve">Deaths per milllion</t>
  </si>
  <si>
    <t xml:space="preserve">: total deaths in the nation per one million inhabitants</t>
  </si>
  <si>
    <t xml:space="preserve">we will note when backadjustment ends</t>
  </si>
  <si>
    <t xml:space="preserve">deaths today</t>
  </si>
  <si>
    <t xml:space="preserve">: # of deaths in the day</t>
  </si>
  <si>
    <t xml:space="preserve">On Apr 17th data changed:  Apr 14th  3K+  added to deaths</t>
  </si>
  <si>
    <t xml:space="preserve">start of crisis</t>
  </si>
  <si>
    <t xml:space="preserve">: init day, that is the day of more than 5 deaths per million people inhabitants</t>
  </si>
  <si>
    <t xml:space="preserve">START</t>
  </si>
  <si>
    <t xml:space="preserve">Days from start</t>
  </si>
  <si>
    <t xml:space="preserve">: # of days from init to today</t>
  </si>
  <si>
    <t xml:space="preserve">NOTE:</t>
  </si>
  <si>
    <t xml:space="preserve">All data as reported in  https://www.worldometers.info/coronavirus/#countries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</si>
  <si>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say</t>
    </r>
  </si>
  <si>
    <t xml:space="preserve">Lockdown date</t>
  </si>
  <si>
    <t xml:space="preserve">: date of lockdown</t>
  </si>
  <si>
    <t xml:space="preserve">unknown dates are set in the future, so -1 = unknown</t>
  </si>
  <si>
    <r>
      <rPr>
        <b val="true"/>
        <i val="true"/>
        <sz val="10"/>
        <rFont val="Arial"/>
        <family val="2"/>
      </rPr>
      <t xml:space="preserve">1</t>
    </r>
    <r>
      <rPr>
        <b val="true"/>
        <i val="true"/>
        <vertAlign val="superscript"/>
        <sz val="10"/>
        <rFont val="Arial"/>
        <family val="2"/>
      </rPr>
      <t xml:space="preserve">st</t>
    </r>
    <r>
      <rPr>
        <b val="true"/>
        <i val="true"/>
        <sz val="10"/>
        <rFont val="Arial"/>
        <family val="2"/>
      </rPr>
      <t xml:space="preserve"> lock</t>
    </r>
  </si>
  <si>
    <t xml:space="preserve">Days from lockdown</t>
  </si>
  <si>
    <t xml:space="preserve">: # of days from M1 date</t>
  </si>
  <si>
    <r>
      <rPr>
        <b val="true"/>
        <i val="true"/>
        <sz val="10"/>
        <rFont val="Arial"/>
        <family val="2"/>
      </rPr>
      <t xml:space="preserve">2</t>
    </r>
    <r>
      <rPr>
        <b val="true"/>
        <i val="true"/>
        <vertAlign val="superscript"/>
        <sz val="10"/>
        <rFont val="Arial"/>
        <family val="2"/>
      </rPr>
      <t xml:space="preserve">nd</t>
    </r>
    <r>
      <rPr>
        <b val="true"/>
        <i val="true"/>
        <sz val="10"/>
        <rFont val="Arial"/>
        <family val="2"/>
      </rPr>
      <t xml:space="preserve"> lock</t>
    </r>
  </si>
  <si>
    <t xml:space="preserve">End of crisis</t>
  </si>
  <si>
    <t xml:space="preserve">: days of maximum for daily deaths</t>
  </si>
  <si>
    <t xml:space="preserve">LOCK</t>
  </si>
  <si>
    <t xml:space="preserve">Crisis duration</t>
  </si>
  <si>
    <t xml:space="preserve">: # of days from init to end of crisis (eventually, crisi duration as of today)</t>
  </si>
  <si>
    <t xml:space="preserve">start date ; </t>
  </si>
  <si>
    <t xml:space="preserve">&lt; - - -:</t>
  </si>
  <si>
    <t xml:space="preserve">: si  parte sulla 2.a linea sotto</t>
  </si>
  <si>
    <t xml:space="preserve">Today</t>
  </si>
  <si>
    <t xml:space="preserve">Deaths per</t>
  </si>
  <si>
    <t xml:space="preserve">Start of</t>
  </si>
  <si>
    <t xml:space="preserve">Days from</t>
  </si>
  <si>
    <t xml:space="preserve">Lockdown</t>
  </si>
  <si>
    <t xml:space="preserve">End of</t>
  </si>
  <si>
    <t xml:space="preserve">Crisis</t>
  </si>
  <si>
    <t xml:space="preserve">Adjusted values</t>
  </si>
  <si>
    <t xml:space="preserve">HISTORY</t>
  </si>
  <si>
    <t xml:space="preserve">million</t>
  </si>
  <si>
    <t xml:space="preserve">Deaths today</t>
  </si>
  <si>
    <t xml:space="preserve">crisis</t>
  </si>
  <si>
    <t xml:space="preserve">start</t>
  </si>
  <si>
    <t xml:space="preserve">date</t>
  </si>
  <si>
    <t xml:space="preserve">lockdown</t>
  </si>
  <si>
    <t xml:space="preserve">duration</t>
  </si>
  <si>
    <t xml:space="preserve">initial</t>
  </si>
  <si>
    <t xml:space="preserve">diff</t>
  </si>
  <si>
    <t xml:space="preserve">Spagna</t>
  </si>
  <si>
    <t xml:space="preserve">^^^^^</t>
  </si>
  <si>
    <t xml:space="preserve">UK big correction</t>
  </si>
  <si>
    <t xml:space="preserve">Effects of the lockdown issued by governments</t>
  </si>
  <si>
    <t xml:space="preserve">6071,</t>
  </si>
  <si>
    <t xml:space="preserve">COVID19 evolution by country</t>
  </si>
  <si>
    <t xml:space="preserve">: put here data from internet source</t>
  </si>
  <si>
    <t xml:space="preserve">Date</t>
  </si>
  <si>
    <t xml:space="preserve">: measurement date</t>
  </si>
  <si>
    <t xml:space="preserve">: number equivalent to 5 deaths per million people inhabitants</t>
  </si>
  <si>
    <t xml:space="preserve">population</t>
  </si>
  <si>
    <t xml:space="preserve">: inhabitants in the Country</t>
  </si>
  <si>
    <t xml:space="preserve">: # of days from init today (i.e. from startnum deaths until today)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</si>
  <si>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say</t>
    </r>
  </si>
  <si>
    <t xml:space="preserve">: government officially say there are somebody affected</t>
  </si>
  <si>
    <r>
      <rPr>
        <b val="true"/>
        <sz val="10"/>
        <rFont val="Arial"/>
        <family val="2"/>
      </rPr>
      <t xml:space="preserve">1</t>
    </r>
    <r>
      <rPr>
        <b val="true"/>
        <vertAlign val="superscript"/>
        <sz val="10"/>
        <rFont val="Arial"/>
        <family val="2"/>
      </rPr>
      <t xml:space="preserve">st</t>
    </r>
    <r>
      <rPr>
        <b val="true"/>
        <sz val="10"/>
        <rFont val="Arial"/>
        <family val="2"/>
      </rPr>
      <t xml:space="preserve"> lock</t>
    </r>
  </si>
  <si>
    <t xml:space="preserve">: lockdown in limited area</t>
  </si>
  <si>
    <r>
      <rPr>
        <b val="true"/>
        <sz val="10"/>
        <rFont val="Arial"/>
        <family val="2"/>
      </rPr>
      <t xml:space="preserve">2</t>
    </r>
    <r>
      <rPr>
        <b val="true"/>
        <vertAlign val="superscript"/>
        <sz val="10"/>
        <rFont val="Arial"/>
        <family val="2"/>
      </rPr>
      <t xml:space="preserve">nd</t>
    </r>
    <r>
      <rPr>
        <b val="true"/>
        <sz val="10"/>
        <rFont val="Arial"/>
        <family val="2"/>
      </rPr>
      <t xml:space="preserve"> lock</t>
    </r>
  </si>
  <si>
    <t xml:space="preserve">: extended lockdown</t>
  </si>
  <si>
    <t xml:space="preserve">lock</t>
  </si>
  <si>
    <t xml:space="preserve">: state-wide lockdown for all non-essential activities</t>
  </si>
  <si>
    <t xml:space="preserve">3 –</t>
  </si>
  <si>
    <t xml:space="preserve">&gt;  dati inattendibili dalla Spagna</t>
  </si>
  <si>
    <t xml:space="preserve">2 –</t>
  </si>
  <si>
    <t xml:space="preserve">&gt;  Spagna toglie 1915 decessi !!</t>
  </si>
  <si>
    <t xml:space="preserve">1 –</t>
  </si>
  <si>
    <t xml:space="preserve">&gt;  aggiunti dati relativi ai giorni precedenti</t>
  </si>
  <si>
    <t xml:space="preserve">Total Deaths: initial input value</t>
  </si>
  <si>
    <t xml:space="preserve">Difference from initial value </t>
  </si>
  <si>
    <t xml:space="preserve">&gt;                                                 Data from:  www.worldometers.info/coronavirus/country/</t>
  </si>
  <si>
    <t xml:space="preserve">&gt;                                                                        (to identify data correction in the source)</t>
  </si>
  <si>
    <t xml:space="preserve">&gt;                                                         (this identify a data value correction in the source)</t>
  </si>
  <si>
    <t xml:space="preserve">Daily Deaths                                                         (calculated diff on Total Deaths)</t>
  </si>
  <si>
    <t xml:space="preserve">ref_base</t>
  </si>
  <si>
    <t xml:space="preserve">Daily Deaths  start average</t>
  </si>
  <si>
    <t xml:space="preserve">Nota 1</t>
  </si>
  <si>
    <t xml:space="preserve">&lt; - -  offset</t>
  </si>
  <si>
    <t xml:space="preserve">Daily Deaths  diff  today from start</t>
  </si>
  <si>
    <t xml:space="preserve">ieri</t>
  </si>
  <si>
    <t xml:space="preserve">l’altro ieri</t>
  </si>
  <si>
    <t xml:space="preserve">… prima</t>
  </si>
  <si>
    <t xml:space="preserve">Daily Deaths  moving average</t>
  </si>
  <si>
    <t xml:space="preserve">Nota 2</t>
  </si>
  <si>
    <t xml:space="preserve">Nota 3</t>
  </si>
  <si>
    <t xml:space="preserve"> </t>
  </si>
  <si>
    <t xml:space="preserve">: align data for each contry with respect to the start day</t>
  </si>
  <si>
    <t xml:space="preserve">Start value</t>
  </si>
  <si>
    <t xml:space="preserve">Start cell</t>
  </si>
  <si>
    <t xml:space="preserve">Deaths for 1 million inhabitants</t>
  </si>
  <si>
    <t xml:space="preserve">Italy date</t>
  </si>
  <si>
    <t xml:space="preserve">: first evaluation of raw data   - - - &gt;  divide by population and align to infection start day</t>
  </si>
  <si>
    <t xml:space="preserve">total deaths (raw data)</t>
  </si>
  <si>
    <t xml:space="preserve">Total Deaths for 1 million inhabitants  (aligned to start day)</t>
  </si>
  <si>
    <t xml:space="preserve">total deaths by million inhabitants   (raw data)</t>
  </si>
  <si>
    <t xml:space="preserve">Media start</t>
  </si>
  <si>
    <t xml:space="preserve">Daily Deaths per million</t>
  </si>
  <si>
    <t xml:space="preserve">K:</t>
  </si>
  <si>
    <t xml:space="preserve">Max</t>
  </si>
  <si>
    <t xml:space="preserve">GE</t>
  </si>
  <si>
    <t xml:space="preserve">FR3</t>
  </si>
  <si>
    <t xml:space="preserve">UK2 ES</t>
  </si>
  <si>
    <t xml:space="preserve">FR2 IT</t>
  </si>
  <si>
    <t xml:space="preserve">FR4 SW2</t>
  </si>
  <si>
    <t xml:space="preserve">SW1 FR</t>
  </si>
  <si>
    <t xml:space="preserve">UK1</t>
  </si>
  <si>
    <t xml:space="preserve">Total deaths for 1 million inhabitants</t>
  </si>
  <si>
    <t xml:space="preserve">IT/GE</t>
  </si>
  <si>
    <t xml:space="preserve">SW/GE</t>
  </si>
  <si>
    <t xml:space="preserve">UK/GE</t>
  </si>
  <si>
    <t xml:space="preserve">ES/Ge</t>
  </si>
  <si>
    <t xml:space="preserve">FR/Ge</t>
  </si>
  <si>
    <t xml:space="preserve">USA/Ge</t>
  </si>
  <si>
    <t xml:space="preserve">media iniz</t>
  </si>
  <si>
    <t xml:space="preserve">Daily Deaths per million – weighted moving average</t>
  </si>
  <si>
    <t xml:space="preserve">&gt;</t>
  </si>
  <si>
    <t xml:space="preserve">UK3</t>
  </si>
  <si>
    <t xml:space="preserve">UK2 ES FR</t>
  </si>
  <si>
    <t xml:space="preserve">FR2 GE2 USA</t>
  </si>
  <si>
    <t xml:space="preserve">IT</t>
  </si>
  <si>
    <t xml:space="preserve">SW2</t>
  </si>
  <si>
    <t xml:space="preserve">SW</t>
  </si>
  <si>
    <t xml:space="preserve">&lt; -  fine GE</t>
  </si>
  <si>
    <t xml:space="preserve">Deaths in 1 million inhabitants</t>
  </si>
  <si>
    <t xml:space="preserve">IT ES</t>
  </si>
  <si>
    <t xml:space="preserve">UK2</t>
  </si>
  <si>
    <t xml:space="preserve">FR2</t>
  </si>
  <si>
    <t xml:space="preserve">FR1 SW1</t>
  </si>
  <si>
    <t xml:space="preserve">Max-n</t>
  </si>
  <si>
    <t xml:space="preserve">Stima</t>
  </si>
  <si>
    <t xml:space="preserve">ES FR1 UK2</t>
  </si>
  <si>
    <t xml:space="preserve">ES</t>
  </si>
  <si>
    <t xml:space="preserve">GE1</t>
  </si>
  <si>
    <t xml:space="preserve">FR</t>
  </si>
  <si>
    <t xml:space="preserve">FR2 US1 GE2</t>
  </si>
  <si>
    <t xml:space="preserve">US</t>
  </si>
  <si>
    <t xml:space="preserve">US2</t>
  </si>
  <si>
    <t xml:space="preserve">SW1</t>
  </si>
  <si>
    <t xml:space="preserve">: calculate countries rank </t>
  </si>
  <si>
    <t xml:space="preserve">Total Deaths  (raw data)</t>
  </si>
  <si>
    <t xml:space="preserve">&gt;                                                       Calcolo della media dei decessi nell’ultima settimana</t>
  </si>
  <si>
    <t xml:space="preserve">media</t>
  </si>
  <si>
    <t xml:space="preserve">&lt; ultima data</t>
  </si>
  <si>
    <t xml:space="preserve">Total Deaths per million inhabitants</t>
  </si>
  <si>
    <t xml:space="preserve">'  se si chiudesse oggi</t>
  </si>
  <si>
    <t xml:space="preserve">'  se si fosse chiuso il 2020-05-10</t>
  </si>
  <si>
    <t xml:space="preserve">Peak value of daily Deaths per Million</t>
  </si>
  <si>
    <t xml:space="preserve">K</t>
  </si>
  <si>
    <t xml:space="preserve">Best</t>
  </si>
  <si>
    <t xml:space="preserve"> Worst</t>
  </si>
  <si>
    <t xml:space="preserve">'  from smooth</t>
  </si>
  <si>
    <t xml:space="preserve">'   data smooth</t>
  </si>
  <si>
    <t xml:space="preserve">'   days from start</t>
  </si>
  <si>
    <t xml:space="preserve">Peak</t>
  </si>
  <si>
    <t xml:space="preserve">:   punteggio</t>
  </si>
  <si>
    <t xml:space="preserve">'  from raw Deaths per day</t>
  </si>
  <si>
    <t xml:space="preserve">'  data raw</t>
  </si>
  <si>
    <t xml:space="preserve">Diff</t>
  </si>
  <si>
    <t xml:space="preserve">Crisis duration  (days)</t>
  </si>
  <si>
    <t xml:space="preserve">Start</t>
  </si>
  <si>
    <t xml:space="preserve">:  oggi</t>
  </si>
  <si>
    <t xml:space="preserve">End</t>
  </si>
  <si>
    <t xml:space="preserve">Nota: Spain end registered 2020-05-21 (delay !)</t>
  </si>
  <si>
    <t xml:space="preserve">Interval</t>
  </si>
  <si>
    <t xml:space="preserve">Graduatoria</t>
  </si>
  <si>
    <t xml:space="preserve">sheet: smooth</t>
  </si>
  <si>
    <t xml:space="preserve">Total Deaths</t>
  </si>
  <si>
    <t xml:space="preserve">Peak value</t>
  </si>
  <si>
    <t xml:space="preserve">Duration</t>
  </si>
  <si>
    <t xml:space="preserve">RANK</t>
  </si>
  <si>
    <t xml:space="preserve">sheet: Daily Deaths</t>
  </si>
  <si>
    <t xml:space="preserve">ARCHIVIO Graduatorie  ---------------------------------------</t>
  </si>
  <si>
    <t xml:space="preserve">Graduatorie: 2020-05-10</t>
  </si>
  <si>
    <t xml:space="preserve">&lt;                                                                                        Peak value dalla tabella smooth</t>
  </si>
  <si>
    <t xml:space="preserve">&lt;                                                                                        Peak value dalla tabella Daily Deaths</t>
  </si>
  <si>
    <t xml:space="preserve">Graduatorie: 2020-05-11</t>
  </si>
  <si>
    <t xml:space="preserve">Graduatorie: 2020-05-12</t>
  </si>
  <si>
    <t xml:space="preserve"> &lt; diff 2 yesterday</t>
  </si>
  <si>
    <t xml:space="preserve"> &lt; diff between sheets</t>
  </si>
  <si>
    <t xml:space="preserve">Graduatorie: 2020-05-13</t>
  </si>
  <si>
    <t xml:space="preserve">: experiments</t>
  </si>
  <si>
    <t xml:space="preserve">Table from $data_in                               &gt; copied values</t>
  </si>
  <si>
    <t xml:space="preserve">Czechia</t>
  </si>
  <si>
    <t xml:space="preserve">base ref below</t>
  </si>
  <si>
    <t xml:space="preserve">data_in</t>
  </si>
  <si>
    <t xml:space="preserve">Raw data</t>
  </si>
  <si>
    <t xml:space="preserve">aligned total deaths per million</t>
  </si>
  <si>
    <t xml:space="preserve">aligned daily deaths per million</t>
  </si>
  <si>
    <t xml:space="preserve">$data_in.$C$44</t>
  </si>
  <si>
    <t xml:space="preserve">&gt;    Data from:  www.worldometers.info/coronavirus/country/</t>
  </si>
  <si>
    <t xml:space="preserve">Delta death speed</t>
  </si>
  <si>
    <t xml:space="preserve">todo:</t>
  </si>
  <si>
    <t xml:space="preserve">Svrivere ods.README.md con dettaglio dei singoli fogli</t>
  </si>
  <si>
    <t xml:space="preserve">organizzare una comparazione:</t>
  </si>
  <si>
    <t xml:space="preserve">rapporto peggiore/migliore – al giorno?</t>
  </si>
  <si>
    <t xml:space="preserve">qualita’ della raccolta dati: correzioni</t>
  </si>
  <si>
    <t xml:space="preserve">sistema dei pesi</t>
  </si>
  <si>
    <t xml:space="preserve">Countries vs Germany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</si>
</sst>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"/>
    <numFmt numFmtId="166" formatCode="yyyy\-mm\-dd"/>
    <numFmt numFmtId="167" formatCode="0.000"/>
    <numFmt numFmtId="168" formatCode="0.0"/>
    <numFmt numFmtId="169" formatCode="0.00"/>
    <numFmt numFmtId="170" formatCode="#,##0"/>
    <numFmt numFmtId="171" formatCode="General"/>
    <numFmt numFmtId="172" formatCode="#,##0.00"/>
    <numFmt numFmtId="173" formatCode="0.0000"/>
    <numFmt numFmtId="174" formatCode="0.00000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name val="Arial"/>
      <family val="2"/>
    </font>
    <font>
      <b val="true"/>
      <sz val="11"/>
      <name val="Arial"/>
      <family val="2"/>
    </font>
    <font>
      <b val="true"/>
      <sz val="10"/>
      <name val="Arial"/>
      <family val="2"/>
    </font>
    <font>
      <b val="true"/>
      <i val="true"/>
      <sz val="10"/>
      <name val="Arial"/>
      <family val="2"/>
    </font>
    <font>
      <b val="true"/>
      <i val="true"/>
      <vertAlign val="superscript"/>
      <sz val="10"/>
      <name val="Arial"/>
      <family val="2"/>
    </font>
    <font>
      <sz val="10"/>
      <color rgb="FF800000"/>
      <name val="Arial"/>
      <family val="2"/>
    </font>
    <font>
      <b val="true"/>
      <vertAlign val="superscript"/>
      <sz val="10"/>
      <name val="Arial"/>
      <family val="2"/>
    </font>
    <font>
      <b val="true"/>
      <sz val="12"/>
      <name val="Arial"/>
      <family val="2"/>
    </font>
    <font>
      <sz val="13"/>
      <name val="Arial"/>
      <family val="2"/>
    </font>
    <font>
      <sz val="9"/>
      <name val="Arial"/>
      <family val="2"/>
    </font>
    <font>
      <b val="true"/>
      <sz val="9"/>
      <name val="Arial"/>
      <family val="2"/>
    </font>
    <font>
      <sz val="10"/>
      <color rgb="FF0000FF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579D1C"/>
      <rgbColor rgb="FF800080"/>
      <rgbColor rgb="FF00A65D"/>
      <rgbColor rgb="FFB3B3B3"/>
      <rgbColor rgb="FF808080"/>
      <rgbColor rgb="FF9999FF"/>
      <rgbColor rgb="FFEF413D"/>
      <rgbColor rgb="FFFFFFCC"/>
      <rgbColor rgb="FFCCFFFF"/>
      <rgbColor rgb="FF6A181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7E0021"/>
      <rgbColor rgb="FF008080"/>
      <rgbColor rgb="FF0000FF"/>
      <rgbColor rgb="FF00B6BD"/>
      <rgbColor rgb="FFCCFFFF"/>
      <rgbColor rgb="FFCCFFCC"/>
      <rgbColor rgb="FFFFFF99"/>
      <rgbColor rgb="FF83CA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579835"/>
      <rgbColor rgb="FF2B511A"/>
      <rgbColor rgb="FF342A06"/>
      <rgbColor rgb="FF94070A"/>
      <rgbColor rgb="FF993366"/>
      <rgbColor rgb="FF333399"/>
      <rgbColor rgb="FF31400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Raw data from worldometers site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56465415346792"/>
          <c:y val="0.118931178680275"/>
          <c:w val="0.862086898964588"/>
          <c:h val="0.745623360975264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Deaths'!$Z$42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Deaths'!$Z$43:$Z$103</c:f>
              <c:numCache>
                <c:formatCode>General</c:formatCode>
                <c:ptCount val="61"/>
                <c:pt idx="0">
                  <c:v>233</c:v>
                </c:pt>
                <c:pt idx="1">
                  <c:v>366</c:v>
                </c:pt>
                <c:pt idx="2">
                  <c:v>463</c:v>
                </c:pt>
                <c:pt idx="3">
                  <c:v>631</c:v>
                </c:pt>
                <c:pt idx="4">
                  <c:v>827</c:v>
                </c:pt>
                <c:pt idx="5">
                  <c:v>1016</c:v>
                </c:pt>
                <c:pt idx="6">
                  <c:v>1266</c:v>
                </c:pt>
                <c:pt idx="7">
                  <c:v>1441</c:v>
                </c:pt>
                <c:pt idx="8">
                  <c:v>1809</c:v>
                </c:pt>
                <c:pt idx="9">
                  <c:v>2158</c:v>
                </c:pt>
                <c:pt idx="10">
                  <c:v>2503</c:v>
                </c:pt>
                <c:pt idx="11">
                  <c:v>2978</c:v>
                </c:pt>
                <c:pt idx="12">
                  <c:v>3405</c:v>
                </c:pt>
                <c:pt idx="13">
                  <c:v>4032</c:v>
                </c:pt>
                <c:pt idx="14">
                  <c:v>4825</c:v>
                </c:pt>
                <c:pt idx="15">
                  <c:v>5476</c:v>
                </c:pt>
                <c:pt idx="16">
                  <c:v>6077</c:v>
                </c:pt>
                <c:pt idx="17">
                  <c:v>6820</c:v>
                </c:pt>
                <c:pt idx="18">
                  <c:v>7503</c:v>
                </c:pt>
                <c:pt idx="19">
                  <c:v>8215</c:v>
                </c:pt>
                <c:pt idx="20">
                  <c:v>9134</c:v>
                </c:pt>
                <c:pt idx="21">
                  <c:v>10023</c:v>
                </c:pt>
                <c:pt idx="22">
                  <c:v>10779</c:v>
                </c:pt>
                <c:pt idx="23">
                  <c:v>11591</c:v>
                </c:pt>
                <c:pt idx="24">
                  <c:v>12428</c:v>
                </c:pt>
                <c:pt idx="25">
                  <c:v>13155</c:v>
                </c:pt>
                <c:pt idx="26">
                  <c:v>13915</c:v>
                </c:pt>
                <c:pt idx="27">
                  <c:v>14681</c:v>
                </c:pt>
                <c:pt idx="28">
                  <c:v>15362</c:v>
                </c:pt>
                <c:pt idx="29">
                  <c:v>15887</c:v>
                </c:pt>
                <c:pt idx="30">
                  <c:v>16523</c:v>
                </c:pt>
                <c:pt idx="31">
                  <c:v>17127</c:v>
                </c:pt>
                <c:pt idx="32">
                  <c:v>17669</c:v>
                </c:pt>
                <c:pt idx="33">
                  <c:v>18279</c:v>
                </c:pt>
                <c:pt idx="34">
                  <c:v>18849</c:v>
                </c:pt>
                <c:pt idx="35">
                  <c:v>19468</c:v>
                </c:pt>
                <c:pt idx="36">
                  <c:v>19899</c:v>
                </c:pt>
                <c:pt idx="37">
                  <c:v>20465</c:v>
                </c:pt>
                <c:pt idx="38">
                  <c:v>21067</c:v>
                </c:pt>
                <c:pt idx="39">
                  <c:v>21645</c:v>
                </c:pt>
                <c:pt idx="40">
                  <c:v>22170</c:v>
                </c:pt>
                <c:pt idx="41">
                  <c:v>22745</c:v>
                </c:pt>
                <c:pt idx="42">
                  <c:v>23227</c:v>
                </c:pt>
                <c:pt idx="43">
                  <c:v>23660</c:v>
                </c:pt>
                <c:pt idx="44">
                  <c:v>24114</c:v>
                </c:pt>
                <c:pt idx="45">
                  <c:v>24648</c:v>
                </c:pt>
                <c:pt idx="46">
                  <c:v>25085</c:v>
                </c:pt>
                <c:pt idx="47">
                  <c:v>25549</c:v>
                </c:pt>
                <c:pt idx="48">
                  <c:v>25969</c:v>
                </c:pt>
                <c:pt idx="49">
                  <c:v>26384</c:v>
                </c:pt>
                <c:pt idx="50">
                  <c:v>26977</c:v>
                </c:pt>
                <c:pt idx="51">
                  <c:v>27359</c:v>
                </c:pt>
                <c:pt idx="52">
                  <c:v>27682</c:v>
                </c:pt>
                <c:pt idx="53">
                  <c:v>27967</c:v>
                </c:pt>
                <c:pt idx="54">
                  <c:v>28236</c:v>
                </c:pt>
                <c:pt idx="55">
                  <c:v>28710</c:v>
                </c:pt>
                <c:pt idx="56">
                  <c:v>28884</c:v>
                </c:pt>
                <c:pt idx="57">
                  <c:v>29079</c:v>
                </c:pt>
                <c:pt idx="58">
                  <c:v>29315</c:v>
                </c:pt>
                <c:pt idx="59">
                  <c:v>29684</c:v>
                </c:pt>
                <c:pt idx="60">
                  <c:v>29958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Deaths'!$AA$42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Deaths'!$AA$43:$AA$103</c:f>
              <c:numCache>
                <c:formatCode>General</c:formatCode>
                <c:ptCount val="61"/>
                <c:pt idx="7">
                  <c:v>196</c:v>
                </c:pt>
                <c:pt idx="8">
                  <c:v>294</c:v>
                </c:pt>
                <c:pt idx="9">
                  <c:v>342</c:v>
                </c:pt>
                <c:pt idx="10">
                  <c:v>533</c:v>
                </c:pt>
                <c:pt idx="11">
                  <c:v>638</c:v>
                </c:pt>
                <c:pt idx="12">
                  <c:v>831</c:v>
                </c:pt>
                <c:pt idx="13">
                  <c:v>1093</c:v>
                </c:pt>
                <c:pt idx="14">
                  <c:v>1381</c:v>
                </c:pt>
                <c:pt idx="15">
                  <c:v>1772</c:v>
                </c:pt>
                <c:pt idx="16">
                  <c:v>2311</c:v>
                </c:pt>
                <c:pt idx="17">
                  <c:v>2991</c:v>
                </c:pt>
                <c:pt idx="18">
                  <c:v>3647</c:v>
                </c:pt>
                <c:pt idx="19">
                  <c:v>4365</c:v>
                </c:pt>
                <c:pt idx="20">
                  <c:v>5138</c:v>
                </c:pt>
                <c:pt idx="21">
                  <c:v>5982</c:v>
                </c:pt>
                <c:pt idx="22">
                  <c:v>6803</c:v>
                </c:pt>
                <c:pt idx="23">
                  <c:v>7716</c:v>
                </c:pt>
                <c:pt idx="24">
                  <c:v>8464</c:v>
                </c:pt>
                <c:pt idx="25">
                  <c:v>9387</c:v>
                </c:pt>
                <c:pt idx="26">
                  <c:v>10348</c:v>
                </c:pt>
                <c:pt idx="27">
                  <c:v>11198</c:v>
                </c:pt>
                <c:pt idx="28">
                  <c:v>11947</c:v>
                </c:pt>
                <c:pt idx="29">
                  <c:v>12641</c:v>
                </c:pt>
                <c:pt idx="30">
                  <c:v>13341</c:v>
                </c:pt>
                <c:pt idx="31">
                  <c:v>14045</c:v>
                </c:pt>
                <c:pt idx="32">
                  <c:v>14792</c:v>
                </c:pt>
                <c:pt idx="33">
                  <c:v>15447</c:v>
                </c:pt>
                <c:pt idx="34">
                  <c:v>16081</c:v>
                </c:pt>
                <c:pt idx="35">
                  <c:v>16606</c:v>
                </c:pt>
                <c:pt idx="36">
                  <c:v>17209</c:v>
                </c:pt>
                <c:pt idx="37">
                  <c:v>17756</c:v>
                </c:pt>
                <c:pt idx="38">
                  <c:v>18255</c:v>
                </c:pt>
                <c:pt idx="39">
                  <c:v>18812</c:v>
                </c:pt>
                <c:pt idx="40">
                  <c:v>19130</c:v>
                </c:pt>
                <c:pt idx="41">
                  <c:v>19478</c:v>
                </c:pt>
                <c:pt idx="42">
                  <c:v>20043</c:v>
                </c:pt>
                <c:pt idx="43">
                  <c:v>20453</c:v>
                </c:pt>
                <c:pt idx="44">
                  <c:v>20852</c:v>
                </c:pt>
                <c:pt idx="45">
                  <c:v>21282</c:v>
                </c:pt>
                <c:pt idx="46">
                  <c:v>21717</c:v>
                </c:pt>
                <c:pt idx="47">
                  <c:v>22157</c:v>
                </c:pt>
                <c:pt idx="48">
                  <c:v>22524</c:v>
                </c:pt>
                <c:pt idx="49">
                  <c:v>22902</c:v>
                </c:pt>
                <c:pt idx="50">
                  <c:v>23521</c:v>
                </c:pt>
                <c:pt idx="51">
                  <c:v>23822</c:v>
                </c:pt>
                <c:pt idx="52">
                  <c:v>24275</c:v>
                </c:pt>
                <c:pt idx="53">
                  <c:v>24543</c:v>
                </c:pt>
                <c:pt idx="54">
                  <c:v>24824</c:v>
                </c:pt>
                <c:pt idx="55">
                  <c:v>25100</c:v>
                </c:pt>
                <c:pt idx="56">
                  <c:v>25264</c:v>
                </c:pt>
                <c:pt idx="57">
                  <c:v>25428</c:v>
                </c:pt>
                <c:pt idx="58">
                  <c:v>25613</c:v>
                </c:pt>
                <c:pt idx="59">
                  <c:v>25857</c:v>
                </c:pt>
                <c:pt idx="60">
                  <c:v>26070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Deaths'!$AB$42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Deaths'!$AB$43:$AB$103</c:f>
              <c:numCache>
                <c:formatCode>General</c:formatCode>
                <c:ptCount val="61"/>
                <c:pt idx="11">
                  <c:v>264</c:v>
                </c:pt>
                <c:pt idx="12">
                  <c:v>372</c:v>
                </c:pt>
                <c:pt idx="13">
                  <c:v>450</c:v>
                </c:pt>
                <c:pt idx="14">
                  <c:v>562</c:v>
                </c:pt>
                <c:pt idx="15">
                  <c:v>674</c:v>
                </c:pt>
                <c:pt idx="16">
                  <c:v>860</c:v>
                </c:pt>
                <c:pt idx="17">
                  <c:v>1100</c:v>
                </c:pt>
                <c:pt idx="18">
                  <c:v>1311</c:v>
                </c:pt>
                <c:pt idx="19">
                  <c:v>1696</c:v>
                </c:pt>
                <c:pt idx="20">
                  <c:v>1995</c:v>
                </c:pt>
                <c:pt idx="21">
                  <c:v>2314</c:v>
                </c:pt>
                <c:pt idx="22">
                  <c:v>2606</c:v>
                </c:pt>
                <c:pt idx="23">
                  <c:v>3024</c:v>
                </c:pt>
                <c:pt idx="24">
                  <c:v>3523</c:v>
                </c:pt>
                <c:pt idx="25">
                  <c:v>4032</c:v>
                </c:pt>
                <c:pt idx="26">
                  <c:v>5387</c:v>
                </c:pt>
                <c:pt idx="27">
                  <c:v>6507</c:v>
                </c:pt>
                <c:pt idx="28">
                  <c:v>7560</c:v>
                </c:pt>
                <c:pt idx="29">
                  <c:v>8078</c:v>
                </c:pt>
                <c:pt idx="30">
                  <c:v>8911</c:v>
                </c:pt>
                <c:pt idx="31">
                  <c:v>10328</c:v>
                </c:pt>
                <c:pt idx="32">
                  <c:v>10869</c:v>
                </c:pt>
                <c:pt idx="33">
                  <c:v>12210</c:v>
                </c:pt>
                <c:pt idx="34">
                  <c:v>13197</c:v>
                </c:pt>
                <c:pt idx="35">
                  <c:v>13832</c:v>
                </c:pt>
                <c:pt idx="36">
                  <c:v>14393</c:v>
                </c:pt>
                <c:pt idx="37">
                  <c:v>14967</c:v>
                </c:pt>
                <c:pt idx="38">
                  <c:v>15729</c:v>
                </c:pt>
                <c:pt idx="39">
                  <c:v>17167</c:v>
                </c:pt>
                <c:pt idx="40">
                  <c:v>17920</c:v>
                </c:pt>
                <c:pt idx="41">
                  <c:v>18681</c:v>
                </c:pt>
                <c:pt idx="42">
                  <c:v>19323</c:v>
                </c:pt>
                <c:pt idx="43">
                  <c:v>19718</c:v>
                </c:pt>
                <c:pt idx="44">
                  <c:v>20265</c:v>
                </c:pt>
                <c:pt idx="45">
                  <c:v>20796</c:v>
                </c:pt>
                <c:pt idx="46">
                  <c:v>21340</c:v>
                </c:pt>
                <c:pt idx="47">
                  <c:v>21856</c:v>
                </c:pt>
                <c:pt idx="48">
                  <c:v>22245</c:v>
                </c:pt>
                <c:pt idx="49">
                  <c:v>22614</c:v>
                </c:pt>
                <c:pt idx="50">
                  <c:v>23293</c:v>
                </c:pt>
                <c:pt idx="51">
                  <c:v>23660</c:v>
                </c:pt>
                <c:pt idx="52">
                  <c:v>24087</c:v>
                </c:pt>
                <c:pt idx="53">
                  <c:v>24376</c:v>
                </c:pt>
                <c:pt idx="54">
                  <c:v>24594</c:v>
                </c:pt>
                <c:pt idx="55">
                  <c:v>24760</c:v>
                </c:pt>
                <c:pt idx="56">
                  <c:v>24895</c:v>
                </c:pt>
                <c:pt idx="57">
                  <c:v>25201</c:v>
                </c:pt>
                <c:pt idx="58">
                  <c:v>25531</c:v>
                </c:pt>
                <c:pt idx="59">
                  <c:v>25809</c:v>
                </c:pt>
                <c:pt idx="60">
                  <c:v>25987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Deaths'!$AC$42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Deaths'!$AC$43:$AC$103</c:f>
              <c:numCache>
                <c:formatCode>General</c:formatCode>
                <c:ptCount val="61"/>
                <c:pt idx="17">
                  <c:v>40</c:v>
                </c:pt>
                <c:pt idx="18">
                  <c:v>62</c:v>
                </c:pt>
                <c:pt idx="19">
                  <c:v>77</c:v>
                </c:pt>
                <c:pt idx="20">
                  <c:v>105</c:v>
                </c:pt>
                <c:pt idx="21">
                  <c:v>105</c:v>
                </c:pt>
                <c:pt idx="22">
                  <c:v>110</c:v>
                </c:pt>
                <c:pt idx="23">
                  <c:v>146</c:v>
                </c:pt>
                <c:pt idx="24">
                  <c:v>180</c:v>
                </c:pt>
                <c:pt idx="25">
                  <c:v>239</c:v>
                </c:pt>
                <c:pt idx="26">
                  <c:v>308</c:v>
                </c:pt>
                <c:pt idx="27">
                  <c:v>358</c:v>
                </c:pt>
                <c:pt idx="28">
                  <c:v>373</c:v>
                </c:pt>
                <c:pt idx="29">
                  <c:v>401</c:v>
                </c:pt>
                <c:pt idx="30">
                  <c:v>477</c:v>
                </c:pt>
                <c:pt idx="31">
                  <c:v>591</c:v>
                </c:pt>
                <c:pt idx="32">
                  <c:v>687</c:v>
                </c:pt>
                <c:pt idx="33">
                  <c:v>793</c:v>
                </c:pt>
                <c:pt idx="34">
                  <c:v>870</c:v>
                </c:pt>
                <c:pt idx="35">
                  <c:v>887</c:v>
                </c:pt>
                <c:pt idx="36">
                  <c:v>899</c:v>
                </c:pt>
                <c:pt idx="37">
                  <c:v>919</c:v>
                </c:pt>
                <c:pt idx="38">
                  <c:v>1033</c:v>
                </c:pt>
                <c:pt idx="39">
                  <c:v>1203</c:v>
                </c:pt>
                <c:pt idx="40">
                  <c:v>1333</c:v>
                </c:pt>
                <c:pt idx="41">
                  <c:v>1400</c:v>
                </c:pt>
                <c:pt idx="42">
                  <c:v>1511</c:v>
                </c:pt>
                <c:pt idx="43">
                  <c:v>1540</c:v>
                </c:pt>
                <c:pt idx="44">
                  <c:v>1580</c:v>
                </c:pt>
                <c:pt idx="45">
                  <c:v>1765</c:v>
                </c:pt>
                <c:pt idx="46">
                  <c:v>1937</c:v>
                </c:pt>
                <c:pt idx="47">
                  <c:v>2021</c:v>
                </c:pt>
                <c:pt idx="48">
                  <c:v>2152</c:v>
                </c:pt>
                <c:pt idx="49">
                  <c:v>2192</c:v>
                </c:pt>
                <c:pt idx="50">
                  <c:v>2274</c:v>
                </c:pt>
                <c:pt idx="51">
                  <c:v>2355</c:v>
                </c:pt>
                <c:pt idx="52">
                  <c:v>2462</c:v>
                </c:pt>
                <c:pt idx="53">
                  <c:v>2586</c:v>
                </c:pt>
                <c:pt idx="54">
                  <c:v>2653</c:v>
                </c:pt>
                <c:pt idx="55">
                  <c:v>2669</c:v>
                </c:pt>
                <c:pt idx="56">
                  <c:v>2679</c:v>
                </c:pt>
                <c:pt idx="57">
                  <c:v>2769</c:v>
                </c:pt>
                <c:pt idx="58">
                  <c:v>2854</c:v>
                </c:pt>
                <c:pt idx="59">
                  <c:v>2941</c:v>
                </c:pt>
                <c:pt idx="60">
                  <c:v>3040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Deaths'!$AD$42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Deaths'!$AD$43:$AD$103</c:f>
              <c:numCache>
                <c:formatCode>General</c:formatCode>
                <c:ptCount val="61"/>
                <c:pt idx="15">
                  <c:v>285</c:v>
                </c:pt>
                <c:pt idx="16">
                  <c:v>359</c:v>
                </c:pt>
                <c:pt idx="17">
                  <c:v>508</c:v>
                </c:pt>
                <c:pt idx="18">
                  <c:v>694</c:v>
                </c:pt>
                <c:pt idx="19">
                  <c:v>877</c:v>
                </c:pt>
                <c:pt idx="20">
                  <c:v>1161</c:v>
                </c:pt>
                <c:pt idx="21">
                  <c:v>1455</c:v>
                </c:pt>
                <c:pt idx="22">
                  <c:v>1669</c:v>
                </c:pt>
                <c:pt idx="23">
                  <c:v>2043</c:v>
                </c:pt>
                <c:pt idx="24">
                  <c:v>2425</c:v>
                </c:pt>
                <c:pt idx="25">
                  <c:v>3095</c:v>
                </c:pt>
                <c:pt idx="26">
                  <c:v>3747</c:v>
                </c:pt>
                <c:pt idx="27">
                  <c:v>4461</c:v>
                </c:pt>
                <c:pt idx="28">
                  <c:v>5221</c:v>
                </c:pt>
                <c:pt idx="29">
                  <c:v>5865</c:v>
                </c:pt>
                <c:pt idx="30">
                  <c:v>6443</c:v>
                </c:pt>
                <c:pt idx="31">
                  <c:v>7471</c:v>
                </c:pt>
                <c:pt idx="32">
                  <c:v>8505</c:v>
                </c:pt>
                <c:pt idx="33">
                  <c:v>9608</c:v>
                </c:pt>
                <c:pt idx="34">
                  <c:v>10760</c:v>
                </c:pt>
                <c:pt idx="35">
                  <c:v>11599</c:v>
                </c:pt>
                <c:pt idx="36">
                  <c:v>12285</c:v>
                </c:pt>
                <c:pt idx="37">
                  <c:v>13029</c:v>
                </c:pt>
                <c:pt idx="38">
                  <c:v>14073</c:v>
                </c:pt>
                <c:pt idx="39">
                  <c:v>14915</c:v>
                </c:pt>
                <c:pt idx="40">
                  <c:v>15944</c:v>
                </c:pt>
                <c:pt idx="41">
                  <c:v>16879</c:v>
                </c:pt>
                <c:pt idx="42">
                  <c:v>17994</c:v>
                </c:pt>
                <c:pt idx="43">
                  <c:v>18492</c:v>
                </c:pt>
                <c:pt idx="44">
                  <c:v>19051</c:v>
                </c:pt>
                <c:pt idx="45">
                  <c:v>20223</c:v>
                </c:pt>
                <c:pt idx="46">
                  <c:v>21060</c:v>
                </c:pt>
                <c:pt idx="47">
                  <c:v>21787</c:v>
                </c:pt>
                <c:pt idx="48">
                  <c:v>22792</c:v>
                </c:pt>
                <c:pt idx="49">
                  <c:v>23635</c:v>
                </c:pt>
                <c:pt idx="50">
                  <c:v>24393</c:v>
                </c:pt>
                <c:pt idx="51">
                  <c:v>25302</c:v>
                </c:pt>
                <c:pt idx="52">
                  <c:v>26097</c:v>
                </c:pt>
                <c:pt idx="53">
                  <c:v>26771</c:v>
                </c:pt>
                <c:pt idx="54">
                  <c:v>27510</c:v>
                </c:pt>
                <c:pt idx="55">
                  <c:v>28131</c:v>
                </c:pt>
                <c:pt idx="56">
                  <c:v>28446</c:v>
                </c:pt>
                <c:pt idx="57">
                  <c:v>28734</c:v>
                </c:pt>
                <c:pt idx="58">
                  <c:v>29427</c:v>
                </c:pt>
                <c:pt idx="59">
                  <c:v>30076</c:v>
                </c:pt>
                <c:pt idx="60">
                  <c:v>30615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Deaths'!$AE$42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Deaths'!$AE$43:$AE$103</c:f>
              <c:numCache>
                <c:formatCode>General</c:formatCode>
                <c:ptCount val="61"/>
                <c:pt idx="19">
                  <c:v>1295</c:v>
                </c:pt>
                <c:pt idx="20">
                  <c:v>1696</c:v>
                </c:pt>
                <c:pt idx="21">
                  <c:v>2221</c:v>
                </c:pt>
                <c:pt idx="22">
                  <c:v>2583</c:v>
                </c:pt>
                <c:pt idx="23">
                  <c:v>3141</c:v>
                </c:pt>
                <c:pt idx="24">
                  <c:v>5151</c:v>
                </c:pt>
                <c:pt idx="25">
                  <c:v>6394</c:v>
                </c:pt>
                <c:pt idx="26">
                  <c:v>7576</c:v>
                </c:pt>
                <c:pt idx="27">
                  <c:v>8839</c:v>
                </c:pt>
                <c:pt idx="28">
                  <c:v>10384</c:v>
                </c:pt>
                <c:pt idx="29">
                  <c:v>11793</c:v>
                </c:pt>
                <c:pt idx="30">
                  <c:v>13298</c:v>
                </c:pt>
                <c:pt idx="31">
                  <c:v>15526</c:v>
                </c:pt>
                <c:pt idx="32">
                  <c:v>17691</c:v>
                </c:pt>
                <c:pt idx="33">
                  <c:v>19802</c:v>
                </c:pt>
                <c:pt idx="34">
                  <c:v>22038</c:v>
                </c:pt>
                <c:pt idx="35">
                  <c:v>24062</c:v>
                </c:pt>
                <c:pt idx="36">
                  <c:v>25789</c:v>
                </c:pt>
                <c:pt idx="37">
                  <c:v>27515</c:v>
                </c:pt>
                <c:pt idx="38">
                  <c:v>30081</c:v>
                </c:pt>
                <c:pt idx="39">
                  <c:v>32712</c:v>
                </c:pt>
                <c:pt idx="40">
                  <c:v>34905</c:v>
                </c:pt>
                <c:pt idx="41">
                  <c:v>37448</c:v>
                </c:pt>
                <c:pt idx="42">
                  <c:v>39331</c:v>
                </c:pt>
                <c:pt idx="43">
                  <c:v>40901</c:v>
                </c:pt>
                <c:pt idx="44">
                  <c:v>42843</c:v>
                </c:pt>
                <c:pt idx="45">
                  <c:v>45536</c:v>
                </c:pt>
                <c:pt idx="46">
                  <c:v>47894</c:v>
                </c:pt>
                <c:pt idx="47">
                  <c:v>50236</c:v>
                </c:pt>
                <c:pt idx="48">
                  <c:v>52193</c:v>
                </c:pt>
                <c:pt idx="49">
                  <c:v>54256</c:v>
                </c:pt>
                <c:pt idx="50">
                  <c:v>56797</c:v>
                </c:pt>
                <c:pt idx="51">
                  <c:v>59266</c:v>
                </c:pt>
                <c:pt idx="52">
                  <c:v>61656</c:v>
                </c:pt>
                <c:pt idx="53">
                  <c:v>63856</c:v>
                </c:pt>
                <c:pt idx="54">
                  <c:v>65753</c:v>
                </c:pt>
                <c:pt idx="55">
                  <c:v>67444</c:v>
                </c:pt>
                <c:pt idx="56">
                  <c:v>68597</c:v>
                </c:pt>
                <c:pt idx="57">
                  <c:v>69921</c:v>
                </c:pt>
                <c:pt idx="58">
                  <c:v>72271</c:v>
                </c:pt>
                <c:pt idx="59">
                  <c:v>74799</c:v>
                </c:pt>
                <c:pt idx="60">
                  <c:v>76928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Deaths'!$AF$42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Deaths'!$Y$43:$Y$103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Deaths'!$AF$43:$AF$103</c:f>
              <c:numCache>
                <c:formatCode>General</c:formatCode>
                <c:ptCount val="61"/>
                <c:pt idx="20">
                  <c:v>351</c:v>
                </c:pt>
                <c:pt idx="21">
                  <c:v>433</c:v>
                </c:pt>
                <c:pt idx="22">
                  <c:v>541</c:v>
                </c:pt>
                <c:pt idx="23">
                  <c:v>645</c:v>
                </c:pt>
                <c:pt idx="24">
                  <c:v>775</c:v>
                </c:pt>
                <c:pt idx="25">
                  <c:v>931</c:v>
                </c:pt>
                <c:pt idx="26">
                  <c:v>1107</c:v>
                </c:pt>
                <c:pt idx="27">
                  <c:v>1275</c:v>
                </c:pt>
                <c:pt idx="28">
                  <c:v>1444</c:v>
                </c:pt>
                <c:pt idx="29">
                  <c:v>1584</c:v>
                </c:pt>
                <c:pt idx="30">
                  <c:v>1810</c:v>
                </c:pt>
                <c:pt idx="31">
                  <c:v>2016</c:v>
                </c:pt>
                <c:pt idx="32">
                  <c:v>2349</c:v>
                </c:pt>
                <c:pt idx="33">
                  <c:v>2607</c:v>
                </c:pt>
                <c:pt idx="34">
                  <c:v>2736</c:v>
                </c:pt>
                <c:pt idx="35">
                  <c:v>2871</c:v>
                </c:pt>
                <c:pt idx="36">
                  <c:v>3022</c:v>
                </c:pt>
                <c:pt idx="37">
                  <c:v>3194</c:v>
                </c:pt>
                <c:pt idx="38">
                  <c:v>3495</c:v>
                </c:pt>
                <c:pt idx="39">
                  <c:v>3804</c:v>
                </c:pt>
                <c:pt idx="40">
                  <c:v>4052</c:v>
                </c:pt>
                <c:pt idx="41">
                  <c:v>4352</c:v>
                </c:pt>
                <c:pt idx="42">
                  <c:v>4538</c:v>
                </c:pt>
                <c:pt idx="43">
                  <c:v>4642</c:v>
                </c:pt>
                <c:pt idx="44">
                  <c:v>4862</c:v>
                </c:pt>
                <c:pt idx="45">
                  <c:v>5086</c:v>
                </c:pt>
                <c:pt idx="46">
                  <c:v>5315</c:v>
                </c:pt>
                <c:pt idx="47">
                  <c:v>5575</c:v>
                </c:pt>
                <c:pt idx="48">
                  <c:v>5760</c:v>
                </c:pt>
                <c:pt idx="49">
                  <c:v>5877</c:v>
                </c:pt>
                <c:pt idx="50">
                  <c:v>6126</c:v>
                </c:pt>
                <c:pt idx="51">
                  <c:v>6314</c:v>
                </c:pt>
                <c:pt idx="52">
                  <c:v>6497</c:v>
                </c:pt>
                <c:pt idx="53">
                  <c:v>6623</c:v>
                </c:pt>
                <c:pt idx="54">
                  <c:v>6736</c:v>
                </c:pt>
                <c:pt idx="55">
                  <c:v>6812</c:v>
                </c:pt>
                <c:pt idx="56">
                  <c:v>6866</c:v>
                </c:pt>
                <c:pt idx="57">
                  <c:v>6993</c:v>
                </c:pt>
                <c:pt idx="58">
                  <c:v>6993</c:v>
                </c:pt>
                <c:pt idx="59">
                  <c:v>7275</c:v>
                </c:pt>
                <c:pt idx="60">
                  <c:v>7392</c:v>
                </c:pt>
              </c:numCache>
            </c:numRef>
          </c:yVal>
          <c:smooth val="0"/>
        </c:ser>
        <c:axId val="73279028"/>
        <c:axId val="20900901"/>
      </c:scatterChart>
      <c:valAx>
        <c:axId val="73279028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March 7th (Italy first action)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900901"/>
        <c:crosses val="autoZero"/>
        <c:crossBetween val="midCat"/>
      </c:valAx>
      <c:valAx>
        <c:axId val="2090090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27902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5382251430192"/>
          <c:y val="0.198100503224892"/>
          <c:w val="0.158628841607565"/>
          <c:h val="0.2541111426141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90273419991035"/>
          <c:y val="0.114726971869829"/>
          <c:w val="0.880472135066487"/>
          <c:h val="0.75592939878654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smooth!$Z$51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smooth!$Z$52:$Z$229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smooth!$AA$51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smooth!$AA$52:$AA$229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smooth!$AB$51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smooth!$AB$52:$AB$229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  <c:pt idx="53">
                  <c:v>4.15567544238239</c:v>
                </c:pt>
                <c:pt idx="54">
                  <c:v>4.10457488131204</c:v>
                </c:pt>
                <c:pt idx="55">
                  <c:v>3.99633146309884</c:v>
                </c:pt>
                <c:pt idx="56">
                  <c:v>3.92852826931377</c:v>
                </c:pt>
                <c:pt idx="57">
                  <c:v>3.85118687958567</c:v>
                </c:pt>
                <c:pt idx="58">
                  <c:v>3.73772119119551</c:v>
                </c:pt>
                <c:pt idx="59">
                  <c:v>3.48912386706949</c:v>
                </c:pt>
                <c:pt idx="60">
                  <c:v>3.15386275356064</c:v>
                </c:pt>
                <c:pt idx="61">
                  <c:v>2.84885627967199</c:v>
                </c:pt>
                <c:pt idx="62">
                  <c:v>3.04298662063012</c:v>
                </c:pt>
                <c:pt idx="63">
                  <c:v>3.05429434613725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smooth!$AC$51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smooth!$Y$52:$Y$132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smooth!$AC$52:$AC$229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</c:numCache>
            </c:numRef>
          </c:yVal>
          <c:smooth val="1"/>
        </c:ser>
        <c:axId val="82902531"/>
        <c:axId val="4547308"/>
      </c:scatterChart>
      <c:valAx>
        <c:axId val="82902531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547308"/>
        <c:crosses val="autoZero"/>
        <c:crossBetween val="midCat"/>
        <c:majorUnit val="10"/>
        <c:minorUnit val="5"/>
      </c:valAx>
      <c:valAx>
        <c:axId val="454730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2902531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87135813536531"/>
          <c:y val="0.200013789299504"/>
          <c:w val="0.158432114752465"/>
          <c:h val="0.23229676618630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330442324371"/>
          <c:y val="0.111543810848401"/>
          <c:w val="0.866001734605377"/>
          <c:h val="0.762934631432545"/>
        </c:manualLayout>
      </c:layout>
      <c:scatterChart>
        <c:scatterStyle val="line"/>
        <c:varyColors val="0"/>
        <c:ser>
          <c:idx val="0"/>
          <c:order val="0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smooth!$F$52:$F$97112</c:f>
              <c:numCache>
                <c:formatCode>General</c:formatCode>
                <c:ptCount val="97061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smooth!$G$52:$G$112</c:f>
              <c:numCache>
                <c:formatCode>General</c:formatCode>
                <c:ptCount val="61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smooth!$C$52:$C$229</c:f>
              <c:numCache>
                <c:formatCode>General</c:formatCode>
                <c:ptCount val="17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</c:numCache>
            </c:numRef>
          </c:xVal>
          <c:yVal>
            <c:numRef>
              <c:f>smooth!$J$52:$J$112</c:f>
              <c:numCache>
                <c:formatCode>General</c:formatCode>
                <c:ptCount val="61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</c:numCache>
            </c:numRef>
          </c:yVal>
          <c:smooth val="1"/>
        </c:ser>
        <c:axId val="98924128"/>
        <c:axId val="77903408"/>
      </c:scatterChart>
      <c:valAx>
        <c:axId val="98924128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7903408"/>
        <c:crosses val="autoZero"/>
        <c:crossBetween val="midCat"/>
        <c:majorUnit val="10"/>
      </c:valAx>
      <c:valAx>
        <c:axId val="7790340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924128"/>
        <c:crosses val="autoZero"/>
        <c:crossBetween val="midCat"/>
        <c:maj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00607111882"/>
          <c:y val="0.135048678720445"/>
          <c:w val="0.173684895268659"/>
          <c:h val="0.33910564016969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1.74066971529724</c:v>
                </c:pt>
                <c:pt idx="64">
                  <c:v>1.78492403009293</c:v>
                </c:pt>
                <c:pt idx="65">
                  <c:v>1.97669272754094</c:v>
                </c:pt>
                <c:pt idx="66">
                  <c:v>6.07759256527511</c:v>
                </c:pt>
                <c:pt idx="67">
                  <c:v>5.56129222599203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99078847"/>
        <c:axId val="4111894"/>
      </c:scatterChart>
      <c:valAx>
        <c:axId val="99078847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111894"/>
        <c:crosses val="autoZero"/>
        <c:crossBetween val="midCat"/>
      </c:valAx>
      <c:valAx>
        <c:axId val="411189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07884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57349156"/>
        <c:axId val="28318847"/>
      </c:scatterChart>
      <c:valAx>
        <c:axId val="5734915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8318847"/>
        <c:crosses val="autoZero"/>
        <c:crossBetween val="midCat"/>
        <c:majorUnit val="10"/>
        <c:minorUnit val="5"/>
      </c:valAx>
      <c:valAx>
        <c:axId val="2831884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734915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1.74066971529724</c:v>
                </c:pt>
                <c:pt idx="64">
                  <c:v>1.78492403009293</c:v>
                </c:pt>
                <c:pt idx="65">
                  <c:v>1.97669272754094</c:v>
                </c:pt>
                <c:pt idx="66">
                  <c:v>6.07759256527511</c:v>
                </c:pt>
                <c:pt idx="67">
                  <c:v>5.56129222599203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67025294"/>
        <c:axId val="59157842"/>
      </c:scatterChart>
      <c:valAx>
        <c:axId val="6702529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157842"/>
        <c:crosses val="autoZero"/>
        <c:crossBetween val="midCat"/>
        <c:majorUnit val="10"/>
        <c:minorUnit val="5"/>
      </c:valAx>
      <c:valAx>
        <c:axId val="5915784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02529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98035975"/>
        <c:axId val="5901490"/>
      </c:scatterChart>
      <c:valAx>
        <c:axId val="98035975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901490"/>
        <c:crosses val="autoZero"/>
        <c:crossBetween val="midCat"/>
        <c:majorUnit val="10"/>
        <c:minorUnit val="5"/>
      </c:valAx>
      <c:valAx>
        <c:axId val="590149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3597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74391618"/>
        <c:axId val="35537669"/>
      </c:scatterChart>
      <c:valAx>
        <c:axId val="74391618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537669"/>
        <c:crosses val="autoZero"/>
        <c:crossBetween val="midCat"/>
        <c:majorUnit val="10"/>
        <c:minorUnit val="5"/>
      </c:valAx>
      <c:valAx>
        <c:axId val="3553766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4391618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35900293"/>
        <c:axId val="44742351"/>
      </c:scatterChart>
      <c:valAx>
        <c:axId val="35900293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4742351"/>
        <c:crosses val="autoZero"/>
        <c:crossBetween val="midCat"/>
        <c:majorUnit val="10"/>
        <c:minorUnit val="5"/>
      </c:valAx>
      <c:valAx>
        <c:axId val="44742351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5900293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Compare!$R$52:$R$132</c:f>
              <c:numCache>
                <c:formatCode>General</c:formatCode>
                <c:ptCount val="81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1.74066971529724</c:v>
                </c:pt>
                <c:pt idx="64">
                  <c:v>1.78492403009293</c:v>
                </c:pt>
                <c:pt idx="65">
                  <c:v>1.97669272754094</c:v>
                </c:pt>
                <c:pt idx="66">
                  <c:v>6.07759256527511</c:v>
                </c:pt>
                <c:pt idx="67">
                  <c:v>5.56129222599203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Compare!$S$52:$S$132</c:f>
              <c:numCache>
                <c:formatCode>General</c:formatCode>
                <c:ptCount val="81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1"/>
        </c:ser>
        <c:axId val="71764580"/>
        <c:axId val="95641959"/>
      </c:scatterChart>
      <c:valAx>
        <c:axId val="71764580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5641959"/>
        <c:crosses val="autoZero"/>
        <c:crossBetween val="midCat"/>
        <c:majorUnit val="10"/>
        <c:minorUnit val="5"/>
      </c:valAx>
      <c:valAx>
        <c:axId val="95641959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1764580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Compare!$O$52:$O$132</c:f>
              <c:numCache>
                <c:formatCode>General</c:formatCode>
                <c:ptCount val="81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1"/>
        </c:ser>
        <c:axId val="68328896"/>
        <c:axId val="64547746"/>
      </c:scatterChart>
      <c:valAx>
        <c:axId val="6832889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4547746"/>
        <c:crosses val="autoZero"/>
        <c:crossBetween val="midCat"/>
        <c:majorUnit val="10"/>
        <c:minorUnit val="5"/>
      </c:valAx>
      <c:valAx>
        <c:axId val="64547746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32889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912846935303553"/>
          <c:y val="0.118627312526479"/>
          <c:w val="0.864482574247801"/>
          <c:h val="0.746363507979099"/>
        </c:manualLayout>
      </c:layout>
      <c:scatterChart>
        <c:scatterStyle val="line"/>
        <c:varyColors val="0"/>
        <c:ser>
          <c:idx val="0"/>
          <c:order val="0"/>
          <c:tx>
            <c:strRef>
              <c:f>'Total Deaths'!$AJ$42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Deaths'!$AJ$43:$AJ$200</c:f>
              <c:numCache>
                <c:formatCode>General</c:formatCode>
                <c:ptCount val="158"/>
                <c:pt idx="0">
                  <c:v>3.85251322751323</c:v>
                </c:pt>
                <c:pt idx="1">
                  <c:v>6.0515873015873</c:v>
                </c:pt>
                <c:pt idx="2">
                  <c:v>7.65542328042328</c:v>
                </c:pt>
                <c:pt idx="3">
                  <c:v>10.4332010582011</c:v>
                </c:pt>
                <c:pt idx="4">
                  <c:v>13.6739417989418</c:v>
                </c:pt>
                <c:pt idx="5">
                  <c:v>16.7989417989418</c:v>
                </c:pt>
                <c:pt idx="6">
                  <c:v>20.9325396825397</c:v>
                </c:pt>
                <c:pt idx="7">
                  <c:v>23.8260582010582</c:v>
                </c:pt>
                <c:pt idx="8">
                  <c:v>29.9107142857143</c:v>
                </c:pt>
                <c:pt idx="9">
                  <c:v>35.6812169312169</c:v>
                </c:pt>
                <c:pt idx="10">
                  <c:v>41.385582010582</c:v>
                </c:pt>
                <c:pt idx="11">
                  <c:v>49.239417989418</c:v>
                </c:pt>
                <c:pt idx="12">
                  <c:v>56.2996031746032</c:v>
                </c:pt>
                <c:pt idx="13">
                  <c:v>66.6666666666667</c:v>
                </c:pt>
                <c:pt idx="14">
                  <c:v>79.7784391534392</c:v>
                </c:pt>
                <c:pt idx="15">
                  <c:v>90.5423280423281</c:v>
                </c:pt>
                <c:pt idx="16">
                  <c:v>100.479497354497</c:v>
                </c:pt>
                <c:pt idx="17">
                  <c:v>112.76455026455</c:v>
                </c:pt>
                <c:pt idx="18">
                  <c:v>124.05753968254</c:v>
                </c:pt>
                <c:pt idx="19">
                  <c:v>135.830026455026</c:v>
                </c:pt>
                <c:pt idx="20">
                  <c:v>151.025132275132</c:v>
                </c:pt>
                <c:pt idx="21">
                  <c:v>165.724206349206</c:v>
                </c:pt>
                <c:pt idx="22">
                  <c:v>178.224206349206</c:v>
                </c:pt>
                <c:pt idx="23">
                  <c:v>191.650132275132</c:v>
                </c:pt>
                <c:pt idx="24">
                  <c:v>205.489417989418</c:v>
                </c:pt>
                <c:pt idx="25">
                  <c:v>217.509920634921</c:v>
                </c:pt>
                <c:pt idx="26">
                  <c:v>230.076058201058</c:v>
                </c:pt>
                <c:pt idx="27">
                  <c:v>242.741402116402</c:v>
                </c:pt>
                <c:pt idx="28">
                  <c:v>254.001322751323</c:v>
                </c:pt>
                <c:pt idx="29">
                  <c:v>262.681878306878</c:v>
                </c:pt>
                <c:pt idx="30">
                  <c:v>273.197751322751</c:v>
                </c:pt>
                <c:pt idx="31">
                  <c:v>283.184523809524</c:v>
                </c:pt>
                <c:pt idx="32">
                  <c:v>292.146164021164</c:v>
                </c:pt>
                <c:pt idx="33">
                  <c:v>302.232142857143</c:v>
                </c:pt>
                <c:pt idx="34">
                  <c:v>311.656746031746</c:v>
                </c:pt>
                <c:pt idx="35">
                  <c:v>321.891534391534</c:v>
                </c:pt>
                <c:pt idx="36">
                  <c:v>329.017857142857</c:v>
                </c:pt>
                <c:pt idx="37">
                  <c:v>338.376322751323</c:v>
                </c:pt>
                <c:pt idx="38">
                  <c:v>348.330026455026</c:v>
                </c:pt>
                <c:pt idx="39">
                  <c:v>357.886904761905</c:v>
                </c:pt>
                <c:pt idx="40">
                  <c:v>366.56746031746</c:v>
                </c:pt>
                <c:pt idx="41">
                  <c:v>376.074735449735</c:v>
                </c:pt>
                <c:pt idx="42">
                  <c:v>384.044312169312</c:v>
                </c:pt>
                <c:pt idx="43">
                  <c:v>391.203703703704</c:v>
                </c:pt>
                <c:pt idx="44">
                  <c:v>398.710317460317</c:v>
                </c:pt>
                <c:pt idx="45">
                  <c:v>407.539682539683</c:v>
                </c:pt>
                <c:pt idx="46">
                  <c:v>414.765211640212</c:v>
                </c:pt>
                <c:pt idx="47">
                  <c:v>422.437169312169</c:v>
                </c:pt>
                <c:pt idx="48">
                  <c:v>429.381613756614</c:v>
                </c:pt>
                <c:pt idx="49">
                  <c:v>436.243386243386</c:v>
                </c:pt>
                <c:pt idx="50">
                  <c:v>440.542328042328</c:v>
                </c:pt>
                <c:pt idx="51">
                  <c:v>446.04828042328</c:v>
                </c:pt>
                <c:pt idx="52">
                  <c:v>452.364417989418</c:v>
                </c:pt>
                <c:pt idx="53">
                  <c:v>457.705026455027</c:v>
                </c:pt>
                <c:pt idx="54">
                  <c:v>462.417328042328</c:v>
                </c:pt>
                <c:pt idx="55">
                  <c:v>466.865079365079</c:v>
                </c:pt>
                <c:pt idx="56">
                  <c:v>474.702380952381</c:v>
                </c:pt>
                <c:pt idx="57">
                  <c:v>477.579365079365</c:v>
                </c:pt>
                <c:pt idx="58">
                  <c:v>480.803571428571</c:v>
                </c:pt>
                <c:pt idx="59">
                  <c:v>484.705687830688</c:v>
                </c:pt>
                <c:pt idx="60">
                  <c:v>490.806878306878</c:v>
                </c:pt>
                <c:pt idx="61">
                  <c:v>495.337301587302</c:v>
                </c:pt>
                <c:pt idx="62">
                  <c:v>499.355158730159</c:v>
                </c:pt>
                <c:pt idx="63">
                  <c:v>502.562830687831</c:v>
                </c:pt>
                <c:pt idx="64">
                  <c:v>505.291005291005</c:v>
                </c:pt>
                <c:pt idx="65">
                  <c:v>508.250661375661</c:v>
                </c:pt>
                <c:pt idx="66">
                  <c:v>511.094576719577</c:v>
                </c:pt>
                <c:pt idx="67">
                  <c:v>514.318783068783</c:v>
                </c:pt>
                <c:pt idx="68">
                  <c:v>518.650793650794</c:v>
                </c:pt>
                <c:pt idx="69">
                  <c:v>522.652116402116</c:v>
                </c:pt>
                <c:pt idx="70">
                  <c:v>525.181878306878</c:v>
                </c:pt>
                <c:pt idx="71">
                  <c:v>527.579365079365</c:v>
                </c:pt>
                <c:pt idx="72">
                  <c:v>529.21626984127</c:v>
                </c:pt>
                <c:pt idx="73">
                  <c:v>531.894841269841</c:v>
                </c:pt>
                <c:pt idx="74">
                  <c:v>534.556878306878</c:v>
                </c:pt>
                <c:pt idx="75">
                  <c:v>537.136243386243</c:v>
                </c:pt>
                <c:pt idx="76">
                  <c:v>539.285714285714</c:v>
                </c:pt>
                <c:pt idx="77">
                  <c:v>541.253306878307</c:v>
                </c:pt>
                <c:pt idx="78">
                  <c:v>542.080026455026</c:v>
                </c:pt>
                <c:pt idx="79">
                  <c:v>543.601190476191</c:v>
                </c:pt>
                <c:pt idx="80">
                  <c:v>544.890873015873</c:v>
                </c:pt>
                <c:pt idx="81">
                  <c:v>546.825396825397</c:v>
                </c:pt>
                <c:pt idx="82">
                  <c:v>547.982804232804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'Total Deaths'!$AK$42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Deaths'!$AK$43:$AK$220</c:f>
              <c:numCache>
                <c:formatCode>General</c:formatCode>
                <c:ptCount val="178"/>
                <c:pt idx="7">
                  <c:v>4.19251336898396</c:v>
                </c:pt>
                <c:pt idx="8">
                  <c:v>6.28877005347594</c:v>
                </c:pt>
                <c:pt idx="9">
                  <c:v>7.31550802139037</c:v>
                </c:pt>
                <c:pt idx="10">
                  <c:v>11.4010695187166</c:v>
                </c:pt>
                <c:pt idx="11">
                  <c:v>13.6470588235294</c:v>
                </c:pt>
                <c:pt idx="12">
                  <c:v>17.7754010695187</c:v>
                </c:pt>
                <c:pt idx="13">
                  <c:v>23.379679144385</c:v>
                </c:pt>
                <c:pt idx="14">
                  <c:v>29.5401069518717</c:v>
                </c:pt>
                <c:pt idx="15">
                  <c:v>37.903743315508</c:v>
                </c:pt>
                <c:pt idx="16">
                  <c:v>49.4331550802139</c:v>
                </c:pt>
                <c:pt idx="17">
                  <c:v>63.9786096256684</c:v>
                </c:pt>
                <c:pt idx="18">
                  <c:v>78.0106951871658</c:v>
                </c:pt>
                <c:pt idx="19">
                  <c:v>93.3689839572193</c:v>
                </c:pt>
                <c:pt idx="20">
                  <c:v>109.903743315508</c:v>
                </c:pt>
                <c:pt idx="21">
                  <c:v>127.957219251337</c:v>
                </c:pt>
                <c:pt idx="22">
                  <c:v>145.51871657754</c:v>
                </c:pt>
                <c:pt idx="23">
                  <c:v>165.048128342246</c:v>
                </c:pt>
                <c:pt idx="24">
                  <c:v>181.048128342246</c:v>
                </c:pt>
                <c:pt idx="25">
                  <c:v>200.791443850267</c:v>
                </c:pt>
                <c:pt idx="26">
                  <c:v>221.347593582888</c:v>
                </c:pt>
                <c:pt idx="27">
                  <c:v>239.529411764706</c:v>
                </c:pt>
                <c:pt idx="28">
                  <c:v>255.550802139037</c:v>
                </c:pt>
                <c:pt idx="29">
                  <c:v>270.395721925134</c:v>
                </c:pt>
                <c:pt idx="30">
                  <c:v>285.368983957219</c:v>
                </c:pt>
                <c:pt idx="31">
                  <c:v>300.427807486631</c:v>
                </c:pt>
                <c:pt idx="32">
                  <c:v>316.406417112299</c:v>
                </c:pt>
                <c:pt idx="33">
                  <c:v>330.417112299465</c:v>
                </c:pt>
                <c:pt idx="34">
                  <c:v>343.978609625668</c:v>
                </c:pt>
                <c:pt idx="35">
                  <c:v>355.208556149733</c:v>
                </c:pt>
                <c:pt idx="36">
                  <c:v>368.106951871658</c:v>
                </c:pt>
                <c:pt idx="37">
                  <c:v>379.807486631016</c:v>
                </c:pt>
                <c:pt idx="38">
                  <c:v>390.48128342246</c:v>
                </c:pt>
                <c:pt idx="39">
                  <c:v>402.395721925134</c:v>
                </c:pt>
                <c:pt idx="40">
                  <c:v>409.197860962567</c:v>
                </c:pt>
                <c:pt idx="41">
                  <c:v>416.641711229947</c:v>
                </c:pt>
                <c:pt idx="42">
                  <c:v>428.727272727273</c:v>
                </c:pt>
                <c:pt idx="43">
                  <c:v>437.497326203209</c:v>
                </c:pt>
                <c:pt idx="44">
                  <c:v>446.032085561497</c:v>
                </c:pt>
                <c:pt idx="45">
                  <c:v>455.229946524064</c:v>
                </c:pt>
                <c:pt idx="46">
                  <c:v>464.534759358289</c:v>
                </c:pt>
                <c:pt idx="47">
                  <c:v>473.946524064171</c:v>
                </c:pt>
                <c:pt idx="48">
                  <c:v>481.79679144385</c:v>
                </c:pt>
                <c:pt idx="49">
                  <c:v>489.882352941176</c:v>
                </c:pt>
                <c:pt idx="50">
                  <c:v>496.042780748663</c:v>
                </c:pt>
                <c:pt idx="51">
                  <c:v>503.122994652406</c:v>
                </c:pt>
                <c:pt idx="52">
                  <c:v>509.561497326203</c:v>
                </c:pt>
                <c:pt idx="53">
                  <c:v>519.251336898396</c:v>
                </c:pt>
                <c:pt idx="54">
                  <c:v>524.983957219251</c:v>
                </c:pt>
                <c:pt idx="55">
                  <c:v>530.994652406417</c:v>
                </c:pt>
                <c:pt idx="56">
                  <c:v>536.898395721925</c:v>
                </c:pt>
                <c:pt idx="57">
                  <c:v>540.406417112299</c:v>
                </c:pt>
                <c:pt idx="58">
                  <c:v>543.914438502674</c:v>
                </c:pt>
                <c:pt idx="59">
                  <c:v>547.871657754011</c:v>
                </c:pt>
                <c:pt idx="60">
                  <c:v>553.090909090909</c:v>
                </c:pt>
                <c:pt idx="61">
                  <c:v>557.647058823529</c:v>
                </c:pt>
                <c:pt idx="62">
                  <c:v>562.545454545455</c:v>
                </c:pt>
                <c:pt idx="63">
                  <c:v>566.374331550802</c:v>
                </c:pt>
                <c:pt idx="64">
                  <c:v>569.433155080214</c:v>
                </c:pt>
                <c:pt idx="65">
                  <c:v>572.064171122995</c:v>
                </c:pt>
                <c:pt idx="66">
                  <c:v>575.828877005348</c:v>
                </c:pt>
                <c:pt idx="67">
                  <c:v>579.764705882353</c:v>
                </c:pt>
                <c:pt idx="68">
                  <c:v>584.406417112299</c:v>
                </c:pt>
                <c:pt idx="69">
                  <c:v>587.358288770054</c:v>
                </c:pt>
                <c:pt idx="70">
                  <c:v>589.582887700535</c:v>
                </c:pt>
                <c:pt idx="71">
                  <c:v>591.44385026738</c:v>
                </c:pt>
                <c:pt idx="72">
                  <c:v>592.705882352941</c:v>
                </c:pt>
                <c:pt idx="73">
                  <c:v>594.181818181818</c:v>
                </c:pt>
                <c:pt idx="74">
                  <c:v>596.534759358289</c:v>
                </c:pt>
                <c:pt idx="75">
                  <c:v>597.647058823529</c:v>
                </c:pt>
                <c:pt idx="76">
                  <c:v>612.363636363636</c:v>
                </c:pt>
                <c:pt idx="77">
                  <c:v>613.433155080214</c:v>
                </c:pt>
                <c:pt idx="78">
                  <c:v>615.016042780749</c:v>
                </c:pt>
                <c:pt idx="79">
                  <c:v>574.053475935829</c:v>
                </c:pt>
                <c:pt idx="80">
                  <c:v>580.042780748663</c:v>
                </c:pt>
                <c:pt idx="81">
                  <c:v>580.064171122995</c:v>
                </c:pt>
                <c:pt idx="82">
                  <c:v>580.085561497326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'Total Deaths'!$AL$42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Deaths'!$AL$43:$AL$220</c:f>
              <c:numCache>
                <c:formatCode>General</c:formatCode>
                <c:ptCount val="178"/>
                <c:pt idx="11">
                  <c:v>4.0447372452888</c:v>
                </c:pt>
                <c:pt idx="12">
                  <c:v>5.69940248199786</c:v>
                </c:pt>
                <c:pt idx="13">
                  <c:v>6.89443848628773</c:v>
                </c:pt>
                <c:pt idx="14">
                  <c:v>8.61038762065267</c:v>
                </c:pt>
                <c:pt idx="15">
                  <c:v>10.3263367550176</c:v>
                </c:pt>
                <c:pt idx="16">
                  <c:v>13.1760379960165</c:v>
                </c:pt>
                <c:pt idx="17">
                  <c:v>16.85307185537</c:v>
                </c:pt>
                <c:pt idx="18">
                  <c:v>20.0857974567182</c:v>
                </c:pt>
                <c:pt idx="19">
                  <c:v>25.9843726060978</c:v>
                </c:pt>
                <c:pt idx="20">
                  <c:v>30.5653439558756</c:v>
                </c:pt>
                <c:pt idx="21">
                  <c:v>35.4527347939329</c:v>
                </c:pt>
                <c:pt idx="22">
                  <c:v>39.9264593228129</c:v>
                </c:pt>
                <c:pt idx="23">
                  <c:v>46.3306266278535</c:v>
                </c:pt>
                <c:pt idx="24">
                  <c:v>53.9757928604259</c:v>
                </c:pt>
                <c:pt idx="25">
                  <c:v>61.7741688371381</c:v>
                </c:pt>
                <c:pt idx="26">
                  <c:v>82.5340891680711</c:v>
                </c:pt>
                <c:pt idx="27">
                  <c:v>99.6935805117206</c:v>
                </c:pt>
                <c:pt idx="28">
                  <c:v>115.826566569634</c:v>
                </c:pt>
                <c:pt idx="29">
                  <c:v>123.762831316072</c:v>
                </c:pt>
                <c:pt idx="30">
                  <c:v>136.525203002911</c:v>
                </c:pt>
                <c:pt idx="31">
                  <c:v>158.23502374751</c:v>
                </c:pt>
                <c:pt idx="32">
                  <c:v>166.52367090547</c:v>
                </c:pt>
                <c:pt idx="33">
                  <c:v>187.069097594607</c:v>
                </c:pt>
                <c:pt idx="34">
                  <c:v>202.190899341198</c:v>
                </c:pt>
                <c:pt idx="35">
                  <c:v>211.919718094071</c:v>
                </c:pt>
                <c:pt idx="36">
                  <c:v>220.514784740309</c:v>
                </c:pt>
                <c:pt idx="37">
                  <c:v>229.30902405393</c:v>
                </c:pt>
                <c:pt idx="38">
                  <c:v>240.983606557377</c:v>
                </c:pt>
                <c:pt idx="39">
                  <c:v>263.01516776467</c:v>
                </c:pt>
                <c:pt idx="40">
                  <c:v>274.551861498391</c:v>
                </c:pt>
                <c:pt idx="41">
                  <c:v>286.211123027425</c:v>
                </c:pt>
                <c:pt idx="42">
                  <c:v>296.047188601195</c:v>
                </c:pt>
                <c:pt idx="43">
                  <c:v>302.098973494714</c:v>
                </c:pt>
                <c:pt idx="44">
                  <c:v>310.479546499157</c:v>
                </c:pt>
                <c:pt idx="45">
                  <c:v>318.614983912977</c:v>
                </c:pt>
                <c:pt idx="46">
                  <c:v>326.949593994178</c:v>
                </c:pt>
                <c:pt idx="47">
                  <c:v>334.855216791788</c:v>
                </c:pt>
                <c:pt idx="48">
                  <c:v>340.815075838823</c:v>
                </c:pt>
                <c:pt idx="49">
                  <c:v>346.468515397579</c:v>
                </c:pt>
                <c:pt idx="50">
                  <c:v>350.176191205761</c:v>
                </c:pt>
                <c:pt idx="51">
                  <c:v>356.871457024667</c:v>
                </c:pt>
                <c:pt idx="52">
                  <c:v>362.494254634595</c:v>
                </c:pt>
                <c:pt idx="53">
                  <c:v>369.036310709361</c:v>
                </c:pt>
                <c:pt idx="54">
                  <c:v>373.464072314999</c:v>
                </c:pt>
                <c:pt idx="55">
                  <c:v>376.804044737245</c:v>
                </c:pt>
                <c:pt idx="56">
                  <c:v>379.347326489965</c:v>
                </c:pt>
                <c:pt idx="57">
                  <c:v>381.415658035851</c:v>
                </c:pt>
                <c:pt idx="58">
                  <c:v>386.103876206527</c:v>
                </c:pt>
                <c:pt idx="59">
                  <c:v>391.159797763138</c:v>
                </c:pt>
                <c:pt idx="60">
                  <c:v>395.419028650222</c:v>
                </c:pt>
                <c:pt idx="61">
                  <c:v>398.146162095909</c:v>
                </c:pt>
                <c:pt idx="62">
                  <c:v>401.869158878505</c:v>
                </c:pt>
                <c:pt idx="63">
                  <c:v>403.094836831623</c:v>
                </c:pt>
                <c:pt idx="64">
                  <c:v>404.167305040601</c:v>
                </c:pt>
                <c:pt idx="65">
                  <c:v>408.196721311475</c:v>
                </c:pt>
                <c:pt idx="66">
                  <c:v>413.528420407538</c:v>
                </c:pt>
                <c:pt idx="67">
                  <c:v>414.800061283898</c:v>
                </c:pt>
                <c:pt idx="68">
                  <c:v>420.177723303202</c:v>
                </c:pt>
                <c:pt idx="69">
                  <c:v>421.771104642255</c:v>
                </c:pt>
                <c:pt idx="70">
                  <c:v>423.241918185997</c:v>
                </c:pt>
                <c:pt idx="71">
                  <c:v>430.641948827946</c:v>
                </c:pt>
                <c:pt idx="72">
                  <c:v>432.648996476176</c:v>
                </c:pt>
                <c:pt idx="73">
                  <c:v>429.324345028344</c:v>
                </c:pt>
                <c:pt idx="74">
                  <c:v>431.009652213881</c:v>
                </c:pt>
                <c:pt idx="75">
                  <c:v>432.281293090241</c:v>
                </c:pt>
                <c:pt idx="76">
                  <c:v>433.415045196875</c:v>
                </c:pt>
                <c:pt idx="77">
                  <c:v>434.073847096675</c:v>
                </c:pt>
                <c:pt idx="78">
                  <c:v>434.610081201164</c:v>
                </c:pt>
                <c:pt idx="79">
                  <c:v>435.605944538073</c:v>
                </c:pt>
                <c:pt idx="80">
                  <c:v>437.107400030642</c:v>
                </c:pt>
                <c:pt idx="81">
                  <c:v>438.118584341964</c:v>
                </c:pt>
                <c:pt idx="82">
                  <c:v>439.129768653286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'Total Deaths'!$AM$42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Deaths'!$AM$43:$AM$220</c:f>
              <c:numCache>
                <c:formatCode>General</c:formatCode>
                <c:ptCount val="178"/>
                <c:pt idx="17">
                  <c:v>3.86100386100386</c:v>
                </c:pt>
                <c:pt idx="18">
                  <c:v>5.98455598455598</c:v>
                </c:pt>
                <c:pt idx="19">
                  <c:v>7.43243243243243</c:v>
                </c:pt>
                <c:pt idx="20">
                  <c:v>10.1351351351351</c:v>
                </c:pt>
                <c:pt idx="21">
                  <c:v>10.1351351351351</c:v>
                </c:pt>
                <c:pt idx="22">
                  <c:v>10.6177606177606</c:v>
                </c:pt>
                <c:pt idx="23">
                  <c:v>14.0926640926641</c:v>
                </c:pt>
                <c:pt idx="24">
                  <c:v>17.3745173745174</c:v>
                </c:pt>
                <c:pt idx="25">
                  <c:v>23.0694980694981</c:v>
                </c:pt>
                <c:pt idx="26">
                  <c:v>29.7297297297297</c:v>
                </c:pt>
                <c:pt idx="27">
                  <c:v>34.5559845559846</c:v>
                </c:pt>
                <c:pt idx="28">
                  <c:v>36.003861003861</c:v>
                </c:pt>
                <c:pt idx="29">
                  <c:v>38.7065637065637</c:v>
                </c:pt>
                <c:pt idx="30">
                  <c:v>46.042471042471</c:v>
                </c:pt>
                <c:pt idx="31">
                  <c:v>57.0463320463321</c:v>
                </c:pt>
                <c:pt idx="32">
                  <c:v>66.3127413127413</c:v>
                </c:pt>
                <c:pt idx="33">
                  <c:v>76.5444015444016</c:v>
                </c:pt>
                <c:pt idx="34">
                  <c:v>83.976833976834</c:v>
                </c:pt>
                <c:pt idx="35">
                  <c:v>85.6177606177606</c:v>
                </c:pt>
                <c:pt idx="36">
                  <c:v>86.7760617760618</c:v>
                </c:pt>
                <c:pt idx="37">
                  <c:v>88.7065637065637</c:v>
                </c:pt>
                <c:pt idx="38">
                  <c:v>99.7104247104247</c:v>
                </c:pt>
                <c:pt idx="39">
                  <c:v>116.119691119691</c:v>
                </c:pt>
                <c:pt idx="40">
                  <c:v>128.667953667954</c:v>
                </c:pt>
                <c:pt idx="41">
                  <c:v>135.135135135135</c:v>
                </c:pt>
                <c:pt idx="42">
                  <c:v>145.849420849421</c:v>
                </c:pt>
                <c:pt idx="43">
                  <c:v>148.648648648649</c:v>
                </c:pt>
                <c:pt idx="44">
                  <c:v>152.509652509653</c:v>
                </c:pt>
                <c:pt idx="45">
                  <c:v>170.366795366795</c:v>
                </c:pt>
                <c:pt idx="46">
                  <c:v>186.969111969112</c:v>
                </c:pt>
                <c:pt idx="47">
                  <c:v>195.07722007722</c:v>
                </c:pt>
                <c:pt idx="48">
                  <c:v>207.722007722008</c:v>
                </c:pt>
                <c:pt idx="49">
                  <c:v>211.583011583012</c:v>
                </c:pt>
                <c:pt idx="50">
                  <c:v>211.776061776062</c:v>
                </c:pt>
                <c:pt idx="51">
                  <c:v>219.498069498069</c:v>
                </c:pt>
                <c:pt idx="52">
                  <c:v>227.316602316602</c:v>
                </c:pt>
                <c:pt idx="53">
                  <c:v>237.644787644788</c:v>
                </c:pt>
                <c:pt idx="54">
                  <c:v>249.6138996139</c:v>
                </c:pt>
                <c:pt idx="55">
                  <c:v>256.081081081081</c:v>
                </c:pt>
                <c:pt idx="56">
                  <c:v>257.625482625483</c:v>
                </c:pt>
                <c:pt idx="57">
                  <c:v>258.590733590734</c:v>
                </c:pt>
                <c:pt idx="58">
                  <c:v>267.277992277992</c:v>
                </c:pt>
                <c:pt idx="59">
                  <c:v>275.482625482626</c:v>
                </c:pt>
                <c:pt idx="60">
                  <c:v>283.880308880309</c:v>
                </c:pt>
                <c:pt idx="61">
                  <c:v>293.436293436293</c:v>
                </c:pt>
                <c:pt idx="62">
                  <c:v>306.467181467181</c:v>
                </c:pt>
                <c:pt idx="63">
                  <c:v>310.810810810811</c:v>
                </c:pt>
                <c:pt idx="64">
                  <c:v>311.293436293436</c:v>
                </c:pt>
                <c:pt idx="65">
                  <c:v>314.285714285714</c:v>
                </c:pt>
                <c:pt idx="66">
                  <c:v>319.787644787645</c:v>
                </c:pt>
                <c:pt idx="67">
                  <c:v>333.976833976834</c:v>
                </c:pt>
                <c:pt idx="68">
                  <c:v>340.637065637066</c:v>
                </c:pt>
                <c:pt idx="69">
                  <c:v>351.930501930502</c:v>
                </c:pt>
                <c:pt idx="70">
                  <c:v>354.633204633205</c:v>
                </c:pt>
                <c:pt idx="71">
                  <c:v>355.11583011583</c:v>
                </c:pt>
                <c:pt idx="72">
                  <c:v>356.949806949807</c:v>
                </c:pt>
                <c:pt idx="73">
                  <c:v>361.293436293436</c:v>
                </c:pt>
                <c:pt idx="74">
                  <c:v>369.787644787645</c:v>
                </c:pt>
                <c:pt idx="75">
                  <c:v>373.648648648649</c:v>
                </c:pt>
                <c:pt idx="76">
                  <c:v>378.861003861004</c:v>
                </c:pt>
                <c:pt idx="77">
                  <c:v>385.328185328185</c:v>
                </c:pt>
                <c:pt idx="78">
                  <c:v>385.907335907336</c:v>
                </c:pt>
                <c:pt idx="79">
                  <c:v>388.899613899614</c:v>
                </c:pt>
                <c:pt idx="80">
                  <c:v>398.166023166023</c:v>
                </c:pt>
                <c:pt idx="81">
                  <c:v>407.335907335907</c:v>
                </c:pt>
                <c:pt idx="82">
                  <c:v>411.776061776062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'Total Deaths'!$AN$42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Deaths'!$AN$43:$AN$220</c:f>
              <c:numCache>
                <c:formatCode>General</c:formatCode>
                <c:ptCount val="178"/>
                <c:pt idx="15">
                  <c:v>4.2041599055908</c:v>
                </c:pt>
                <c:pt idx="16">
                  <c:v>5.29576633721788</c:v>
                </c:pt>
                <c:pt idx="17">
                  <c:v>7.49373063873728</c:v>
                </c:pt>
                <c:pt idx="18">
                  <c:v>10.2374981560702</c:v>
                </c:pt>
                <c:pt idx="19">
                  <c:v>12.9370113586075</c:v>
                </c:pt>
                <c:pt idx="20">
                  <c:v>17.126419825933</c:v>
                </c:pt>
                <c:pt idx="21">
                  <c:v>21.4633426759109</c:v>
                </c:pt>
                <c:pt idx="22">
                  <c:v>24.6201504646703</c:v>
                </c:pt>
                <c:pt idx="23">
                  <c:v>30.1371883758666</c:v>
                </c:pt>
                <c:pt idx="24">
                  <c:v>35.7722377931848</c:v>
                </c:pt>
                <c:pt idx="25">
                  <c:v>45.6557014308895</c:v>
                </c:pt>
                <c:pt idx="26">
                  <c:v>55.27363917982</c:v>
                </c:pt>
                <c:pt idx="27">
                  <c:v>65.8061661011949</c:v>
                </c:pt>
                <c:pt idx="28">
                  <c:v>77.0172591827703</c:v>
                </c:pt>
                <c:pt idx="29">
                  <c:v>86.517185425579</c:v>
                </c:pt>
                <c:pt idx="30">
                  <c:v>95.0435167428824</c:v>
                </c:pt>
                <c:pt idx="31">
                  <c:v>110.20799527954</c:v>
                </c:pt>
                <c:pt idx="32">
                  <c:v>125.460982445788</c:v>
                </c:pt>
                <c:pt idx="33">
                  <c:v>141.731818852338</c:v>
                </c:pt>
                <c:pt idx="34">
                  <c:v>158.725475733884</c:v>
                </c:pt>
                <c:pt idx="35">
                  <c:v>171.101932438413</c:v>
                </c:pt>
                <c:pt idx="36">
                  <c:v>181.221419088361</c:v>
                </c:pt>
                <c:pt idx="37">
                  <c:v>192.196489157693</c:v>
                </c:pt>
                <c:pt idx="38">
                  <c:v>207.596990706594</c:v>
                </c:pt>
                <c:pt idx="39">
                  <c:v>220.017701725918</c:v>
                </c:pt>
                <c:pt idx="40">
                  <c:v>235.196931700841</c:v>
                </c:pt>
                <c:pt idx="41">
                  <c:v>248.989526478832</c:v>
                </c:pt>
                <c:pt idx="42">
                  <c:v>265.437380144564</c:v>
                </c:pt>
                <c:pt idx="43">
                  <c:v>272.783596400649</c:v>
                </c:pt>
                <c:pt idx="44">
                  <c:v>281.029650390913</c:v>
                </c:pt>
                <c:pt idx="45">
                  <c:v>298.318336037764</c:v>
                </c:pt>
                <c:pt idx="46">
                  <c:v>310.665289865762</c:v>
                </c:pt>
                <c:pt idx="47">
                  <c:v>321.389585484585</c:v>
                </c:pt>
                <c:pt idx="48">
                  <c:v>336.214780941142</c:v>
                </c:pt>
                <c:pt idx="49">
                  <c:v>348.650243398731</c:v>
                </c:pt>
                <c:pt idx="50">
                  <c:v>354.845847470128</c:v>
                </c:pt>
                <c:pt idx="51">
                  <c:v>359.831833603776</c:v>
                </c:pt>
                <c:pt idx="52">
                  <c:v>373.240890986871</c:v>
                </c:pt>
                <c:pt idx="53">
                  <c:v>384.96828440773</c:v>
                </c:pt>
                <c:pt idx="54">
                  <c:v>394.910753798495</c:v>
                </c:pt>
                <c:pt idx="55">
                  <c:v>405.812066676501</c:v>
                </c:pt>
                <c:pt idx="56">
                  <c:v>414.972709839209</c:v>
                </c:pt>
                <c:pt idx="57">
                  <c:v>419.619412892757</c:v>
                </c:pt>
                <c:pt idx="58">
                  <c:v>423.867827113144</c:v>
                </c:pt>
                <c:pt idx="59">
                  <c:v>434.090573830949</c:v>
                </c:pt>
                <c:pt idx="60">
                  <c:v>443.664257265083</c:v>
                </c:pt>
                <c:pt idx="61">
                  <c:v>451.615282490043</c:v>
                </c:pt>
                <c:pt idx="62">
                  <c:v>460.849682844077</c:v>
                </c:pt>
                <c:pt idx="63">
                  <c:v>465.953680483847</c:v>
                </c:pt>
                <c:pt idx="64">
                  <c:v>469.907065938929</c:v>
                </c:pt>
                <c:pt idx="65">
                  <c:v>473.004867974627</c:v>
                </c:pt>
                <c:pt idx="66">
                  <c:v>482.254019766927</c:v>
                </c:pt>
                <c:pt idx="67">
                  <c:v>489.541230269951</c:v>
                </c:pt>
                <c:pt idx="68">
                  <c:v>495.85484584747</c:v>
                </c:pt>
                <c:pt idx="69">
                  <c:v>501.519398141319</c:v>
                </c:pt>
                <c:pt idx="70">
                  <c:v>508.423071249447</c:v>
                </c:pt>
                <c:pt idx="71">
                  <c:v>510.930815754536</c:v>
                </c:pt>
                <c:pt idx="72">
                  <c:v>513.291045876973</c:v>
                </c:pt>
                <c:pt idx="73">
                  <c:v>521.330579731524</c:v>
                </c:pt>
                <c:pt idx="74">
                  <c:v>526.685351821803</c:v>
                </c:pt>
                <c:pt idx="75">
                  <c:v>531.671337955451</c:v>
                </c:pt>
                <c:pt idx="76">
                  <c:v>536.849092786547</c:v>
                </c:pt>
                <c:pt idx="77">
                  <c:v>541.008998377342</c:v>
                </c:pt>
                <c:pt idx="78">
                  <c:v>542.749668092639</c:v>
                </c:pt>
                <c:pt idx="79">
                  <c:v>544.534592122732</c:v>
                </c:pt>
                <c:pt idx="80">
                  <c:v>546.511284850273</c:v>
                </c:pt>
                <c:pt idx="81">
                  <c:v>552.588877415548</c:v>
                </c:pt>
                <c:pt idx="82">
                  <c:v>558.15016964154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'Total Deaths'!$AO$42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Deaths'!$AO$43:$AO$220</c:f>
              <c:numCache>
                <c:formatCode>General</c:formatCode>
                <c:ptCount val="178"/>
                <c:pt idx="19">
                  <c:v>3.91238670694864</c:v>
                </c:pt>
                <c:pt idx="20">
                  <c:v>5.12386706948641</c:v>
                </c:pt>
                <c:pt idx="21">
                  <c:v>6.70996978851964</c:v>
                </c:pt>
                <c:pt idx="22">
                  <c:v>7.8036253776435</c:v>
                </c:pt>
                <c:pt idx="23">
                  <c:v>9.48942598187311</c:v>
                </c:pt>
                <c:pt idx="24">
                  <c:v>15.5619335347432</c:v>
                </c:pt>
                <c:pt idx="25">
                  <c:v>19.3172205438066</c:v>
                </c:pt>
                <c:pt idx="26">
                  <c:v>22.8882175226586</c:v>
                </c:pt>
                <c:pt idx="27">
                  <c:v>26.7039274924471</c:v>
                </c:pt>
                <c:pt idx="28">
                  <c:v>31.3716012084592</c:v>
                </c:pt>
                <c:pt idx="29">
                  <c:v>35.6283987915408</c:v>
                </c:pt>
                <c:pt idx="30">
                  <c:v>40.1752265861027</c:v>
                </c:pt>
                <c:pt idx="31">
                  <c:v>46.9063444108761</c:v>
                </c:pt>
                <c:pt idx="32">
                  <c:v>53.4471299093656</c:v>
                </c:pt>
                <c:pt idx="33">
                  <c:v>59.8247734138973</c:v>
                </c:pt>
                <c:pt idx="34">
                  <c:v>66.5800604229607</c:v>
                </c:pt>
                <c:pt idx="35">
                  <c:v>72.6948640483384</c:v>
                </c:pt>
                <c:pt idx="36">
                  <c:v>77.9123867069486</c:v>
                </c:pt>
                <c:pt idx="37">
                  <c:v>83.1268882175227</c:v>
                </c:pt>
                <c:pt idx="38">
                  <c:v>90.8791540785498</c:v>
                </c:pt>
                <c:pt idx="39">
                  <c:v>98.8277945619335</c:v>
                </c:pt>
                <c:pt idx="40">
                  <c:v>105.453172205438</c:v>
                </c:pt>
                <c:pt idx="41">
                  <c:v>113.135951661631</c:v>
                </c:pt>
                <c:pt idx="42">
                  <c:v>118.824773413897</c:v>
                </c:pt>
                <c:pt idx="43">
                  <c:v>123.567975830816</c:v>
                </c:pt>
                <c:pt idx="44">
                  <c:v>129.435045317221</c:v>
                </c:pt>
                <c:pt idx="45">
                  <c:v>137.570996978852</c:v>
                </c:pt>
                <c:pt idx="46">
                  <c:v>144.694864048338</c:v>
                </c:pt>
                <c:pt idx="47">
                  <c:v>151.770392749245</c:v>
                </c:pt>
                <c:pt idx="48">
                  <c:v>157.682779456193</c:v>
                </c:pt>
                <c:pt idx="49">
                  <c:v>163.915407854985</c:v>
                </c:pt>
                <c:pt idx="50">
                  <c:v>167.410876132931</c:v>
                </c:pt>
                <c:pt idx="51">
                  <c:v>171.592145015106</c:v>
                </c:pt>
                <c:pt idx="52">
                  <c:v>179.051359516616</c:v>
                </c:pt>
                <c:pt idx="53">
                  <c:v>186.271903323263</c:v>
                </c:pt>
                <c:pt idx="54">
                  <c:v>192.918429003021</c:v>
                </c:pt>
                <c:pt idx="55">
                  <c:v>198.649546827795</c:v>
                </c:pt>
                <c:pt idx="56">
                  <c:v>203.7583081571</c:v>
                </c:pt>
                <c:pt idx="57">
                  <c:v>207.2416918429</c:v>
                </c:pt>
                <c:pt idx="58">
                  <c:v>211.2416918429</c:v>
                </c:pt>
                <c:pt idx="59">
                  <c:v>218.341389728097</c:v>
                </c:pt>
                <c:pt idx="60">
                  <c:v>225.978851963746</c:v>
                </c:pt>
                <c:pt idx="61">
                  <c:v>232.410876132931</c:v>
                </c:pt>
                <c:pt idx="62">
                  <c:v>237.507552870091</c:v>
                </c:pt>
                <c:pt idx="63">
                  <c:v>241.803625377643</c:v>
                </c:pt>
                <c:pt idx="64">
                  <c:v>244.069486404834</c:v>
                </c:pt>
                <c:pt idx="65">
                  <c:v>247.271903323263</c:v>
                </c:pt>
                <c:pt idx="66">
                  <c:v>252.924471299094</c:v>
                </c:pt>
                <c:pt idx="67">
                  <c:v>258.429003021148</c:v>
                </c:pt>
                <c:pt idx="68">
                  <c:v>263.725075528701</c:v>
                </c:pt>
                <c:pt idx="69">
                  <c:v>268.564954682779</c:v>
                </c:pt>
                <c:pt idx="70">
                  <c:v>272.244712990937</c:v>
                </c:pt>
                <c:pt idx="71">
                  <c:v>274.858006042296</c:v>
                </c:pt>
                <c:pt idx="72">
                  <c:v>277.888217522659</c:v>
                </c:pt>
                <c:pt idx="73">
                  <c:v>282.577039274924</c:v>
                </c:pt>
                <c:pt idx="74">
                  <c:v>286.815709969789</c:v>
                </c:pt>
                <c:pt idx="75">
                  <c:v>291.078549848943</c:v>
                </c:pt>
                <c:pt idx="76">
                  <c:v>295</c:v>
                </c:pt>
                <c:pt idx="77">
                  <c:v>298.12084592145</c:v>
                </c:pt>
                <c:pt idx="78">
                  <c:v>299.978851963746</c:v>
                </c:pt>
                <c:pt idx="79">
                  <c:v>301.504531722054</c:v>
                </c:pt>
                <c:pt idx="80">
                  <c:v>303.842900302115</c:v>
                </c:pt>
                <c:pt idx="81">
                  <c:v>308.480362537764</c:v>
                </c:pt>
                <c:pt idx="82">
                  <c:v>312.175226586103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'Total Deaths'!$AP$42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'Total Deaths'!$AI$43:$AI$103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'Total Deaths'!$AP$43:$AP$220</c:f>
              <c:numCache>
                <c:formatCode>General</c:formatCode>
                <c:ptCount val="178"/>
                <c:pt idx="20">
                  <c:v>4.18954404392456</c:v>
                </c:pt>
                <c:pt idx="21">
                  <c:v>5.16829792313201</c:v>
                </c:pt>
                <c:pt idx="22">
                  <c:v>6.45738839818572</c:v>
                </c:pt>
                <c:pt idx="23">
                  <c:v>7.69873478157078</c:v>
                </c:pt>
                <c:pt idx="24">
                  <c:v>9.2504177608021</c:v>
                </c:pt>
                <c:pt idx="25">
                  <c:v>11.1124373358797</c:v>
                </c:pt>
                <c:pt idx="26">
                  <c:v>13.2131773693005</c:v>
                </c:pt>
                <c:pt idx="27">
                  <c:v>15.2184292193841</c:v>
                </c:pt>
                <c:pt idx="28">
                  <c:v>17.2356170923848</c:v>
                </c:pt>
                <c:pt idx="29">
                  <c:v>18.9066603007878</c:v>
                </c:pt>
                <c:pt idx="30">
                  <c:v>21.6042014800668</c:v>
                </c:pt>
                <c:pt idx="31">
                  <c:v>24.0630222010026</c:v>
                </c:pt>
                <c:pt idx="32">
                  <c:v>28.0377178324182</c:v>
                </c:pt>
                <c:pt idx="33">
                  <c:v>31.1172117450465</c:v>
                </c:pt>
                <c:pt idx="34">
                  <c:v>32.6569587013607</c:v>
                </c:pt>
                <c:pt idx="35">
                  <c:v>34.2683217951778</c:v>
                </c:pt>
                <c:pt idx="36">
                  <c:v>36.0706612556696</c:v>
                </c:pt>
                <c:pt idx="37">
                  <c:v>38.1236571974218</c:v>
                </c:pt>
                <c:pt idx="38">
                  <c:v>41.7164000954882</c:v>
                </c:pt>
                <c:pt idx="39">
                  <c:v>45.4046311768919</c:v>
                </c:pt>
                <c:pt idx="40">
                  <c:v>48.3647648603485</c:v>
                </c:pt>
                <c:pt idx="41">
                  <c:v>51.9455717354977</c:v>
                </c:pt>
                <c:pt idx="42">
                  <c:v>54.1656719980902</c:v>
                </c:pt>
                <c:pt idx="43">
                  <c:v>55.4070183814753</c:v>
                </c:pt>
                <c:pt idx="44">
                  <c:v>58.0329434232514</c:v>
                </c:pt>
                <c:pt idx="45">
                  <c:v>60.7066125566961</c:v>
                </c:pt>
                <c:pt idx="46">
                  <c:v>63.4399618047267</c:v>
                </c:pt>
                <c:pt idx="47">
                  <c:v>66.5433277631893</c:v>
                </c:pt>
                <c:pt idx="48">
                  <c:v>68.7514920028647</c:v>
                </c:pt>
                <c:pt idx="49">
                  <c:v>70.1480066841728</c:v>
                </c:pt>
                <c:pt idx="50">
                  <c:v>71.3296729529721</c:v>
                </c:pt>
                <c:pt idx="51">
                  <c:v>73.1200763905467</c:v>
                </c:pt>
                <c:pt idx="52">
                  <c:v>75.3640486989735</c:v>
                </c:pt>
                <c:pt idx="53">
                  <c:v>77.5483408928145</c:v>
                </c:pt>
                <c:pt idx="54">
                  <c:v>79.0522797803772</c:v>
                </c:pt>
                <c:pt idx="55">
                  <c:v>80.4010503700167</c:v>
                </c:pt>
                <c:pt idx="56">
                  <c:v>81.3081881117212</c:v>
                </c:pt>
                <c:pt idx="57">
                  <c:v>81.952733349248</c:v>
                </c:pt>
                <c:pt idx="58">
                  <c:v>83.4686082597279</c:v>
                </c:pt>
                <c:pt idx="59">
                  <c:v>83.4686082597279</c:v>
                </c:pt>
                <c:pt idx="60">
                  <c:v>86.8345667223681</c:v>
                </c:pt>
                <c:pt idx="61">
                  <c:v>88.2310814036763</c:v>
                </c:pt>
                <c:pt idx="62">
                  <c:v>89.6395321079016</c:v>
                </c:pt>
                <c:pt idx="63">
                  <c:v>90.105037001671</c:v>
                </c:pt>
                <c:pt idx="64">
                  <c:v>90.3437574600143</c:v>
                </c:pt>
                <c:pt idx="65">
                  <c:v>91.4418715683934</c:v>
                </c:pt>
                <c:pt idx="66">
                  <c:v>92.360945333015</c:v>
                </c:pt>
                <c:pt idx="67">
                  <c:v>93.8290761518262</c:v>
                </c:pt>
                <c:pt idx="68">
                  <c:v>94.6287896872762</c:v>
                </c:pt>
                <c:pt idx="69">
                  <c:v>95.5001193602292</c:v>
                </c:pt>
                <c:pt idx="70">
                  <c:v>95.8104559560754</c:v>
                </c:pt>
                <c:pt idx="71">
                  <c:v>96.073048460253</c:v>
                </c:pt>
                <c:pt idx="72">
                  <c:v>96.9563141561232</c:v>
                </c:pt>
                <c:pt idx="73">
                  <c:v>97.7918357603247</c:v>
                </c:pt>
                <c:pt idx="74">
                  <c:v>98.7109095249463</c:v>
                </c:pt>
                <c:pt idx="75">
                  <c:v>99.1764144187157</c:v>
                </c:pt>
                <c:pt idx="76">
                  <c:v>99.6896634041537</c:v>
                </c:pt>
                <c:pt idx="77">
                  <c:v>99.856767724994</c:v>
                </c:pt>
                <c:pt idx="78">
                  <c:v>99.9164478395798</c:v>
                </c:pt>
                <c:pt idx="79">
                  <c:v>100.596801145858</c:v>
                </c:pt>
                <c:pt idx="80">
                  <c:v>101.43232275006</c:v>
                </c:pt>
                <c:pt idx="81">
                  <c:v>101.85008355216</c:v>
                </c:pt>
                <c:pt idx="82">
                  <c:v>102.291716400095</c:v>
                </c:pt>
              </c:numCache>
            </c:numRef>
          </c:yVal>
          <c:smooth val="0"/>
        </c:ser>
        <c:axId val="55530059"/>
        <c:axId val="83720502"/>
      </c:scatterChart>
      <c:valAx>
        <c:axId val="55530059"/>
        <c:scaling>
          <c:orientation val="minMax"/>
          <c:max val="6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2020-03-07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3720502"/>
        <c:crosses val="autoZero"/>
        <c:crossBetween val="midCat"/>
      </c:valAx>
      <c:valAx>
        <c:axId val="8372050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30059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67306664074272"/>
          <c:y val="0.203008049710493"/>
          <c:w val="0.180244993194634"/>
          <c:h val="0.33062636819433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Compare!$N$52:$N$132</c:f>
              <c:numCache>
                <c:formatCode>General</c:formatCode>
                <c:ptCount val="81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1"/>
        </c:ser>
        <c:axId val="68022766"/>
        <c:axId val="14369978"/>
      </c:scatterChart>
      <c:valAx>
        <c:axId val="68022766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4369978"/>
        <c:crosses val="autoZero"/>
        <c:crossBetween val="midCat"/>
        <c:majorUnit val="10"/>
        <c:minorUnit val="5"/>
      </c:valAx>
      <c:valAx>
        <c:axId val="14369978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8022766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Compare!$P$52:$P$132</c:f>
              <c:numCache>
                <c:formatCode>General</c:formatCode>
                <c:ptCount val="81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1"/>
        </c:ser>
        <c:axId val="20604444"/>
        <c:axId val="73097560"/>
      </c:scatterChart>
      <c:valAx>
        <c:axId val="20604444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3097560"/>
        <c:crosses val="autoZero"/>
        <c:crossBetween val="midCat"/>
        <c:majorUnit val="10"/>
        <c:minorUnit val="5"/>
      </c:valAx>
      <c:valAx>
        <c:axId val="7309756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060444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 in 1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44567404426559"/>
          <c:y val="0.123953225198038"/>
          <c:w val="0.872585513078471"/>
          <c:h val="0.733081855903433"/>
        </c:manualLayout>
      </c:layout>
      <c:scatterChart>
        <c:scatterStyle val="line"/>
        <c:varyColors val="0"/>
        <c:ser>
          <c:idx val="0"/>
          <c:order val="0"/>
          <c:tx>
            <c:strRef>
              <c:f>Compare!$Q$51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Compare!$Q$52:$Q$132</c:f>
              <c:numCache>
                <c:formatCode>General</c:formatCode>
                <c:ptCount val="81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Compare!$T$51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Compare!$M$52:$M$132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Compare!$T$52:$T$132</c:f>
              <c:numCache>
                <c:formatCode>General</c:formatCode>
                <c:ptCount val="81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1"/>
        </c:ser>
        <c:axId val="92880329"/>
        <c:axId val="33678675"/>
      </c:scatterChart>
      <c:valAx>
        <c:axId val="92880329"/>
        <c:scaling>
          <c:orientation val="minMax"/>
          <c:max val="7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3678675"/>
        <c:crosses val="autoZero"/>
        <c:crossBetween val="midCat"/>
        <c:majorUnit val="10"/>
        <c:minorUnit val="5"/>
      </c:valAx>
      <c:valAx>
        <c:axId val="33678675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2880329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729124748490946"/>
          <c:y val="0.140777065258393"/>
          <c:w val="0.156044066602948"/>
          <c:h val="0.345178813942961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"/>
        <c:varyColors val="0"/>
        <c:ser>
          <c:idx val="0"/>
          <c:order val="0"/>
          <c:tx>
            <c:strRef>
              <c:f>country!$AF$44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country!$AF$45:$AF$124</c:f>
              <c:numCache>
                <c:formatCode>General</c:formatCode>
                <c:ptCount val="80"/>
                <c:pt idx="0">
                  <c:v>1.39750445632799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4.12834224598931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8.36363636363637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14.8449197860962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11.2299465240641</c:v>
                </c:pt>
                <c:pt idx="29">
                  <c:v>12.8983957219252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7.44385026737967</c:v>
                </c:pt>
                <c:pt idx="35">
                  <c:v>12.0855614973262</c:v>
                </c:pt>
                <c:pt idx="36">
                  <c:v>8.77005347593581</c:v>
                </c:pt>
                <c:pt idx="37">
                  <c:v>8.5347593582888</c:v>
                </c:pt>
                <c:pt idx="38">
                  <c:v>9.19786096256684</c:v>
                </c:pt>
                <c:pt idx="39">
                  <c:v>9.30481283422461</c:v>
                </c:pt>
                <c:pt idx="40">
                  <c:v>9.41176470588232</c:v>
                </c:pt>
                <c:pt idx="41">
                  <c:v>7.85026737967917</c:v>
                </c:pt>
                <c:pt idx="42">
                  <c:v>8.08556149732618</c:v>
                </c:pt>
                <c:pt idx="43">
                  <c:v>6.16042780748666</c:v>
                </c:pt>
                <c:pt idx="44">
                  <c:v>7.0802139037433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5.73262032085563</c:v>
                </c:pt>
                <c:pt idx="48">
                  <c:v>6.01069518716577</c:v>
                </c:pt>
                <c:pt idx="49">
                  <c:v>5.903743315508</c:v>
                </c:pt>
                <c:pt idx="50">
                  <c:v>3.50802139037432</c:v>
                </c:pt>
                <c:pt idx="51">
                  <c:v>3.50802139037432</c:v>
                </c:pt>
                <c:pt idx="52">
                  <c:v>3.95721925133694</c:v>
                </c:pt>
                <c:pt idx="53">
                  <c:v>5.21925133689842</c:v>
                </c:pt>
                <c:pt idx="54">
                  <c:v>4.55614973262027</c:v>
                </c:pt>
                <c:pt idx="55">
                  <c:v>4.89839572192511</c:v>
                </c:pt>
                <c:pt idx="56">
                  <c:v>3.82887700534764</c:v>
                </c:pt>
                <c:pt idx="57">
                  <c:v>3.05882352941171</c:v>
                </c:pt>
                <c:pt idx="58">
                  <c:v>2.63101604278086</c:v>
                </c:pt>
                <c:pt idx="59">
                  <c:v>3.76470588235293</c:v>
                </c:pt>
                <c:pt idx="60">
                  <c:v>3.93582887700529</c:v>
                </c:pt>
                <c:pt idx="61">
                  <c:v>4.64171122994651</c:v>
                </c:pt>
                <c:pt idx="62">
                  <c:v>2.95187165775405</c:v>
                </c:pt>
                <c:pt idx="63">
                  <c:v>2.22459893048131</c:v>
                </c:pt>
                <c:pt idx="64">
                  <c:v>1.86096256684493</c:v>
                </c:pt>
                <c:pt idx="65">
                  <c:v>1.26203208556149</c:v>
                </c:pt>
                <c:pt idx="66">
                  <c:v>1.47593582887691</c:v>
                </c:pt>
                <c:pt idx="67">
                  <c:v>2.35294117647061</c:v>
                </c:pt>
                <c:pt idx="68">
                  <c:v>1.11229946524065</c:v>
                </c:pt>
                <c:pt idx="69">
                  <c:v>14.716577540107</c:v>
                </c:pt>
                <c:pt idx="70">
                  <c:v>1.06951871657748</c:v>
                </c:pt>
                <c:pt idx="71">
                  <c:v>1.5828877005348</c:v>
                </c:pt>
                <c:pt idx="72">
                  <c:v>-40.9625668449198</c:v>
                </c:pt>
                <c:pt idx="73">
                  <c:v>5.98930481283423</c:v>
                </c:pt>
                <c:pt idx="74">
                  <c:v>0.021390374331645</c:v>
                </c:pt>
                <c:pt idx="75">
                  <c:v>0.0213903743315313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country!$AG$44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country!$AG$45:$AG$124</c:f>
              <c:numCache>
                <c:formatCode>General</c:formatCode>
                <c:ptCount val="80"/>
                <c:pt idx="0">
                  <c:v>1.39651468130819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1.80233946049177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2.62592504177609</c:v>
                </c:pt>
                <c:pt idx="25">
                  <c:v>2.67366913344473</c:v>
                </c:pt>
                <c:pt idx="26">
                  <c:v>2.73334924803056</c:v>
                </c:pt>
                <c:pt idx="27">
                  <c:v>3.10336595846265</c:v>
                </c:pt>
                <c:pt idx="28">
                  <c:v>2.20816423967534</c:v>
                </c:pt>
                <c:pt idx="29">
                  <c:v>1.39651468130818</c:v>
                </c:pt>
                <c:pt idx="30">
                  <c:v>1.18166626879925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</c:v>
                </c:pt>
                <c:pt idx="34">
                  <c:v>1.50393888756267</c:v>
                </c:pt>
                <c:pt idx="35">
                  <c:v>1.34877058963953</c:v>
                </c:pt>
                <c:pt idx="36">
                  <c:v>0.907137741704474</c:v>
                </c:pt>
                <c:pt idx="37">
                  <c:v>0.644545237526856</c:v>
                </c:pt>
                <c:pt idx="38">
                  <c:v>1.51587491047982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0.465504893769392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0.919073764621629</c:v>
                </c:pt>
                <c:pt idx="47">
                  <c:v>1.46813081881118</c:v>
                </c:pt>
                <c:pt idx="48">
                  <c:v>0.799713535449982</c:v>
                </c:pt>
                <c:pt idx="49">
                  <c:v>0.871329672952967</c:v>
                </c:pt>
                <c:pt idx="50">
                  <c:v>0.310336595846266</c:v>
                </c:pt>
                <c:pt idx="51">
                  <c:v>0.262592504177618</c:v>
                </c:pt>
                <c:pt idx="52">
                  <c:v>0.883265695870136</c:v>
                </c:pt>
                <c:pt idx="53">
                  <c:v>0.835521604201475</c:v>
                </c:pt>
                <c:pt idx="54">
                  <c:v>0.919073764621629</c:v>
                </c:pt>
                <c:pt idx="55">
                  <c:v>0.465504893769392</c:v>
                </c:pt>
                <c:pt idx="56">
                  <c:v>0.513248985438054</c:v>
                </c:pt>
                <c:pt idx="57">
                  <c:v>0.167104320840295</c:v>
                </c:pt>
                <c:pt idx="58">
                  <c:v>0.0596801145858166</c:v>
                </c:pt>
                <c:pt idx="59">
                  <c:v>0.680353306278349</c:v>
                </c:pt>
                <c:pt idx="60">
                  <c:v>0.835521604201489</c:v>
                </c:pt>
                <c:pt idx="61">
                  <c:v>0.41776080210073</c:v>
                </c:pt>
                <c:pt idx="62">
                  <c:v>0.441632847935068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country!$AH$44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country!$AH$45:$AH$124</c:f>
              <c:numCache>
                <c:formatCode>General</c:formatCode>
                <c:ptCount val="80"/>
                <c:pt idx="0">
                  <c:v>1.28700128700129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3.47490347490348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9.26640926640928</c:v>
                </c:pt>
                <c:pt idx="16">
                  <c:v>10.2316602316602</c:v>
                </c:pt>
                <c:pt idx="17">
                  <c:v>7.43243243243244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12.5482625482625</c:v>
                </c:pt>
                <c:pt idx="24">
                  <c:v>6.46718146718146</c:v>
                </c:pt>
                <c:pt idx="25">
                  <c:v>10.7142857142857</c:v>
                </c:pt>
                <c:pt idx="26">
                  <c:v>2.79922779922779</c:v>
                </c:pt>
                <c:pt idx="27">
                  <c:v>3.86100386100387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</c:v>
                </c:pt>
                <c:pt idx="31">
                  <c:v>12.6447876447876</c:v>
                </c:pt>
                <c:pt idx="32">
                  <c:v>3.86100386100387</c:v>
                </c:pt>
                <c:pt idx="33">
                  <c:v>0.193050193050198</c:v>
                </c:pt>
                <c:pt idx="34">
                  <c:v>7.7220077220077</c:v>
                </c:pt>
                <c:pt idx="35">
                  <c:v>7.81853281853284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6.46718146718146</c:v>
                </c:pt>
                <c:pt idx="39">
                  <c:v>1.54440154440152</c:v>
                </c:pt>
                <c:pt idx="40">
                  <c:v>0.965250965250959</c:v>
                </c:pt>
                <c:pt idx="41">
                  <c:v>8.68725868725869</c:v>
                </c:pt>
                <c:pt idx="42">
                  <c:v>8.20463320463324</c:v>
                </c:pt>
                <c:pt idx="43">
                  <c:v>8.39768339768341</c:v>
                </c:pt>
                <c:pt idx="44">
                  <c:v>9.55598455598454</c:v>
                </c:pt>
                <c:pt idx="45">
                  <c:v>13.030888030888</c:v>
                </c:pt>
                <c:pt idx="46">
                  <c:v>4.34362934362935</c:v>
                </c:pt>
                <c:pt idx="47">
                  <c:v>0.482625482625451</c:v>
                </c:pt>
                <c:pt idx="48">
                  <c:v>2.99227799227799</c:v>
                </c:pt>
                <c:pt idx="49">
                  <c:v>5.50193050193053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2.70270270270265</c:v>
                </c:pt>
                <c:pt idx="54">
                  <c:v>0.482625482625508</c:v>
                </c:pt>
                <c:pt idx="55">
                  <c:v>1.83397683397681</c:v>
                </c:pt>
                <c:pt idx="56">
                  <c:v>4.34362934362935</c:v>
                </c:pt>
                <c:pt idx="57">
                  <c:v>8.49420849420852</c:v>
                </c:pt>
                <c:pt idx="58">
                  <c:v>3.86100386100384</c:v>
                </c:pt>
                <c:pt idx="59">
                  <c:v>5.21235521235525</c:v>
                </c:pt>
                <c:pt idx="60">
                  <c:v>6.46718146718143</c:v>
                </c:pt>
                <c:pt idx="61">
                  <c:v>0.579150579150621</c:v>
                </c:pt>
                <c:pt idx="62">
                  <c:v>2.99227799227799</c:v>
                </c:pt>
                <c:pt idx="63">
                  <c:v>9.26640926640926</c:v>
                </c:pt>
                <c:pt idx="64">
                  <c:v>9.16988416988414</c:v>
                </c:pt>
                <c:pt idx="65">
                  <c:v>4.44015444015446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country!$AI$44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country!$AE$45:$AE$124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country!$AI$45:$AI$124</c:f>
              <c:numCache>
                <c:formatCode>General</c:formatCode>
                <c:ptCount val="80"/>
                <c:pt idx="0">
                  <c:v>1.37715179968701</c:v>
                </c:pt>
                <c:pt idx="1">
                  <c:v>0.845070422535211</c:v>
                </c:pt>
                <c:pt idx="2">
                  <c:v>0.563380281690141</c:v>
                </c:pt>
                <c:pt idx="3">
                  <c:v>0.751173708920188</c:v>
                </c:pt>
                <c:pt idx="4">
                  <c:v>1.03286384976526</c:v>
                </c:pt>
                <c:pt idx="5">
                  <c:v>0.938967136150235</c:v>
                </c:pt>
                <c:pt idx="6">
                  <c:v>1.03286384976526</c:v>
                </c:pt>
                <c:pt idx="7">
                  <c:v>1.2206572769953</c:v>
                </c:pt>
                <c:pt idx="8">
                  <c:v>0.657276995305166</c:v>
                </c:pt>
                <c:pt idx="9">
                  <c:v>0.938967136150234</c:v>
                </c:pt>
                <c:pt idx="10">
                  <c:v>0.84507042253521</c:v>
                </c:pt>
                <c:pt idx="11">
                  <c:v>0.469483568075118</c:v>
                </c:pt>
                <c:pt idx="12">
                  <c:v>1.69014084507042</c:v>
                </c:pt>
                <c:pt idx="13">
                  <c:v>0.469483568075118</c:v>
                </c:pt>
                <c:pt idx="14">
                  <c:v>0.28169014084507</c:v>
                </c:pt>
                <c:pt idx="15">
                  <c:v>0.375586854460094</c:v>
                </c:pt>
                <c:pt idx="16">
                  <c:v>0.751173708920188</c:v>
                </c:pt>
                <c:pt idx="17">
                  <c:v>0.469483568075116</c:v>
                </c:pt>
                <c:pt idx="18">
                  <c:v>0.751173708920188</c:v>
                </c:pt>
                <c:pt idx="19">
                  <c:v>0.657276995305164</c:v>
                </c:pt>
                <c:pt idx="20">
                  <c:v>0.657276995305164</c:v>
                </c:pt>
                <c:pt idx="21">
                  <c:v>0.187793427230048</c:v>
                </c:pt>
                <c:pt idx="22">
                  <c:v>0.375586854460096</c:v>
                </c:pt>
                <c:pt idx="23">
                  <c:v>0.375586854460092</c:v>
                </c:pt>
                <c:pt idx="24">
                  <c:v>0.187793427230048</c:v>
                </c:pt>
                <c:pt idx="25">
                  <c:v>0.281690140845068</c:v>
                </c:pt>
                <c:pt idx="26">
                  <c:v>0.375586854460096</c:v>
                </c:pt>
                <c:pt idx="27">
                  <c:v>0</c:v>
                </c:pt>
                <c:pt idx="28">
                  <c:v>0.845070422535212</c:v>
                </c:pt>
                <c:pt idx="29">
                  <c:v>0.375586854460092</c:v>
                </c:pt>
                <c:pt idx="30">
                  <c:v>0.46948356807512</c:v>
                </c:pt>
                <c:pt idx="31">
                  <c:v>0.281690140845068</c:v>
                </c:pt>
                <c:pt idx="32">
                  <c:v>0.375586854460096</c:v>
                </c:pt>
                <c:pt idx="33">
                  <c:v>0.469483568075116</c:v>
                </c:pt>
                <c:pt idx="34">
                  <c:v>0.469483568075116</c:v>
                </c:pt>
                <c:pt idx="35">
                  <c:v>0.751173708920188</c:v>
                </c:pt>
                <c:pt idx="36">
                  <c:v>0.281690140845072</c:v>
                </c:pt>
                <c:pt idx="37">
                  <c:v>0.281690140845068</c:v>
                </c:pt>
                <c:pt idx="38">
                  <c:v>0.375586854460096</c:v>
                </c:pt>
                <c:pt idx="39">
                  <c:v>0.187793427230048</c:v>
                </c:pt>
                <c:pt idx="40">
                  <c:v>0.0938967136150239</c:v>
                </c:pt>
                <c:pt idx="41">
                  <c:v>0.657276995305164</c:v>
                </c:pt>
                <c:pt idx="42">
                  <c:v>0.281690140845068</c:v>
                </c:pt>
                <c:pt idx="43">
                  <c:v>0.187793427230048</c:v>
                </c:pt>
                <c:pt idx="44">
                  <c:v>0.0938967136150239</c:v>
                </c:pt>
                <c:pt idx="45">
                  <c:v>0.187793427230048</c:v>
                </c:pt>
                <c:pt idx="46">
                  <c:v>-0.0938967136150239</c:v>
                </c:pt>
                <c:pt idx="47">
                  <c:v>0.469483568075116</c:v>
                </c:pt>
                <c:pt idx="48">
                  <c:v>0.187793427230048</c:v>
                </c:pt>
                <c:pt idx="49">
                  <c:v>0.187793427230048</c:v>
                </c:pt>
                <c:pt idx="50">
                  <c:v>0.56338028169014</c:v>
                </c:pt>
                <c:pt idx="51">
                  <c:v>0.187793427230044</c:v>
                </c:pt>
                <c:pt idx="52">
                  <c:v>0.0938967136150239</c:v>
                </c:pt>
                <c:pt idx="53">
                  <c:v>0.187793427230048</c:v>
                </c:pt>
                <c:pt idx="54">
                  <c:v>0</c:v>
                </c:pt>
                <c:pt idx="55">
                  <c:v>0</c:v>
                </c:pt>
                <c:pt idx="56">
                  <c:v>0.187793427230048</c:v>
                </c:pt>
              </c:numCache>
            </c:numRef>
          </c:yVal>
          <c:smooth val="0"/>
        </c:ser>
        <c:axId val="99691234"/>
        <c:axId val="52939470"/>
      </c:scatterChart>
      <c:valAx>
        <c:axId val="99691234"/>
        <c:scaling>
          <c:orientation val="minMax"/>
        </c:scaling>
        <c:delete val="0"/>
        <c:axPos val="b"/>
        <c:numFmt formatCode="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2939470"/>
        <c:crosses val="autoZero"/>
        <c:crossBetween val="midCat"/>
      </c:valAx>
      <c:valAx>
        <c:axId val="52939470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69123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 - weighted moving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674680306905371"/>
          <c:y val="0.12568306010929"/>
          <c:w val="0.883682864450128"/>
          <c:h val="0.729007927345494"/>
        </c:manualLayout>
      </c:layout>
      <c:scatterChart>
        <c:scatterStyle val="line"/>
        <c:varyColors val="0"/>
        <c:ser>
          <c:idx val="0"/>
          <c:order val="0"/>
          <c:tx>
            <c:strRef>
              <c:f>country!$D$44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country!$D$45:$D$258</c:f>
              <c:numCache>
                <c:formatCode>General</c:formatCode>
                <c:ptCount val="214"/>
                <c:pt idx="0">
                  <c:v>1.39750445632799</c:v>
                </c:pt>
                <c:pt idx="1">
                  <c:v>1.74688057040998</c:v>
                </c:pt>
                <c:pt idx="2">
                  <c:v>1.5068330362448</c:v>
                </c:pt>
                <c:pt idx="3">
                  <c:v>2.15151515151515</c:v>
                </c:pt>
                <c:pt idx="4">
                  <c:v>2.17040998217469</c:v>
                </c:pt>
                <c:pt idx="5">
                  <c:v>2.49673202614379</c:v>
                </c:pt>
                <c:pt idx="6">
                  <c:v>3.19643493761141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8.98365164247518</c:v>
                </c:pt>
                <c:pt idx="40">
                  <c:v>9.26080977845684</c:v>
                </c:pt>
                <c:pt idx="41">
                  <c:v>9.15569136745608</c:v>
                </c:pt>
                <c:pt idx="42">
                  <c:v>8.69060351413292</c:v>
                </c:pt>
                <c:pt idx="43">
                  <c:v>8.20932009167304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7.25011459129107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6.11673032849503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4.59067990832696</c:v>
                </c:pt>
                <c:pt idx="55">
                  <c:v>4.51856378915202</c:v>
                </c:pt>
                <c:pt idx="56">
                  <c:v>4.27288006111536</c:v>
                </c:pt>
                <c:pt idx="57">
                  <c:v>4.11917494270435</c:v>
                </c:pt>
                <c:pt idx="58">
                  <c:v>3.89243697478993</c:v>
                </c:pt>
                <c:pt idx="59">
                  <c:v>3.85026737967915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3.57097020626433</c:v>
                </c:pt>
                <c:pt idx="63">
                  <c:v>3.30145148968679</c:v>
                </c:pt>
                <c:pt idx="64">
                  <c:v>3.05332314744081</c:v>
                </c:pt>
                <c:pt idx="65">
                  <c:v>2.74774637127578</c:v>
                </c:pt>
                <c:pt idx="66">
                  <c:v>2.40427807486629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3.75248281130633</c:v>
                </c:pt>
                <c:pt idx="71">
                  <c:v>3.54621848739495</c:v>
                </c:pt>
                <c:pt idx="72">
                  <c:v>-4.50603514132927</c:v>
                </c:pt>
                <c:pt idx="73">
                  <c:v>-3.25378151260504</c:v>
                </c:pt>
                <c:pt idx="74">
                  <c:v>-3.24950343773872</c:v>
                </c:pt>
                <c:pt idx="75">
                  <c:v>-3.105576776165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country!$E$44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country!$E$45:$E$258</c:f>
              <c:numCache>
                <c:formatCode>General</c:formatCode>
                <c:ptCount val="214"/>
                <c:pt idx="0">
                  <c:v>1.39651468130819</c:v>
                </c:pt>
                <c:pt idx="1">
                  <c:v>1.18763428025782</c:v>
                </c:pt>
                <c:pt idx="2">
                  <c:v>1.22145301185645</c:v>
                </c:pt>
                <c:pt idx="3">
                  <c:v>1.2264263547386</c:v>
                </c:pt>
                <c:pt idx="4">
                  <c:v>1.29147767963715</c:v>
                </c:pt>
                <c:pt idx="5">
                  <c:v>1.38656799554388</c:v>
                </c:pt>
                <c:pt idx="6">
                  <c:v>1.54776114312997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2.15394059270879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2.47996453296047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1.37656447157522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0.997339972035604</c:v>
                </c:pt>
                <c:pt idx="48">
                  <c:v>0.926235378371926</c:v>
                </c:pt>
                <c:pt idx="49">
                  <c:v>0.875933567506734</c:v>
                </c:pt>
                <c:pt idx="50">
                  <c:v>0.809944412236128</c:v>
                </c:pt>
                <c:pt idx="51">
                  <c:v>0.756743852948199</c:v>
                </c:pt>
                <c:pt idx="52">
                  <c:v>0.744807830031035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0.488865395764415</c:v>
                </c:pt>
                <c:pt idx="59">
                  <c:v>0.484602530436857</c:v>
                </c:pt>
                <c:pt idx="60">
                  <c:v>0.516147733860793</c:v>
                </c:pt>
                <c:pt idx="61">
                  <c:v>0.46294717457286</c:v>
                </c:pt>
                <c:pt idx="62">
                  <c:v>0.460218940763223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country!$F$44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country!$F$45:$F$258</c:f>
              <c:numCache>
                <c:formatCode>General</c:formatCode>
                <c:ptCount val="214"/>
                <c:pt idx="0">
                  <c:v>1.28700128700129</c:v>
                </c:pt>
                <c:pt idx="1">
                  <c:v>1.70527670527671</c:v>
                </c:pt>
                <c:pt idx="2">
                  <c:v>1.61947661947662</c:v>
                </c:pt>
                <c:pt idx="3">
                  <c:v>1.89028314028314</c:v>
                </c:pt>
                <c:pt idx="4">
                  <c:v>1.51222651222651</c:v>
                </c:pt>
                <c:pt idx="5">
                  <c:v>1.34062634062634</c:v>
                </c:pt>
                <c:pt idx="6">
                  <c:v>1.67172274315131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7.48621070049641</c:v>
                </c:pt>
                <c:pt idx="23">
                  <c:v>8.2280750137893</c:v>
                </c:pt>
                <c:pt idx="24">
                  <c:v>8.04743519029233</c:v>
                </c:pt>
                <c:pt idx="25">
                  <c:v>9.16574738003309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9.54771097628241</c:v>
                </c:pt>
                <c:pt idx="33">
                  <c:v>8.40457804743519</c:v>
                </c:pt>
                <c:pt idx="34">
                  <c:v>8.60590182018754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</c:v>
                </c:pt>
                <c:pt idx="51">
                  <c:v>6.82294539437396</c:v>
                </c:pt>
                <c:pt idx="52">
                  <c:v>7.12906784335356</c:v>
                </c:pt>
                <c:pt idx="53">
                  <c:v>6.60921125206839</c:v>
                </c:pt>
                <c:pt idx="54">
                  <c:v>6.03143960286818</c:v>
                </c:pt>
                <c:pt idx="55">
                  <c:v>5.48952013237727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4.31742967457254</c:v>
                </c:pt>
                <c:pt idx="63">
                  <c:v>5.2095973524545</c:v>
                </c:pt>
                <c:pt idx="64">
                  <c:v>5.65774958632101</c:v>
                </c:pt>
                <c:pt idx="65">
                  <c:v>5.6150027578599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country!$G$44</c:f>
              <c:strCache>
                <c:ptCount val="1"/>
                <c:pt idx="0">
                  <c:v>Czechia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country!$C$45:$C$124</c:f>
              <c:numCache>
                <c:formatCode>General</c:formatCode>
                <c:ptCount val="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</c:numCache>
            </c:numRef>
          </c:xVal>
          <c:yVal>
            <c:numRef>
              <c:f>country!$G$45:$G$258</c:f>
              <c:numCache>
                <c:formatCode>General</c:formatCode>
                <c:ptCount val="214"/>
                <c:pt idx="0">
                  <c:v>1.37715179968701</c:v>
                </c:pt>
                <c:pt idx="1">
                  <c:v>1.11111111111111</c:v>
                </c:pt>
                <c:pt idx="2">
                  <c:v>0.928534167970788</c:v>
                </c:pt>
                <c:pt idx="3">
                  <c:v>0.884194053208138</c:v>
                </c:pt>
                <c:pt idx="4">
                  <c:v>0.913928012519562</c:v>
                </c:pt>
                <c:pt idx="5">
                  <c:v>0.918101199791341</c:v>
                </c:pt>
                <c:pt idx="6">
                  <c:v>0.929130337581042</c:v>
                </c:pt>
                <c:pt idx="7">
                  <c:v>0.944332662642522</c:v>
                </c:pt>
                <c:pt idx="8">
                  <c:v>0.902749832327297</c:v>
                </c:pt>
                <c:pt idx="9">
                  <c:v>0.940308517773306</c:v>
                </c:pt>
                <c:pt idx="10">
                  <c:v>0.938967136150235</c:v>
                </c:pt>
                <c:pt idx="11">
                  <c:v>0.842387659289068</c:v>
                </c:pt>
                <c:pt idx="12">
                  <c:v>0.98859825620389</c:v>
                </c:pt>
                <c:pt idx="13">
                  <c:v>0.889336016096579</c:v>
                </c:pt>
                <c:pt idx="14">
                  <c:v>0.747149564050973</c:v>
                </c:pt>
                <c:pt idx="15">
                  <c:v>0.684104627766599</c:v>
                </c:pt>
                <c:pt idx="16">
                  <c:v>0.670690811535882</c:v>
                </c:pt>
                <c:pt idx="17">
                  <c:v>0.615694164989939</c:v>
                </c:pt>
                <c:pt idx="18">
                  <c:v>0.650570087189805</c:v>
                </c:pt>
                <c:pt idx="19">
                  <c:v>0.559356136820925</c:v>
                </c:pt>
                <c:pt idx="20">
                  <c:v>0.587525150905432</c:v>
                </c:pt>
                <c:pt idx="21">
                  <c:v>0.541918175720993</c:v>
                </c:pt>
                <c:pt idx="22">
                  <c:v>0.52448021462106</c:v>
                </c:pt>
                <c:pt idx="23">
                  <c:v>0.474849094567404</c:v>
                </c:pt>
                <c:pt idx="24">
                  <c:v>0.419852448021462</c:v>
                </c:pt>
                <c:pt idx="25">
                  <c:v>0.362173038229376</c:v>
                </c:pt>
                <c:pt idx="26">
                  <c:v>0.336686787391013</c:v>
                </c:pt>
                <c:pt idx="27">
                  <c:v>0.245472837022133</c:v>
                </c:pt>
                <c:pt idx="28">
                  <c:v>0.360831656606305</c:v>
                </c:pt>
                <c:pt idx="29">
                  <c:v>0.363514419852448</c:v>
                </c:pt>
                <c:pt idx="30">
                  <c:v>0.383635144198525</c:v>
                </c:pt>
                <c:pt idx="31">
                  <c:v>0.383635144198524</c:v>
                </c:pt>
                <c:pt idx="32">
                  <c:v>0.391683433936955</c:v>
                </c:pt>
                <c:pt idx="33">
                  <c:v>0.407780013413816</c:v>
                </c:pt>
                <c:pt idx="34">
                  <c:v>0.454728370221328</c:v>
                </c:pt>
                <c:pt idx="35">
                  <c:v>0.474849094567404</c:v>
                </c:pt>
                <c:pt idx="36">
                  <c:v>0.449362843729041</c:v>
                </c:pt>
                <c:pt idx="37">
                  <c:v>0.417169684775318</c:v>
                </c:pt>
                <c:pt idx="38">
                  <c:v>0.421193829644534</c:v>
                </c:pt>
                <c:pt idx="39">
                  <c:v>0.380952380952381</c:v>
                </c:pt>
                <c:pt idx="40">
                  <c:v>0.317907444668008</c:v>
                </c:pt>
                <c:pt idx="41">
                  <c:v>0.36485580147552</c:v>
                </c:pt>
                <c:pt idx="42">
                  <c:v>0.315224681421864</c:v>
                </c:pt>
                <c:pt idx="43">
                  <c:v>0.295103957075788</c:v>
                </c:pt>
                <c:pt idx="44">
                  <c:v>0.258886653252851</c:v>
                </c:pt>
                <c:pt idx="45">
                  <c:v>0.234741784037559</c:v>
                </c:pt>
                <c:pt idx="46">
                  <c:v>0.177062374245473</c:v>
                </c:pt>
                <c:pt idx="47">
                  <c:v>0.23608316566063</c:v>
                </c:pt>
                <c:pt idx="48">
                  <c:v>0.189134808853119</c:v>
                </c:pt>
                <c:pt idx="49">
                  <c:v>0.181086519114688</c:v>
                </c:pt>
                <c:pt idx="50">
                  <c:v>0.252179745137492</c:v>
                </c:pt>
                <c:pt idx="51">
                  <c:v>0.256203890006706</c:v>
                </c:pt>
                <c:pt idx="52">
                  <c:v>0.233400402414486</c:v>
                </c:pt>
                <c:pt idx="53">
                  <c:v>0.253521126760563</c:v>
                </c:pt>
                <c:pt idx="54">
                  <c:v>0.186452045606975</c:v>
                </c:pt>
                <c:pt idx="55">
                  <c:v>0.150234741784037</c:v>
                </c:pt>
                <c:pt idx="56">
                  <c:v>0.151576123407109</c:v>
                </c:pt>
              </c:numCache>
            </c:numRef>
          </c:yVal>
          <c:smooth val="0"/>
        </c:ser>
        <c:axId val="85505932"/>
        <c:axId val="24076651"/>
      </c:scatterChart>
      <c:valAx>
        <c:axId val="8550593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076651"/>
        <c:crosses val="autoZero"/>
        <c:crossBetween val="midCat"/>
      </c:valAx>
      <c:valAx>
        <c:axId val="2407665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55059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544347826086957"/>
          <c:y val="0.203186331101362"/>
          <c:w val="0.195406414650366"/>
          <c:h val="0.288562192118227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vs Germany - Death per Million
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32655938548301"/>
          <c:y val="0.191352405721717"/>
          <c:w val="0.877047984831543"/>
          <c:h val="0.682704811443433"/>
        </c:manualLayout>
      </c:layout>
      <c:scatterChart>
        <c:scatterStyle val="line"/>
        <c:varyColors val="0"/>
        <c:ser>
          <c:idx val="0"/>
          <c:order val="0"/>
          <c:tx>
            <c:strRef>
              <c:f>'graph params'!$N$51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params'!$N$52:$N$122</c:f>
              <c:numCache>
                <c:formatCode>General</c:formatCode>
                <c:ptCount val="71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4.26238383874173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4.45681694337222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4.56798786395087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'graph params'!$O$51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params'!$O$52:$O$122</c:f>
              <c:numCache>
                <c:formatCode>General</c:formatCode>
                <c:ptCount val="71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5.62196570348493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'graph params'!$P$51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params'!$P$52:$P$122</c:f>
              <c:numCache>
                <c:formatCode>General</c:formatCode>
                <c:ptCount val="71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4.14476354199903</c:v>
                </c:pt>
                <c:pt idx="44">
                  <c:v>4.17078119541372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'graph params'!$Q$51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params'!$Q$52:$Q$122</c:f>
              <c:numCache>
                <c:formatCode>General</c:formatCode>
                <c:ptCount val="71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3.07322694579685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3.35149725405567</c:v>
                </c:pt>
                <c:pt idx="46">
                  <c:v>3.36517572108164</c:v>
                </c:pt>
                <c:pt idx="47">
                  <c:v>3.31766493991402</c:v>
                </c:pt>
                <c:pt idx="48">
                  <c:v>3.3212483782615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3.54560484023771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'graph params'!$R$51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params'!$R$52:$R$122</c:f>
              <c:numCache>
                <c:formatCode>General</c:formatCode>
                <c:ptCount val="71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4.70324859717654</c:v>
                </c:pt>
                <c:pt idx="42">
                  <c:v>4.68118700561321</c:v>
                </c:pt>
                <c:pt idx="43">
                  <c:v>4.70415241164911</c:v>
                </c:pt>
                <c:pt idx="44">
                  <c:v>4.80487624198135</c:v>
                </c:pt>
                <c:pt idx="45">
                  <c:v>4.85187201066032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4.93688150478564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'graph params'!$S$51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params'!$S$52:$S$122</c:f>
              <c:numCache>
                <c:formatCode>General</c:formatCode>
                <c:ptCount val="71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2.56121593851768</c:v>
                </c:pt>
                <c:pt idx="42">
                  <c:v>2.59272745704619</c:v>
                </c:pt>
                <c:pt idx="43">
                  <c:v>2.63589651337345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2.80308607242099</c:v>
                </c:pt>
                <c:pt idx="51">
                  <c:v>2.83372618392107</c:v>
                </c:pt>
                <c:pt idx="52">
                  <c:v>2.83486442770203</c:v>
                </c:pt>
                <c:pt idx="53">
                  <c:v>2.84163003344908</c:v>
                </c:pt>
                <c:pt idx="54">
                  <c:v>2.86267283560498</c:v>
                </c:pt>
                <c:pt idx="55">
                  <c:v>2.89197498871933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'graph params'!$T$51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'graph params'!$M$52:$M$122</c:f>
              <c:numCache>
                <c:formatCode>General</c:formatCode>
                <c:ptCount val="7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</c:numCache>
            </c:numRef>
          </c:xVal>
          <c:yVal>
            <c:numRef>
              <c:f>'graph params'!$T$52:$T$122</c:f>
              <c:numCache>
                <c:formatCode>General</c:formatCode>
                <c:ptCount val="7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</c:numCache>
            </c:numRef>
          </c:yVal>
          <c:smooth val="0"/>
        </c:ser>
        <c:axId val="3285302"/>
        <c:axId val="99971021"/>
      </c:scatterChart>
      <c:valAx>
        <c:axId val="3285302"/>
        <c:scaling>
          <c:orientation val="minMax"/>
          <c:max val="45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9971021"/>
        <c:crosses val="autoZero"/>
        <c:crossBetween val="midCat"/>
      </c:valAx>
      <c:valAx>
        <c:axId val="9997102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28530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00491030191064"/>
          <c:y val="0.24889466840052"/>
          <c:w val="0.137446518864255"/>
          <c:h val="0.24409909617010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layout>
        <c:manualLayout>
          <c:xMode val="edge"/>
          <c:yMode val="edge"/>
          <c:x val="0.396202206825763"/>
          <c:y val="0.0170848187260375"/>
        </c:manualLayout>
      </c:layout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0489265246771"/>
          <c:y val="0.0655814892042779"/>
          <c:w val="0.884911470361817"/>
          <c:h val="0.830429810990785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2.19907407407407</c:v>
                </c:pt>
                <c:pt idx="2">
                  <c:v>1.60383597883598</c:v>
                </c:pt>
                <c:pt idx="3">
                  <c:v>2.77777777777778</c:v>
                </c:pt>
                <c:pt idx="4">
                  <c:v>3.24074074074074</c:v>
                </c:pt>
                <c:pt idx="5">
                  <c:v>3.125</c:v>
                </c:pt>
                <c:pt idx="6">
                  <c:v>4.13359788359788</c:v>
                </c:pt>
                <c:pt idx="7">
                  <c:v>2.89351851851852</c:v>
                </c:pt>
                <c:pt idx="8">
                  <c:v>6.08465608465608</c:v>
                </c:pt>
                <c:pt idx="9">
                  <c:v>5.77050264550265</c:v>
                </c:pt>
                <c:pt idx="10">
                  <c:v>5.70436507936508</c:v>
                </c:pt>
                <c:pt idx="11">
                  <c:v>7.85383597883598</c:v>
                </c:pt>
                <c:pt idx="12">
                  <c:v>7.06018518518519</c:v>
                </c:pt>
                <c:pt idx="13">
                  <c:v>10.3670634920635</c:v>
                </c:pt>
                <c:pt idx="14">
                  <c:v>13.1117724867725</c:v>
                </c:pt>
                <c:pt idx="15">
                  <c:v>10.7638888888889</c:v>
                </c:pt>
                <c:pt idx="16">
                  <c:v>9.93716931216931</c:v>
                </c:pt>
                <c:pt idx="17">
                  <c:v>12.2850529100529</c:v>
                </c:pt>
                <c:pt idx="18">
                  <c:v>11.2929894179894</c:v>
                </c:pt>
                <c:pt idx="19">
                  <c:v>11.7724867724868</c:v>
                </c:pt>
                <c:pt idx="20">
                  <c:v>15.1951058201058</c:v>
                </c:pt>
                <c:pt idx="21">
                  <c:v>14.6990740740741</c:v>
                </c:pt>
                <c:pt idx="22">
                  <c:v>12.5</c:v>
                </c:pt>
                <c:pt idx="23">
                  <c:v>13.4259259259259</c:v>
                </c:pt>
                <c:pt idx="24">
                  <c:v>13.8392857142857</c:v>
                </c:pt>
                <c:pt idx="25">
                  <c:v>12.0205026455026</c:v>
                </c:pt>
                <c:pt idx="26">
                  <c:v>12.5661375661376</c:v>
                </c:pt>
                <c:pt idx="27">
                  <c:v>12.6653439153439</c:v>
                </c:pt>
                <c:pt idx="28">
                  <c:v>11.2599206349206</c:v>
                </c:pt>
                <c:pt idx="29">
                  <c:v>8.68055555555556</c:v>
                </c:pt>
                <c:pt idx="30">
                  <c:v>10.515873015873</c:v>
                </c:pt>
                <c:pt idx="31">
                  <c:v>9.98677248677249</c:v>
                </c:pt>
                <c:pt idx="32">
                  <c:v>8.96164021164021</c:v>
                </c:pt>
                <c:pt idx="33">
                  <c:v>10.0859788359788</c:v>
                </c:pt>
                <c:pt idx="34">
                  <c:v>9.42460317460318</c:v>
                </c:pt>
                <c:pt idx="35">
                  <c:v>10.2347883597884</c:v>
                </c:pt>
                <c:pt idx="36">
                  <c:v>7.12632275132275</c:v>
                </c:pt>
                <c:pt idx="37">
                  <c:v>9.35846560846561</c:v>
                </c:pt>
                <c:pt idx="38">
                  <c:v>9.9537037037037</c:v>
                </c:pt>
                <c:pt idx="39">
                  <c:v>9.55687830687831</c:v>
                </c:pt>
                <c:pt idx="40">
                  <c:v>8.68055555555556</c:v>
                </c:pt>
                <c:pt idx="41">
                  <c:v>9.50727513227513</c:v>
                </c:pt>
                <c:pt idx="42">
                  <c:v>7.96957671957672</c:v>
                </c:pt>
                <c:pt idx="43">
                  <c:v>7.15939153439154</c:v>
                </c:pt>
                <c:pt idx="44">
                  <c:v>7.50661375661376</c:v>
                </c:pt>
                <c:pt idx="45">
                  <c:v>8.82936507936508</c:v>
                </c:pt>
                <c:pt idx="46">
                  <c:v>7.2255291005291</c:v>
                </c:pt>
                <c:pt idx="47">
                  <c:v>7.67195767195767</c:v>
                </c:pt>
                <c:pt idx="48">
                  <c:v>6.94444444444444</c:v>
                </c:pt>
                <c:pt idx="49">
                  <c:v>6.86177248677249</c:v>
                </c:pt>
                <c:pt idx="50">
                  <c:v>4.2989417989418</c:v>
                </c:pt>
                <c:pt idx="51">
                  <c:v>5.50595238095238</c:v>
                </c:pt>
                <c:pt idx="52">
                  <c:v>6.31613756613757</c:v>
                </c:pt>
                <c:pt idx="53">
                  <c:v>5.34060846560847</c:v>
                </c:pt>
                <c:pt idx="54">
                  <c:v>4.71230158730159</c:v>
                </c:pt>
                <c:pt idx="55">
                  <c:v>4.44775132275132</c:v>
                </c:pt>
                <c:pt idx="56">
                  <c:v>7.83730158730159</c:v>
                </c:pt>
                <c:pt idx="57">
                  <c:v>2.87698412698413</c:v>
                </c:pt>
                <c:pt idx="58">
                  <c:v>3.22420634920635</c:v>
                </c:pt>
                <c:pt idx="59">
                  <c:v>3.9021164021164</c:v>
                </c:pt>
                <c:pt idx="60">
                  <c:v>6.10119047619048</c:v>
                </c:pt>
                <c:pt idx="61">
                  <c:v>4.53042328042328</c:v>
                </c:pt>
                <c:pt idx="62">
                  <c:v>4.01785714285714</c:v>
                </c:pt>
                <c:pt idx="63">
                  <c:v>3.20767195767196</c:v>
                </c:pt>
                <c:pt idx="64">
                  <c:v>2.7281746031746</c:v>
                </c:pt>
                <c:pt idx="65">
                  <c:v>2.95965608465608</c:v>
                </c:pt>
                <c:pt idx="66">
                  <c:v>2.84391534391534</c:v>
                </c:pt>
                <c:pt idx="67">
                  <c:v>3.22420634920635</c:v>
                </c:pt>
                <c:pt idx="68">
                  <c:v>4.33201058201058</c:v>
                </c:pt>
                <c:pt idx="69">
                  <c:v>4.00132275132275</c:v>
                </c:pt>
                <c:pt idx="70">
                  <c:v>2.5297619047619</c:v>
                </c:pt>
                <c:pt idx="71">
                  <c:v>2.39748677248677</c:v>
                </c:pt>
                <c:pt idx="72">
                  <c:v>1.63690476190476</c:v>
                </c:pt>
                <c:pt idx="73">
                  <c:v>2.67857142857143</c:v>
                </c:pt>
                <c:pt idx="74">
                  <c:v>2.66203703703704</c:v>
                </c:pt>
                <c:pt idx="75">
                  <c:v>2.57936507936508</c:v>
                </c:pt>
                <c:pt idx="76">
                  <c:v>2.1494708994709</c:v>
                </c:pt>
                <c:pt idx="77">
                  <c:v>1.96759259259259</c:v>
                </c:pt>
                <c:pt idx="78">
                  <c:v>0.826719576719577</c:v>
                </c:pt>
                <c:pt idx="79">
                  <c:v>1.52116402116402</c:v>
                </c:pt>
                <c:pt idx="80">
                  <c:v>1.28968253968254</c:v>
                </c:pt>
                <c:pt idx="81">
                  <c:v>1.93452380952381</c:v>
                </c:pt>
                <c:pt idx="82">
                  <c:v>1.15740740740741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2">
                  <c:v>-40.9625668449198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2">
                  <c:v>-3.32465144783208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 per day'!$H$51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1.09160643162708</c:v>
                </c:pt>
                <c:pt idx="2">
                  <c:v>2.1979643015194</c:v>
                </c:pt>
                <c:pt idx="3">
                  <c:v>2.74376751733294</c:v>
                </c:pt>
                <c:pt idx="4">
                  <c:v>2.69951320253725</c:v>
                </c:pt>
                <c:pt idx="5">
                  <c:v>4.18940846732556</c:v>
                </c:pt>
                <c:pt idx="6">
                  <c:v>4.33692284997787</c:v>
                </c:pt>
                <c:pt idx="7">
                  <c:v>3.1568077887594</c:v>
                </c:pt>
                <c:pt idx="8">
                  <c:v>5.51703791119634</c:v>
                </c:pt>
                <c:pt idx="9">
                  <c:v>5.63504941731819</c:v>
                </c:pt>
                <c:pt idx="10">
                  <c:v>9.88346363770468</c:v>
                </c:pt>
                <c:pt idx="11">
                  <c:v>9.61793774893052</c:v>
                </c:pt>
                <c:pt idx="12">
                  <c:v>10.5325269213748</c:v>
                </c:pt>
                <c:pt idx="13">
                  <c:v>11.2110930815755</c:v>
                </c:pt>
                <c:pt idx="14">
                  <c:v>9.49992624280867</c:v>
                </c:pt>
                <c:pt idx="15">
                  <c:v>8.52633131730344</c:v>
                </c:pt>
                <c:pt idx="16">
                  <c:v>15.1644785366573</c:v>
                </c:pt>
                <c:pt idx="17">
                  <c:v>15.2529871662487</c:v>
                </c:pt>
                <c:pt idx="18">
                  <c:v>16.2708364065496</c:v>
                </c:pt>
                <c:pt idx="19">
                  <c:v>16.993656881546</c:v>
                </c:pt>
                <c:pt idx="20">
                  <c:v>12.3764567045287</c:v>
                </c:pt>
                <c:pt idx="21">
                  <c:v>10.1194866499484</c:v>
                </c:pt>
                <c:pt idx="22">
                  <c:v>10.9750700693318</c:v>
                </c:pt>
                <c:pt idx="23">
                  <c:v>15.400501548901</c:v>
                </c:pt>
                <c:pt idx="24">
                  <c:v>12.4207110193244</c:v>
                </c:pt>
                <c:pt idx="25">
                  <c:v>15.1792299749226</c:v>
                </c:pt>
                <c:pt idx="26">
                  <c:v>13.7925947779909</c:v>
                </c:pt>
                <c:pt idx="27">
                  <c:v>16.4478536657324</c:v>
                </c:pt>
                <c:pt idx="28">
                  <c:v>7.34621625608497</c:v>
                </c:pt>
                <c:pt idx="29">
                  <c:v>8.24605399026405</c:v>
                </c:pt>
                <c:pt idx="30">
                  <c:v>17.2886856468506</c:v>
                </c:pt>
                <c:pt idx="31">
                  <c:v>12.3469538279982</c:v>
                </c:pt>
                <c:pt idx="32">
                  <c:v>10.7242956188228</c:v>
                </c:pt>
                <c:pt idx="33">
                  <c:v>14.825195456557</c:v>
                </c:pt>
                <c:pt idx="34">
                  <c:v>12.4354624575896</c:v>
                </c:pt>
                <c:pt idx="35">
                  <c:v>6.19560407139696</c:v>
                </c:pt>
                <c:pt idx="36">
                  <c:v>4.98598613364803</c:v>
                </c:pt>
                <c:pt idx="37">
                  <c:v>13.4090573830949</c:v>
                </c:pt>
                <c:pt idx="38">
                  <c:v>11.7273934208585</c:v>
                </c:pt>
                <c:pt idx="39">
                  <c:v>9.9424693907656</c:v>
                </c:pt>
                <c:pt idx="40">
                  <c:v>10.9013128780056</c:v>
                </c:pt>
                <c:pt idx="41">
                  <c:v>9.16064316270836</c:v>
                </c:pt>
                <c:pt idx="42">
                  <c:v>4.64670305354772</c:v>
                </c:pt>
                <c:pt idx="43">
                  <c:v>4.24841422038649</c:v>
                </c:pt>
                <c:pt idx="44">
                  <c:v>10.222746717805</c:v>
                </c:pt>
                <c:pt idx="45">
                  <c:v>9.57368343413483</c:v>
                </c:pt>
                <c:pt idx="46">
                  <c:v>7.95102522495943</c:v>
                </c:pt>
                <c:pt idx="47">
                  <c:v>9.23440035403452</c:v>
                </c:pt>
                <c:pt idx="48">
                  <c:v>5.10399763976988</c:v>
                </c:pt>
                <c:pt idx="49">
                  <c:v>3.95338545508187</c:v>
                </c:pt>
                <c:pt idx="50">
                  <c:v>3.09780203569848</c:v>
                </c:pt>
                <c:pt idx="51">
                  <c:v>9.24915179229975</c:v>
                </c:pt>
                <c:pt idx="52">
                  <c:v>7.28721050302404</c:v>
                </c:pt>
                <c:pt idx="53">
                  <c:v>6.31361557751881</c:v>
                </c:pt>
                <c:pt idx="54">
                  <c:v>5.66455229384865</c:v>
                </c:pt>
                <c:pt idx="55">
                  <c:v>6.90367310812804</c:v>
                </c:pt>
                <c:pt idx="56">
                  <c:v>2.50774450508925</c:v>
                </c:pt>
                <c:pt idx="57">
                  <c:v>2.36023012243694</c:v>
                </c:pt>
                <c:pt idx="58">
                  <c:v>8.03953385455082</c:v>
                </c:pt>
                <c:pt idx="59">
                  <c:v>5.3547720902788</c:v>
                </c:pt>
                <c:pt idx="60">
                  <c:v>4.98598613364803</c:v>
                </c:pt>
                <c:pt idx="61">
                  <c:v>5.17775483109603</c:v>
                </c:pt>
                <c:pt idx="62">
                  <c:v>4.1599055907951</c:v>
                </c:pt>
                <c:pt idx="63">
                  <c:v>1.74066971529724</c:v>
                </c:pt>
                <c:pt idx="64">
                  <c:v>1.78492403009293</c:v>
                </c:pt>
                <c:pt idx="65">
                  <c:v>1.97669272754094</c:v>
                </c:pt>
                <c:pt idx="66">
                  <c:v>6.07759256527511</c:v>
                </c:pt>
                <c:pt idx="67">
                  <c:v>5.56129222599203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 per day'!$I$51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'Deaths per day'!$J$51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 per day'!$C$52:$C$132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21031950"/>
        <c:axId val="5360277"/>
      </c:scatterChart>
      <c:valAx>
        <c:axId val="2103195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layout>
            <c:manualLayout>
              <c:xMode val="edge"/>
              <c:yMode val="edge"/>
              <c:x val="0.440210418270465"/>
              <c:y val="0.954126589089931"/>
            </c:manualLayout>
          </c:layout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60277"/>
        <c:crosses val="autoZero"/>
        <c:crossBetween val="midCat"/>
        <c:majorUnit val="10"/>
        <c:minorUnit val="5"/>
      </c:valAx>
      <c:valAx>
        <c:axId val="5360277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1031950"/>
        <c:crosses val="autoZero"/>
        <c:crossBetween val="midCat"/>
        <c:majorUnit val="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9668120776666"/>
          <c:y val="0.152485370283178"/>
          <c:w val="0.191437491980668"/>
          <c:h val="0.25992196959504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2953209499177"/>
          <c:y val="0.113124481592548"/>
          <c:w val="0.839877733364684"/>
          <c:h val="0.759841766094558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day'!$O$51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day'!$O$52:$O$229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day'!$P$51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f200"/>
            </a:solidFill>
            <a:ln w="28800">
              <a:solidFill>
                <a:srgbClr val="fff20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day'!$P$52:$P$229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1.65466523670905</c:v>
                </c:pt>
                <c:pt idx="2">
                  <c:v>1.19503600428987</c:v>
                </c:pt>
                <c:pt idx="3">
                  <c:v>1.71594913436495</c:v>
                </c:pt>
                <c:pt idx="4">
                  <c:v>1.71594913436495</c:v>
                </c:pt>
                <c:pt idx="5">
                  <c:v>2.84970124099893</c:v>
                </c:pt>
                <c:pt idx="6">
                  <c:v>3.67703385935346</c:v>
                </c:pt>
                <c:pt idx="7">
                  <c:v>3.23272560134825</c:v>
                </c:pt>
                <c:pt idx="8">
                  <c:v>5.8985751493795</c:v>
                </c:pt>
                <c:pt idx="9">
                  <c:v>4.58097134977785</c:v>
                </c:pt>
                <c:pt idx="10">
                  <c:v>4.8873908380573</c:v>
                </c:pt>
                <c:pt idx="11">
                  <c:v>4.47372452888004</c:v>
                </c:pt>
                <c:pt idx="12">
                  <c:v>6.4041673050406</c:v>
                </c:pt>
                <c:pt idx="13">
                  <c:v>7.64516623257239</c:v>
                </c:pt>
                <c:pt idx="14">
                  <c:v>7.79837597671212</c:v>
                </c:pt>
                <c:pt idx="15">
                  <c:v>20.759920330933</c:v>
                </c:pt>
                <c:pt idx="16">
                  <c:v>17.1594913436495</c:v>
                </c:pt>
                <c:pt idx="17">
                  <c:v>16.1329860579133</c:v>
                </c:pt>
                <c:pt idx="18">
                  <c:v>7.93626474643787</c:v>
                </c:pt>
                <c:pt idx="19">
                  <c:v>12.7623716868393</c:v>
                </c:pt>
                <c:pt idx="20">
                  <c:v>21.7098207445994</c:v>
                </c:pt>
                <c:pt idx="21">
                  <c:v>8.28864715795925</c:v>
                </c:pt>
                <c:pt idx="22">
                  <c:v>20.5454266891374</c:v>
                </c:pt>
                <c:pt idx="23">
                  <c:v>15.1218017465911</c:v>
                </c:pt>
                <c:pt idx="24">
                  <c:v>9.72881875287268</c:v>
                </c:pt>
                <c:pt idx="25">
                  <c:v>8.5950666462387</c:v>
                </c:pt>
                <c:pt idx="26">
                  <c:v>8.79423931362035</c:v>
                </c:pt>
                <c:pt idx="27">
                  <c:v>11.6745825034472</c:v>
                </c:pt>
                <c:pt idx="28">
                  <c:v>22.0315612072928</c:v>
                </c:pt>
                <c:pt idx="29">
                  <c:v>11.5366937337215</c:v>
                </c:pt>
                <c:pt idx="30">
                  <c:v>11.6592615290332</c:v>
                </c:pt>
                <c:pt idx="31">
                  <c:v>9.83606557377049</c:v>
                </c:pt>
                <c:pt idx="32">
                  <c:v>6.05178489351923</c:v>
                </c:pt>
                <c:pt idx="33">
                  <c:v>8.38057300444308</c:v>
                </c:pt>
                <c:pt idx="34">
                  <c:v>8.13543741381952</c:v>
                </c:pt>
                <c:pt idx="35">
                  <c:v>8.33461008120116</c:v>
                </c:pt>
                <c:pt idx="36">
                  <c:v>7.90562279760993</c:v>
                </c:pt>
                <c:pt idx="37">
                  <c:v>5.95985904703539</c:v>
                </c:pt>
                <c:pt idx="38">
                  <c:v>5.65343955875594</c:v>
                </c:pt>
                <c:pt idx="39">
                  <c:v>3.7076758081814</c:v>
                </c:pt>
                <c:pt idx="40">
                  <c:v>6.69526581890608</c:v>
                </c:pt>
                <c:pt idx="41">
                  <c:v>5.62279760992799</c:v>
                </c:pt>
                <c:pt idx="42">
                  <c:v>6.54205607476636</c:v>
                </c:pt>
                <c:pt idx="43">
                  <c:v>4.42776160563812</c:v>
                </c:pt>
                <c:pt idx="44">
                  <c:v>3.33997242224605</c:v>
                </c:pt>
                <c:pt idx="45">
                  <c:v>2.54328175271947</c:v>
                </c:pt>
                <c:pt idx="46">
                  <c:v>2.06833154588632</c:v>
                </c:pt>
                <c:pt idx="47">
                  <c:v>4.68821817067566</c:v>
                </c:pt>
                <c:pt idx="48">
                  <c:v>5.055921556611</c:v>
                </c:pt>
                <c:pt idx="49">
                  <c:v>4.25923088708442</c:v>
                </c:pt>
                <c:pt idx="50">
                  <c:v>2.72713344568715</c:v>
                </c:pt>
                <c:pt idx="51">
                  <c:v>3.72299678259537</c:v>
                </c:pt>
                <c:pt idx="52">
                  <c:v>1.22567795311782</c:v>
                </c:pt>
                <c:pt idx="53">
                  <c:v>1.07246820897809</c:v>
                </c:pt>
                <c:pt idx="54">
                  <c:v>4.02941627087483</c:v>
                </c:pt>
                <c:pt idx="55">
                  <c:v>5.33169909606251</c:v>
                </c:pt>
                <c:pt idx="56">
                  <c:v>1.27164087635974</c:v>
                </c:pt>
                <c:pt idx="57">
                  <c:v>5.37766201930443</c:v>
                </c:pt>
                <c:pt idx="58">
                  <c:v>1.59338133905316</c:v>
                </c:pt>
                <c:pt idx="59">
                  <c:v>1.47081354374138</c:v>
                </c:pt>
                <c:pt idx="60">
                  <c:v>7.40003064194883</c:v>
                </c:pt>
                <c:pt idx="61">
                  <c:v>2.00704764823043</c:v>
                </c:pt>
                <c:pt idx="63">
                  <c:v>1.685307185537</c:v>
                </c:pt>
                <c:pt idx="64">
                  <c:v>1.27164087635974</c:v>
                </c:pt>
                <c:pt idx="65">
                  <c:v>1.13375210663398</c:v>
                </c:pt>
                <c:pt idx="66">
                  <c:v>0.658801899800827</c:v>
                </c:pt>
                <c:pt idx="67">
                  <c:v>0.536234104489046</c:v>
                </c:pt>
                <c:pt idx="68">
                  <c:v>0.995863336908227</c:v>
                </c:pt>
                <c:pt idx="69">
                  <c:v>1.50145549256933</c:v>
                </c:pt>
                <c:pt idx="70">
                  <c:v>1.0111843113222</c:v>
                </c:pt>
                <c:pt idx="71">
                  <c:v>1.0111843113222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day'!$Q$51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day'!$Q$52:$Q$229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96616755"/>
        <c:axId val="89566052"/>
      </c:scatterChart>
      <c:valAx>
        <c:axId val="96616755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89566052"/>
        <c:crosses val="autoZero"/>
        <c:crossBetween val="midCat"/>
        <c:majorUnit val="5"/>
        <c:minorUnit val="2.5"/>
      </c:valAx>
      <c:valAx>
        <c:axId val="89566052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6616755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05596049847167"/>
          <c:y val="0.247240477253876"/>
          <c:w val="0.153686982693755"/>
          <c:h val="0.146375701888719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66057768093097"/>
          <c:y val="0.11373276776246"/>
          <c:w val="0.84760535954379"/>
          <c:h val="0.758284729586426"/>
        </c:manualLayout>
      </c:layout>
      <c:scatterChart>
        <c:scatterStyle val="line"/>
        <c:varyColors val="0"/>
        <c:ser>
          <c:idx val="0"/>
          <c:order val="0"/>
          <c:tx>
            <c:strRef>
              <c:f>'Deaths per day'!$Y$51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ef413d"/>
            </a:solidFill>
            <a:ln w="28800">
              <a:solidFill>
                <a:srgbClr val="ef413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day'!$Y$52:$Y$229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2.09625668449198</c:v>
                </c:pt>
                <c:pt idx="2">
                  <c:v>1.02673796791444</c:v>
                </c:pt>
                <c:pt idx="3">
                  <c:v>4.0855614973262</c:v>
                </c:pt>
                <c:pt idx="4">
                  <c:v>2.24598930481283</c:v>
                </c:pt>
                <c:pt idx="5">
                  <c:v>4.1283422459893</c:v>
                </c:pt>
                <c:pt idx="6">
                  <c:v>5.60427807486631</c:v>
                </c:pt>
                <c:pt idx="7">
                  <c:v>6.16042780748663</c:v>
                </c:pt>
                <c:pt idx="8">
                  <c:v>8.36363636363636</c:v>
                </c:pt>
                <c:pt idx="9">
                  <c:v>11.5294117647059</c:v>
                </c:pt>
                <c:pt idx="10">
                  <c:v>14.5454545454545</c:v>
                </c:pt>
                <c:pt idx="11">
                  <c:v>14.0320855614973</c:v>
                </c:pt>
                <c:pt idx="12">
                  <c:v>15.3582887700535</c:v>
                </c:pt>
                <c:pt idx="13">
                  <c:v>16.5347593582888</c:v>
                </c:pt>
                <c:pt idx="14">
                  <c:v>18.0534759358289</c:v>
                </c:pt>
                <c:pt idx="15">
                  <c:v>17.5614973262032</c:v>
                </c:pt>
                <c:pt idx="16">
                  <c:v>19.5294117647059</c:v>
                </c:pt>
                <c:pt idx="17">
                  <c:v>16</c:v>
                </c:pt>
                <c:pt idx="18">
                  <c:v>19.7433155080214</c:v>
                </c:pt>
                <c:pt idx="19">
                  <c:v>20.5561497326203</c:v>
                </c:pt>
                <c:pt idx="20">
                  <c:v>18.1818181818182</c:v>
                </c:pt>
                <c:pt idx="21">
                  <c:v>16.0213903743316</c:v>
                </c:pt>
                <c:pt idx="22">
                  <c:v>14.8449197860963</c:v>
                </c:pt>
                <c:pt idx="23">
                  <c:v>14.9732620320856</c:v>
                </c:pt>
                <c:pt idx="24">
                  <c:v>15.0588235294118</c:v>
                </c:pt>
                <c:pt idx="25">
                  <c:v>15.9786096256685</c:v>
                </c:pt>
                <c:pt idx="26">
                  <c:v>14.0106951871658</c:v>
                </c:pt>
                <c:pt idx="27">
                  <c:v>13.5614973262032</c:v>
                </c:pt>
                <c:pt idx="28">
                  <c:v>11.2299465240642</c:v>
                </c:pt>
                <c:pt idx="29">
                  <c:v>12.8983957219251</c:v>
                </c:pt>
                <c:pt idx="30">
                  <c:v>11.7005347593583</c:v>
                </c:pt>
                <c:pt idx="31">
                  <c:v>10.6737967914439</c:v>
                </c:pt>
                <c:pt idx="32">
                  <c:v>11.9144385026738</c:v>
                </c:pt>
                <c:pt idx="33">
                  <c:v>6.80213903743316</c:v>
                </c:pt>
                <c:pt idx="34">
                  <c:v>7.44385026737968</c:v>
                </c:pt>
                <c:pt idx="35">
                  <c:v>12.0855614973262</c:v>
                </c:pt>
                <c:pt idx="36">
                  <c:v>8.77005347593583</c:v>
                </c:pt>
                <c:pt idx="37">
                  <c:v>8.53475935828877</c:v>
                </c:pt>
                <c:pt idx="38">
                  <c:v>9.19786096256684</c:v>
                </c:pt>
                <c:pt idx="39">
                  <c:v>9.3048128342246</c:v>
                </c:pt>
                <c:pt idx="40">
                  <c:v>9.41176470588235</c:v>
                </c:pt>
                <c:pt idx="41">
                  <c:v>7.85026737967915</c:v>
                </c:pt>
                <c:pt idx="42">
                  <c:v>8.0855614973262</c:v>
                </c:pt>
                <c:pt idx="43">
                  <c:v>6.16042780748663</c:v>
                </c:pt>
                <c:pt idx="44">
                  <c:v>7.08021390374332</c:v>
                </c:pt>
                <c:pt idx="45">
                  <c:v>6.43850267379679</c:v>
                </c:pt>
                <c:pt idx="46">
                  <c:v>9.68983957219251</c:v>
                </c:pt>
                <c:pt idx="47">
                  <c:v>5.73262032085562</c:v>
                </c:pt>
                <c:pt idx="48">
                  <c:v>6.01069518716578</c:v>
                </c:pt>
                <c:pt idx="49">
                  <c:v>5.90374331550802</c:v>
                </c:pt>
                <c:pt idx="50">
                  <c:v>3.50802139037433</c:v>
                </c:pt>
                <c:pt idx="51">
                  <c:v>3.50802139037433</c:v>
                </c:pt>
                <c:pt idx="52">
                  <c:v>3.9572192513369</c:v>
                </c:pt>
                <c:pt idx="53">
                  <c:v>5.2192513368984</c:v>
                </c:pt>
                <c:pt idx="54">
                  <c:v>4.55614973262032</c:v>
                </c:pt>
                <c:pt idx="55">
                  <c:v>4.89839572192513</c:v>
                </c:pt>
                <c:pt idx="56">
                  <c:v>3.82887700534759</c:v>
                </c:pt>
                <c:pt idx="57">
                  <c:v>3.05882352941176</c:v>
                </c:pt>
                <c:pt idx="58">
                  <c:v>2.63101604278075</c:v>
                </c:pt>
                <c:pt idx="59">
                  <c:v>3.76470588235294</c:v>
                </c:pt>
                <c:pt idx="60">
                  <c:v>3.93582887700535</c:v>
                </c:pt>
                <c:pt idx="61">
                  <c:v>4.64171122994652</c:v>
                </c:pt>
                <c:pt idx="62">
                  <c:v>2.95187165775401</c:v>
                </c:pt>
                <c:pt idx="63">
                  <c:v>2.22459893048128</c:v>
                </c:pt>
                <c:pt idx="64">
                  <c:v>1.86096256684492</c:v>
                </c:pt>
                <c:pt idx="65">
                  <c:v>1.2620320855615</c:v>
                </c:pt>
                <c:pt idx="66">
                  <c:v>1.47593582887701</c:v>
                </c:pt>
                <c:pt idx="67">
                  <c:v>2.35294117647059</c:v>
                </c:pt>
                <c:pt idx="68">
                  <c:v>1.11229946524064</c:v>
                </c:pt>
                <c:pt idx="69">
                  <c:v>14.716577540107</c:v>
                </c:pt>
                <c:pt idx="70">
                  <c:v>1.06951871657754</c:v>
                </c:pt>
                <c:pt idx="71">
                  <c:v>1.58288770053476</c:v>
                </c:pt>
                <c:pt idx="73">
                  <c:v>5.98930481283422</c:v>
                </c:pt>
                <c:pt idx="74">
                  <c:v>0.0213903743315508</c:v>
                </c:pt>
                <c:pt idx="75">
                  <c:v>0.0213903743315508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 per day'!$Z$51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00a65d"/>
            </a:solidFill>
            <a:ln w="28800">
              <a:solidFill>
                <a:srgbClr val="00a65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day'!$Z$52:$Z$229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2.12355212355212</c:v>
                </c:pt>
                <c:pt idx="2">
                  <c:v>1.44787644787645</c:v>
                </c:pt>
                <c:pt idx="3">
                  <c:v>2.7027027027027</c:v>
                </c:pt>
                <c:pt idx="4">
                  <c:v>0</c:v>
                </c:pt>
                <c:pt idx="5">
                  <c:v>0.482625482625483</c:v>
                </c:pt>
                <c:pt idx="6">
                  <c:v>3.47490347490347</c:v>
                </c:pt>
                <c:pt idx="7">
                  <c:v>3.28185328185328</c:v>
                </c:pt>
                <c:pt idx="8">
                  <c:v>5.6949806949807</c:v>
                </c:pt>
                <c:pt idx="9">
                  <c:v>6.66023166023166</c:v>
                </c:pt>
                <c:pt idx="10">
                  <c:v>4.82625482625483</c:v>
                </c:pt>
                <c:pt idx="11">
                  <c:v>1.44787644787645</c:v>
                </c:pt>
                <c:pt idx="12">
                  <c:v>2.7027027027027</c:v>
                </c:pt>
                <c:pt idx="13">
                  <c:v>7.33590733590734</c:v>
                </c:pt>
                <c:pt idx="14">
                  <c:v>11.003861003861</c:v>
                </c:pt>
                <c:pt idx="15">
                  <c:v>9.26640926640927</c:v>
                </c:pt>
                <c:pt idx="16">
                  <c:v>10.2316602316602</c:v>
                </c:pt>
                <c:pt idx="17">
                  <c:v>7.43243243243243</c:v>
                </c:pt>
                <c:pt idx="18">
                  <c:v>1.64092664092664</c:v>
                </c:pt>
                <c:pt idx="19">
                  <c:v>1.15830115830116</c:v>
                </c:pt>
                <c:pt idx="20">
                  <c:v>1.93050193050193</c:v>
                </c:pt>
                <c:pt idx="21">
                  <c:v>11.003861003861</c:v>
                </c:pt>
                <c:pt idx="22">
                  <c:v>16.4092664092664</c:v>
                </c:pt>
                <c:pt idx="23">
                  <c:v>12.5482625482626</c:v>
                </c:pt>
                <c:pt idx="24">
                  <c:v>6.46718146718147</c:v>
                </c:pt>
                <c:pt idx="25">
                  <c:v>10.7142857142857</c:v>
                </c:pt>
                <c:pt idx="26">
                  <c:v>2.7992277992278</c:v>
                </c:pt>
                <c:pt idx="27">
                  <c:v>3.86100386100386</c:v>
                </c:pt>
                <c:pt idx="28">
                  <c:v>17.8571428571429</c:v>
                </c:pt>
                <c:pt idx="29">
                  <c:v>16.6023166023166</c:v>
                </c:pt>
                <c:pt idx="30">
                  <c:v>8.10810810810811</c:v>
                </c:pt>
                <c:pt idx="31">
                  <c:v>12.6447876447876</c:v>
                </c:pt>
                <c:pt idx="32">
                  <c:v>3.86100386100386</c:v>
                </c:pt>
                <c:pt idx="33">
                  <c:v>0.193050193050193</c:v>
                </c:pt>
                <c:pt idx="34">
                  <c:v>7.72200772200772</c:v>
                </c:pt>
                <c:pt idx="35">
                  <c:v>7.81853281853282</c:v>
                </c:pt>
                <c:pt idx="36">
                  <c:v>10.3281853281853</c:v>
                </c:pt>
                <c:pt idx="37">
                  <c:v>11.969111969112</c:v>
                </c:pt>
                <c:pt idx="38">
                  <c:v>6.46718146718147</c:v>
                </c:pt>
                <c:pt idx="39">
                  <c:v>1.54440154440154</c:v>
                </c:pt>
                <c:pt idx="40">
                  <c:v>0.965250965250965</c:v>
                </c:pt>
                <c:pt idx="41">
                  <c:v>8.68725868725869</c:v>
                </c:pt>
                <c:pt idx="42">
                  <c:v>8.20463320463321</c:v>
                </c:pt>
                <c:pt idx="43">
                  <c:v>8.3976833976834</c:v>
                </c:pt>
                <c:pt idx="44">
                  <c:v>9.55598455598456</c:v>
                </c:pt>
                <c:pt idx="45">
                  <c:v>13.030888030888</c:v>
                </c:pt>
                <c:pt idx="46">
                  <c:v>4.34362934362934</c:v>
                </c:pt>
                <c:pt idx="47">
                  <c:v>0.482625482625483</c:v>
                </c:pt>
                <c:pt idx="48">
                  <c:v>2.99227799227799</c:v>
                </c:pt>
                <c:pt idx="49">
                  <c:v>5.5019305019305</c:v>
                </c:pt>
                <c:pt idx="50">
                  <c:v>14.1891891891892</c:v>
                </c:pt>
                <c:pt idx="51">
                  <c:v>6.66023166023166</c:v>
                </c:pt>
                <c:pt idx="52">
                  <c:v>11.2934362934363</c:v>
                </c:pt>
                <c:pt idx="53">
                  <c:v>2.7027027027027</c:v>
                </c:pt>
                <c:pt idx="54">
                  <c:v>0.482625482625483</c:v>
                </c:pt>
                <c:pt idx="55">
                  <c:v>1.83397683397683</c:v>
                </c:pt>
                <c:pt idx="56">
                  <c:v>4.34362934362934</c:v>
                </c:pt>
                <c:pt idx="57">
                  <c:v>8.4942084942085</c:v>
                </c:pt>
                <c:pt idx="58">
                  <c:v>3.86100386100386</c:v>
                </c:pt>
                <c:pt idx="59">
                  <c:v>5.21235521235521</c:v>
                </c:pt>
                <c:pt idx="60">
                  <c:v>6.46718146718147</c:v>
                </c:pt>
                <c:pt idx="61">
                  <c:v>0.579150579150579</c:v>
                </c:pt>
                <c:pt idx="62">
                  <c:v>2.99227799227799</c:v>
                </c:pt>
                <c:pt idx="63">
                  <c:v>9.26640926640927</c:v>
                </c:pt>
                <c:pt idx="64">
                  <c:v>9.16988416988417</c:v>
                </c:pt>
                <c:pt idx="65">
                  <c:v>4.44015444015444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 per day'!$AA$51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00b6bd"/>
            </a:solidFill>
            <a:ln w="28800">
              <a:solidFill>
                <a:srgbClr val="00b6bd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day'!$AA$52:$AA$229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1.21148036253776</c:v>
                </c:pt>
                <c:pt idx="2">
                  <c:v>1.58610271903323</c:v>
                </c:pt>
                <c:pt idx="3">
                  <c:v>1.09365558912387</c:v>
                </c:pt>
                <c:pt idx="4">
                  <c:v>1.68580060422961</c:v>
                </c:pt>
                <c:pt idx="5">
                  <c:v>6.07250755287009</c:v>
                </c:pt>
                <c:pt idx="6">
                  <c:v>3.75528700906344</c:v>
                </c:pt>
                <c:pt idx="7">
                  <c:v>3.57099697885196</c:v>
                </c:pt>
                <c:pt idx="8">
                  <c:v>3.81570996978852</c:v>
                </c:pt>
                <c:pt idx="9">
                  <c:v>4.66767371601209</c:v>
                </c:pt>
                <c:pt idx="10">
                  <c:v>4.25679758308157</c:v>
                </c:pt>
                <c:pt idx="11">
                  <c:v>4.54682779456193</c:v>
                </c:pt>
                <c:pt idx="12">
                  <c:v>6.73111782477341</c:v>
                </c:pt>
                <c:pt idx="13">
                  <c:v>6.54078549848943</c:v>
                </c:pt>
                <c:pt idx="14">
                  <c:v>6.37764350453172</c:v>
                </c:pt>
                <c:pt idx="15">
                  <c:v>6.75528700906344</c:v>
                </c:pt>
                <c:pt idx="16">
                  <c:v>6.11480362537764</c:v>
                </c:pt>
                <c:pt idx="17">
                  <c:v>5.21752265861027</c:v>
                </c:pt>
                <c:pt idx="18">
                  <c:v>5.21450151057402</c:v>
                </c:pt>
                <c:pt idx="19">
                  <c:v>7.75226586102719</c:v>
                </c:pt>
                <c:pt idx="20">
                  <c:v>7.94864048338369</c:v>
                </c:pt>
                <c:pt idx="21">
                  <c:v>6.62537764350453</c:v>
                </c:pt>
                <c:pt idx="22">
                  <c:v>7.68277945619335</c:v>
                </c:pt>
                <c:pt idx="23">
                  <c:v>5.68882175226586</c:v>
                </c:pt>
                <c:pt idx="24">
                  <c:v>4.74320241691843</c:v>
                </c:pt>
                <c:pt idx="25">
                  <c:v>5.86706948640483</c:v>
                </c:pt>
                <c:pt idx="26">
                  <c:v>8.13595166163142</c:v>
                </c:pt>
                <c:pt idx="27">
                  <c:v>7.12386706948641</c:v>
                </c:pt>
                <c:pt idx="28">
                  <c:v>7.07552870090635</c:v>
                </c:pt>
                <c:pt idx="29">
                  <c:v>5.91238670694864</c:v>
                </c:pt>
                <c:pt idx="30">
                  <c:v>6.23262839879154</c:v>
                </c:pt>
                <c:pt idx="31">
                  <c:v>3.49546827794562</c:v>
                </c:pt>
                <c:pt idx="32">
                  <c:v>4.18126888217523</c:v>
                </c:pt>
                <c:pt idx="33">
                  <c:v>7.45921450151057</c:v>
                </c:pt>
                <c:pt idx="34">
                  <c:v>7.22054380664653</c:v>
                </c:pt>
                <c:pt idx="35">
                  <c:v>6.64652567975831</c:v>
                </c:pt>
                <c:pt idx="36">
                  <c:v>5.73111782477341</c:v>
                </c:pt>
                <c:pt idx="37">
                  <c:v>5.10876132930514</c:v>
                </c:pt>
                <c:pt idx="38">
                  <c:v>3.4833836858006</c:v>
                </c:pt>
                <c:pt idx="39">
                  <c:v>4</c:v>
                </c:pt>
                <c:pt idx="40">
                  <c:v>7.09969788519638</c:v>
                </c:pt>
                <c:pt idx="41">
                  <c:v>7.63746223564955</c:v>
                </c:pt>
                <c:pt idx="42">
                  <c:v>6.43202416918429</c:v>
                </c:pt>
                <c:pt idx="43">
                  <c:v>5.09667673716012</c:v>
                </c:pt>
                <c:pt idx="44">
                  <c:v>4.29607250755287</c:v>
                </c:pt>
                <c:pt idx="45">
                  <c:v>2.26586102719033</c:v>
                </c:pt>
                <c:pt idx="46">
                  <c:v>3.202416918429</c:v>
                </c:pt>
                <c:pt idx="47">
                  <c:v>5.65256797583082</c:v>
                </c:pt>
                <c:pt idx="48">
                  <c:v>5.50453172205438</c:v>
                </c:pt>
                <c:pt idx="49">
                  <c:v>5.29607250755287</c:v>
                </c:pt>
                <c:pt idx="50">
                  <c:v>4.83987915407855</c:v>
                </c:pt>
                <c:pt idx="51">
                  <c:v>3.6797583081571</c:v>
                </c:pt>
                <c:pt idx="52">
                  <c:v>2.61329305135952</c:v>
                </c:pt>
                <c:pt idx="53">
                  <c:v>3.03021148036254</c:v>
                </c:pt>
                <c:pt idx="54">
                  <c:v>4.68882175226586</c:v>
                </c:pt>
                <c:pt idx="55">
                  <c:v>4.23867069486405</c:v>
                </c:pt>
                <c:pt idx="56">
                  <c:v>4.26283987915408</c:v>
                </c:pt>
                <c:pt idx="57">
                  <c:v>3.9214501510574</c:v>
                </c:pt>
                <c:pt idx="58">
                  <c:v>3.12084592145015</c:v>
                </c:pt>
                <c:pt idx="59">
                  <c:v>1.85800604229607</c:v>
                </c:pt>
                <c:pt idx="60">
                  <c:v>1.52567975830816</c:v>
                </c:pt>
                <c:pt idx="61">
                  <c:v>2.33836858006042</c:v>
                </c:pt>
                <c:pt idx="62">
                  <c:v>4.63746223564955</c:v>
                </c:pt>
                <c:pt idx="63">
                  <c:v>3.69486404833837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 per day'!$AB$51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2b511a"/>
            </a:solidFill>
            <a:ln w="28800">
              <a:solidFill>
                <a:srgbClr val="2b511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 per day'!$X$52:$X$132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'Deaths per day'!$AB$52:$AB$229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0.978753879207448</c:v>
                </c:pt>
                <c:pt idx="2">
                  <c:v>1.28909047505371</c:v>
                </c:pt>
                <c:pt idx="3">
                  <c:v>1.24134638338506</c:v>
                </c:pt>
                <c:pt idx="4">
                  <c:v>1.55168297923132</c:v>
                </c:pt>
                <c:pt idx="5">
                  <c:v>1.86201957507758</c:v>
                </c:pt>
                <c:pt idx="6">
                  <c:v>2.10074003342086</c:v>
                </c:pt>
                <c:pt idx="7">
                  <c:v>2.00525185008355</c:v>
                </c:pt>
                <c:pt idx="8">
                  <c:v>2.01718787300072</c:v>
                </c:pt>
                <c:pt idx="9">
                  <c:v>1.67104320840296</c:v>
                </c:pt>
                <c:pt idx="10">
                  <c:v>2.69754117927906</c:v>
                </c:pt>
                <c:pt idx="11">
                  <c:v>2.45882072093578</c:v>
                </c:pt>
                <c:pt idx="12">
                  <c:v>3.97469563141561</c:v>
                </c:pt>
                <c:pt idx="13">
                  <c:v>3.07949391262831</c:v>
                </c:pt>
                <c:pt idx="14">
                  <c:v>1.53974695631416</c:v>
                </c:pt>
                <c:pt idx="15">
                  <c:v>1.61136309381714</c:v>
                </c:pt>
                <c:pt idx="16">
                  <c:v>1.80233946049176</c:v>
                </c:pt>
                <c:pt idx="17">
                  <c:v>2.05299594175221</c:v>
                </c:pt>
                <c:pt idx="18">
                  <c:v>3.59274289806636</c:v>
                </c:pt>
                <c:pt idx="19">
                  <c:v>3.68823108140368</c:v>
                </c:pt>
                <c:pt idx="20">
                  <c:v>2.96013368345667</c:v>
                </c:pt>
                <c:pt idx="21">
                  <c:v>3.5808068751492</c:v>
                </c:pt>
                <c:pt idx="22">
                  <c:v>2.2201002625925</c:v>
                </c:pt>
                <c:pt idx="23">
                  <c:v>1.24134638338506</c:v>
                </c:pt>
                <c:pt idx="24">
                  <c:v>2.62592504177608</c:v>
                </c:pt>
                <c:pt idx="25">
                  <c:v>2.67366913344474</c:v>
                </c:pt>
                <c:pt idx="26">
                  <c:v>2.73334924803056</c:v>
                </c:pt>
                <c:pt idx="27">
                  <c:v>3.10336595846264</c:v>
                </c:pt>
                <c:pt idx="28">
                  <c:v>2.20816423967534</c:v>
                </c:pt>
                <c:pt idx="29">
                  <c:v>1.39651468130819</c:v>
                </c:pt>
                <c:pt idx="30">
                  <c:v>1.18166626879924</c:v>
                </c:pt>
                <c:pt idx="31">
                  <c:v>1.7904034375746</c:v>
                </c:pt>
                <c:pt idx="32">
                  <c:v>2.24397230842683</c:v>
                </c:pt>
                <c:pt idx="33">
                  <c:v>2.18429219384101</c:v>
                </c:pt>
                <c:pt idx="34">
                  <c:v>1.50393888756266</c:v>
                </c:pt>
                <c:pt idx="35">
                  <c:v>1.34877058963953</c:v>
                </c:pt>
                <c:pt idx="36">
                  <c:v>0.907137741704464</c:v>
                </c:pt>
                <c:pt idx="37">
                  <c:v>0.644545237526856</c:v>
                </c:pt>
                <c:pt idx="38">
                  <c:v>1.51587491047983</c:v>
                </c:pt>
                <c:pt idx="39">
                  <c:v>0</c:v>
                </c:pt>
                <c:pt idx="40">
                  <c:v>3.36595846264025</c:v>
                </c:pt>
                <c:pt idx="41">
                  <c:v>1.39651468130819</c:v>
                </c:pt>
                <c:pt idx="42">
                  <c:v>1.40845070422535</c:v>
                </c:pt>
                <c:pt idx="43">
                  <c:v>0.465504893769396</c:v>
                </c:pt>
                <c:pt idx="44">
                  <c:v>0.23872045834328</c:v>
                </c:pt>
                <c:pt idx="45">
                  <c:v>1.09811410837909</c:v>
                </c:pt>
                <c:pt idx="46">
                  <c:v>0.919073764621628</c:v>
                </c:pt>
                <c:pt idx="47">
                  <c:v>1.46813081881117</c:v>
                </c:pt>
                <c:pt idx="48">
                  <c:v>0.799713535449988</c:v>
                </c:pt>
                <c:pt idx="49">
                  <c:v>0.871329672952972</c:v>
                </c:pt>
                <c:pt idx="50">
                  <c:v>0.310336595846264</c:v>
                </c:pt>
                <c:pt idx="51">
                  <c:v>0.262592504177608</c:v>
                </c:pt>
                <c:pt idx="52">
                  <c:v>0.883265695870136</c:v>
                </c:pt>
                <c:pt idx="53">
                  <c:v>0.83552160420148</c:v>
                </c:pt>
                <c:pt idx="54">
                  <c:v>0.919073764621628</c:v>
                </c:pt>
                <c:pt idx="55">
                  <c:v>0.465504893769396</c:v>
                </c:pt>
                <c:pt idx="56">
                  <c:v>0.513248985438052</c:v>
                </c:pt>
                <c:pt idx="57">
                  <c:v>0.167104320840296</c:v>
                </c:pt>
                <c:pt idx="58">
                  <c:v>0.05968011458582</c:v>
                </c:pt>
                <c:pt idx="59">
                  <c:v>0.680353306278348</c:v>
                </c:pt>
                <c:pt idx="60">
                  <c:v>0.83552160420148</c:v>
                </c:pt>
                <c:pt idx="61">
                  <c:v>0.41776080210074</c:v>
                </c:pt>
                <c:pt idx="62">
                  <c:v>0.441632847935068</c:v>
                </c:pt>
              </c:numCache>
            </c:numRef>
          </c:yVal>
          <c:smooth val="0"/>
        </c:ser>
        <c:axId val="76469644"/>
        <c:axId val="22925700"/>
      </c:scatterChart>
      <c:valAx>
        <c:axId val="76469644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2925700"/>
        <c:crosses val="autoZero"/>
        <c:crossBetween val="midCat"/>
        <c:majorUnit val="10"/>
        <c:minorUnit val="5"/>
      </c:valAx>
      <c:valAx>
        <c:axId val="22925700"/>
        <c:scaling>
          <c:orientation val="minMax"/>
          <c:max val="25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76469644"/>
        <c:crosses val="autoZero"/>
        <c:crossBetween val="midCat"/>
        <c:majorUnit val="5"/>
        <c:minorUnit val="2.5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71704761463211"/>
          <c:y val="0.193332449628844"/>
          <c:w val="0.148228857566766"/>
          <c:h val="0.16365082521376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Countries Total Deaths per Million inhabitants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'Deaths-1M'!$D$51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'Deaths-1M'!$D$53:$D$143</c:f>
              <c:numCache>
                <c:formatCode>General</c:formatCode>
                <c:ptCount val="91"/>
                <c:pt idx="0">
                  <c:v>6.28877005347594</c:v>
                </c:pt>
                <c:pt idx="1">
                  <c:v>7.31550802139037</c:v>
                </c:pt>
                <c:pt idx="2">
                  <c:v>11.4010695187166</c:v>
                </c:pt>
                <c:pt idx="3">
                  <c:v>13.6470588235294</c:v>
                </c:pt>
                <c:pt idx="4">
                  <c:v>17.7754010695187</c:v>
                </c:pt>
                <c:pt idx="5">
                  <c:v>23.379679144385</c:v>
                </c:pt>
                <c:pt idx="6">
                  <c:v>29.5401069518717</c:v>
                </c:pt>
                <c:pt idx="7">
                  <c:v>37.903743315508</c:v>
                </c:pt>
                <c:pt idx="8">
                  <c:v>49.4331550802139</c:v>
                </c:pt>
                <c:pt idx="9">
                  <c:v>63.9786096256684</c:v>
                </c:pt>
                <c:pt idx="10">
                  <c:v>78.0106951871658</c:v>
                </c:pt>
                <c:pt idx="11">
                  <c:v>93.3689839572193</c:v>
                </c:pt>
                <c:pt idx="12">
                  <c:v>109.903743315508</c:v>
                </c:pt>
                <c:pt idx="13">
                  <c:v>127.957219251337</c:v>
                </c:pt>
                <c:pt idx="14">
                  <c:v>145.51871657754</c:v>
                </c:pt>
                <c:pt idx="15">
                  <c:v>165.048128342246</c:v>
                </c:pt>
                <c:pt idx="16">
                  <c:v>181.048128342246</c:v>
                </c:pt>
                <c:pt idx="17">
                  <c:v>200.791443850267</c:v>
                </c:pt>
                <c:pt idx="18">
                  <c:v>221.347593582888</c:v>
                </c:pt>
                <c:pt idx="19">
                  <c:v>239.529411764706</c:v>
                </c:pt>
                <c:pt idx="20">
                  <c:v>255.550802139037</c:v>
                </c:pt>
                <c:pt idx="21">
                  <c:v>270.395721925134</c:v>
                </c:pt>
                <c:pt idx="22">
                  <c:v>285.368983957219</c:v>
                </c:pt>
                <c:pt idx="23">
                  <c:v>300.427807486631</c:v>
                </c:pt>
                <c:pt idx="24">
                  <c:v>316.406417112299</c:v>
                </c:pt>
                <c:pt idx="25">
                  <c:v>330.417112299465</c:v>
                </c:pt>
                <c:pt idx="26">
                  <c:v>343.978609625668</c:v>
                </c:pt>
                <c:pt idx="27">
                  <c:v>355.208556149733</c:v>
                </c:pt>
                <c:pt idx="28">
                  <c:v>368.106951871658</c:v>
                </c:pt>
                <c:pt idx="29">
                  <c:v>379.807486631016</c:v>
                </c:pt>
                <c:pt idx="30">
                  <c:v>390.48128342246</c:v>
                </c:pt>
                <c:pt idx="31">
                  <c:v>402.395721925134</c:v>
                </c:pt>
                <c:pt idx="32">
                  <c:v>409.197860962567</c:v>
                </c:pt>
                <c:pt idx="33">
                  <c:v>416.641711229947</c:v>
                </c:pt>
                <c:pt idx="34">
                  <c:v>428.727272727273</c:v>
                </c:pt>
                <c:pt idx="35">
                  <c:v>437.497326203209</c:v>
                </c:pt>
                <c:pt idx="36">
                  <c:v>446.032085561497</c:v>
                </c:pt>
                <c:pt idx="37">
                  <c:v>455.229946524064</c:v>
                </c:pt>
                <c:pt idx="38">
                  <c:v>464.534759358289</c:v>
                </c:pt>
                <c:pt idx="39">
                  <c:v>473.946524064171</c:v>
                </c:pt>
                <c:pt idx="40">
                  <c:v>481.79679144385</c:v>
                </c:pt>
                <c:pt idx="41">
                  <c:v>489.882352941176</c:v>
                </c:pt>
                <c:pt idx="42">
                  <c:v>496.042780748663</c:v>
                </c:pt>
                <c:pt idx="43">
                  <c:v>503.122994652406</c:v>
                </c:pt>
                <c:pt idx="44">
                  <c:v>509.561497326203</c:v>
                </c:pt>
                <c:pt idx="45">
                  <c:v>519.251336898396</c:v>
                </c:pt>
                <c:pt idx="46">
                  <c:v>524.983957219251</c:v>
                </c:pt>
                <c:pt idx="47">
                  <c:v>530.994652406417</c:v>
                </c:pt>
                <c:pt idx="48">
                  <c:v>536.898395721925</c:v>
                </c:pt>
                <c:pt idx="49">
                  <c:v>540.406417112299</c:v>
                </c:pt>
                <c:pt idx="50">
                  <c:v>543.914438502674</c:v>
                </c:pt>
                <c:pt idx="51">
                  <c:v>547.871657754011</c:v>
                </c:pt>
                <c:pt idx="52">
                  <c:v>553.090909090909</c:v>
                </c:pt>
                <c:pt idx="53">
                  <c:v>557.647058823529</c:v>
                </c:pt>
                <c:pt idx="54">
                  <c:v>562.545454545455</c:v>
                </c:pt>
                <c:pt idx="55">
                  <c:v>566.374331550802</c:v>
                </c:pt>
                <c:pt idx="56">
                  <c:v>569.433155080214</c:v>
                </c:pt>
                <c:pt idx="57">
                  <c:v>572.064171122995</c:v>
                </c:pt>
                <c:pt idx="58">
                  <c:v>575.828877005348</c:v>
                </c:pt>
                <c:pt idx="59">
                  <c:v>579.764705882353</c:v>
                </c:pt>
                <c:pt idx="60">
                  <c:v>584.406417112299</c:v>
                </c:pt>
                <c:pt idx="61">
                  <c:v>587.358288770054</c:v>
                </c:pt>
                <c:pt idx="62">
                  <c:v>589.582887700535</c:v>
                </c:pt>
                <c:pt idx="63">
                  <c:v>591.44385026738</c:v>
                </c:pt>
                <c:pt idx="64">
                  <c:v>592.705882352941</c:v>
                </c:pt>
                <c:pt idx="65">
                  <c:v>594.181818181818</c:v>
                </c:pt>
                <c:pt idx="66">
                  <c:v>596.534759358289</c:v>
                </c:pt>
                <c:pt idx="67">
                  <c:v>597.647058823529</c:v>
                </c:pt>
                <c:pt idx="68">
                  <c:v>612.363636363636</c:v>
                </c:pt>
                <c:pt idx="69">
                  <c:v>613.433155080214</c:v>
                </c:pt>
                <c:pt idx="70">
                  <c:v>615.016042780749</c:v>
                </c:pt>
                <c:pt idx="71">
                  <c:v>574.053475935829</c:v>
                </c:pt>
                <c:pt idx="72">
                  <c:v>580.042780748663</c:v>
                </c:pt>
                <c:pt idx="73">
                  <c:v>580.064171122995</c:v>
                </c:pt>
                <c:pt idx="74">
                  <c:v>580.085561497326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'Deaths-1M'!$C$51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'Deaths-1M'!$C$53:$C$143</c:f>
              <c:numCache>
                <c:formatCode>General</c:formatCode>
                <c:ptCount val="91"/>
                <c:pt idx="0">
                  <c:v>6.0515873015873</c:v>
                </c:pt>
                <c:pt idx="1">
                  <c:v>7.65542328042328</c:v>
                </c:pt>
                <c:pt idx="2">
                  <c:v>10.4332010582011</c:v>
                </c:pt>
                <c:pt idx="3">
                  <c:v>13.6739417989418</c:v>
                </c:pt>
                <c:pt idx="4">
                  <c:v>16.7989417989418</c:v>
                </c:pt>
                <c:pt idx="5">
                  <c:v>20.9325396825397</c:v>
                </c:pt>
                <c:pt idx="6">
                  <c:v>23.8260582010582</c:v>
                </c:pt>
                <c:pt idx="7">
                  <c:v>29.9107142857143</c:v>
                </c:pt>
                <c:pt idx="8">
                  <c:v>35.6812169312169</c:v>
                </c:pt>
                <c:pt idx="9">
                  <c:v>41.385582010582</c:v>
                </c:pt>
                <c:pt idx="10">
                  <c:v>49.239417989418</c:v>
                </c:pt>
                <c:pt idx="11">
                  <c:v>56.2996031746032</c:v>
                </c:pt>
                <c:pt idx="12">
                  <c:v>66.6666666666667</c:v>
                </c:pt>
                <c:pt idx="13">
                  <c:v>79.7784391534392</c:v>
                </c:pt>
                <c:pt idx="14">
                  <c:v>90.5423280423281</c:v>
                </c:pt>
                <c:pt idx="15">
                  <c:v>100.479497354497</c:v>
                </c:pt>
                <c:pt idx="16">
                  <c:v>112.76455026455</c:v>
                </c:pt>
                <c:pt idx="17">
                  <c:v>124.05753968254</c:v>
                </c:pt>
                <c:pt idx="18">
                  <c:v>135.830026455026</c:v>
                </c:pt>
                <c:pt idx="19">
                  <c:v>151.025132275132</c:v>
                </c:pt>
                <c:pt idx="20">
                  <c:v>165.724206349206</c:v>
                </c:pt>
                <c:pt idx="21">
                  <c:v>178.224206349206</c:v>
                </c:pt>
                <c:pt idx="22">
                  <c:v>191.650132275132</c:v>
                </c:pt>
                <c:pt idx="23">
                  <c:v>205.489417989418</c:v>
                </c:pt>
                <c:pt idx="24">
                  <c:v>217.509920634921</c:v>
                </c:pt>
                <c:pt idx="25">
                  <c:v>230.076058201058</c:v>
                </c:pt>
                <c:pt idx="26">
                  <c:v>242.741402116402</c:v>
                </c:pt>
                <c:pt idx="27">
                  <c:v>254.001322751323</c:v>
                </c:pt>
                <c:pt idx="28">
                  <c:v>262.681878306878</c:v>
                </c:pt>
                <c:pt idx="29">
                  <c:v>273.197751322751</c:v>
                </c:pt>
                <c:pt idx="30">
                  <c:v>283.184523809524</c:v>
                </c:pt>
                <c:pt idx="31">
                  <c:v>292.146164021164</c:v>
                </c:pt>
                <c:pt idx="32">
                  <c:v>302.232142857143</c:v>
                </c:pt>
                <c:pt idx="33">
                  <c:v>311.656746031746</c:v>
                </c:pt>
                <c:pt idx="34">
                  <c:v>321.891534391534</c:v>
                </c:pt>
                <c:pt idx="35">
                  <c:v>329.017857142857</c:v>
                </c:pt>
                <c:pt idx="36">
                  <c:v>338.376322751323</c:v>
                </c:pt>
                <c:pt idx="37">
                  <c:v>348.330026455026</c:v>
                </c:pt>
                <c:pt idx="38">
                  <c:v>357.886904761905</c:v>
                </c:pt>
                <c:pt idx="39">
                  <c:v>366.56746031746</c:v>
                </c:pt>
                <c:pt idx="40">
                  <c:v>376.074735449735</c:v>
                </c:pt>
                <c:pt idx="41">
                  <c:v>384.044312169312</c:v>
                </c:pt>
                <c:pt idx="42">
                  <c:v>391.203703703704</c:v>
                </c:pt>
                <c:pt idx="43">
                  <c:v>398.710317460317</c:v>
                </c:pt>
                <c:pt idx="44">
                  <c:v>407.539682539683</c:v>
                </c:pt>
                <c:pt idx="45">
                  <c:v>414.765211640212</c:v>
                </c:pt>
                <c:pt idx="46">
                  <c:v>422.437169312169</c:v>
                </c:pt>
                <c:pt idx="47">
                  <c:v>429.381613756614</c:v>
                </c:pt>
                <c:pt idx="48">
                  <c:v>436.243386243386</c:v>
                </c:pt>
                <c:pt idx="49">
                  <c:v>440.542328042328</c:v>
                </c:pt>
                <c:pt idx="50">
                  <c:v>446.04828042328</c:v>
                </c:pt>
                <c:pt idx="51">
                  <c:v>452.364417989418</c:v>
                </c:pt>
                <c:pt idx="52">
                  <c:v>457.705026455027</c:v>
                </c:pt>
                <c:pt idx="53">
                  <c:v>462.417328042328</c:v>
                </c:pt>
                <c:pt idx="54">
                  <c:v>466.865079365079</c:v>
                </c:pt>
                <c:pt idx="55">
                  <c:v>474.702380952381</c:v>
                </c:pt>
                <c:pt idx="56">
                  <c:v>477.579365079365</c:v>
                </c:pt>
                <c:pt idx="57">
                  <c:v>480.803571428571</c:v>
                </c:pt>
                <c:pt idx="58">
                  <c:v>484.705687830688</c:v>
                </c:pt>
                <c:pt idx="59">
                  <c:v>490.806878306878</c:v>
                </c:pt>
                <c:pt idx="60">
                  <c:v>495.337301587302</c:v>
                </c:pt>
                <c:pt idx="61">
                  <c:v>499.355158730159</c:v>
                </c:pt>
                <c:pt idx="62">
                  <c:v>502.562830687831</c:v>
                </c:pt>
                <c:pt idx="63">
                  <c:v>505.291005291005</c:v>
                </c:pt>
                <c:pt idx="64">
                  <c:v>508.250661375661</c:v>
                </c:pt>
                <c:pt idx="65">
                  <c:v>511.094576719577</c:v>
                </c:pt>
                <c:pt idx="66">
                  <c:v>514.318783068783</c:v>
                </c:pt>
                <c:pt idx="67">
                  <c:v>518.650793650794</c:v>
                </c:pt>
                <c:pt idx="68">
                  <c:v>522.652116402116</c:v>
                </c:pt>
                <c:pt idx="69">
                  <c:v>525.181878306878</c:v>
                </c:pt>
                <c:pt idx="70">
                  <c:v>527.579365079365</c:v>
                </c:pt>
                <c:pt idx="71">
                  <c:v>529.21626984127</c:v>
                </c:pt>
                <c:pt idx="72">
                  <c:v>531.894841269841</c:v>
                </c:pt>
                <c:pt idx="73">
                  <c:v>534.556878306878</c:v>
                </c:pt>
                <c:pt idx="74">
                  <c:v>537.136243386243</c:v>
                </c:pt>
                <c:pt idx="75">
                  <c:v>539.285714285714</c:v>
                </c:pt>
                <c:pt idx="76">
                  <c:v>541.253306878307</c:v>
                </c:pt>
                <c:pt idx="77">
                  <c:v>542.080026455026</c:v>
                </c:pt>
                <c:pt idx="78">
                  <c:v>543.601190476191</c:v>
                </c:pt>
                <c:pt idx="79">
                  <c:v>544.890873015873</c:v>
                </c:pt>
                <c:pt idx="80">
                  <c:v>546.825396825397</c:v>
                </c:pt>
                <c:pt idx="81">
                  <c:v>547.982804232804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'Deaths-1M'!$E$51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'Deaths-1M'!$E$53:$E$143</c:f>
              <c:numCache>
                <c:formatCode>General</c:formatCode>
                <c:ptCount val="91"/>
                <c:pt idx="0">
                  <c:v>5.69940248199786</c:v>
                </c:pt>
                <c:pt idx="1">
                  <c:v>6.89443848628773</c:v>
                </c:pt>
                <c:pt idx="2">
                  <c:v>8.61038762065267</c:v>
                </c:pt>
                <c:pt idx="3">
                  <c:v>10.3263367550176</c:v>
                </c:pt>
                <c:pt idx="4">
                  <c:v>13.1760379960165</c:v>
                </c:pt>
                <c:pt idx="5">
                  <c:v>16.85307185537</c:v>
                </c:pt>
                <c:pt idx="6">
                  <c:v>20.0857974567182</c:v>
                </c:pt>
                <c:pt idx="7">
                  <c:v>25.9843726060978</c:v>
                </c:pt>
                <c:pt idx="8">
                  <c:v>30.5653439558756</c:v>
                </c:pt>
                <c:pt idx="9">
                  <c:v>35.4527347939329</c:v>
                </c:pt>
                <c:pt idx="10">
                  <c:v>39.9264593228129</c:v>
                </c:pt>
                <c:pt idx="11">
                  <c:v>46.3306266278535</c:v>
                </c:pt>
                <c:pt idx="12">
                  <c:v>53.9757928604259</c:v>
                </c:pt>
                <c:pt idx="13">
                  <c:v>61.7741688371381</c:v>
                </c:pt>
                <c:pt idx="14">
                  <c:v>82.5340891680711</c:v>
                </c:pt>
                <c:pt idx="15">
                  <c:v>99.6935805117206</c:v>
                </c:pt>
                <c:pt idx="16">
                  <c:v>115.826566569634</c:v>
                </c:pt>
                <c:pt idx="17">
                  <c:v>123.762831316072</c:v>
                </c:pt>
                <c:pt idx="18">
                  <c:v>136.525203002911</c:v>
                </c:pt>
                <c:pt idx="19">
                  <c:v>158.23502374751</c:v>
                </c:pt>
                <c:pt idx="20">
                  <c:v>166.52367090547</c:v>
                </c:pt>
                <c:pt idx="21">
                  <c:v>187.069097594607</c:v>
                </c:pt>
                <c:pt idx="22">
                  <c:v>202.190899341198</c:v>
                </c:pt>
                <c:pt idx="23">
                  <c:v>211.919718094071</c:v>
                </c:pt>
                <c:pt idx="24">
                  <c:v>220.514784740309</c:v>
                </c:pt>
                <c:pt idx="25">
                  <c:v>229.30902405393</c:v>
                </c:pt>
                <c:pt idx="26">
                  <c:v>240.983606557377</c:v>
                </c:pt>
                <c:pt idx="27">
                  <c:v>263.01516776467</c:v>
                </c:pt>
                <c:pt idx="28">
                  <c:v>274.551861498391</c:v>
                </c:pt>
                <c:pt idx="29">
                  <c:v>286.211123027425</c:v>
                </c:pt>
                <c:pt idx="30">
                  <c:v>296.047188601195</c:v>
                </c:pt>
                <c:pt idx="31">
                  <c:v>302.098973494714</c:v>
                </c:pt>
                <c:pt idx="32">
                  <c:v>310.479546499157</c:v>
                </c:pt>
                <c:pt idx="33">
                  <c:v>318.614983912977</c:v>
                </c:pt>
                <c:pt idx="34">
                  <c:v>326.949593994178</c:v>
                </c:pt>
                <c:pt idx="35">
                  <c:v>334.855216791788</c:v>
                </c:pt>
                <c:pt idx="36">
                  <c:v>340.815075838823</c:v>
                </c:pt>
                <c:pt idx="37">
                  <c:v>346.468515397579</c:v>
                </c:pt>
                <c:pt idx="38">
                  <c:v>350.176191205761</c:v>
                </c:pt>
                <c:pt idx="39">
                  <c:v>356.871457024667</c:v>
                </c:pt>
                <c:pt idx="40">
                  <c:v>362.494254634595</c:v>
                </c:pt>
                <c:pt idx="41">
                  <c:v>369.036310709361</c:v>
                </c:pt>
                <c:pt idx="42">
                  <c:v>373.464072314999</c:v>
                </c:pt>
                <c:pt idx="43">
                  <c:v>376.804044737245</c:v>
                </c:pt>
                <c:pt idx="44">
                  <c:v>379.347326489965</c:v>
                </c:pt>
                <c:pt idx="45">
                  <c:v>381.415658035851</c:v>
                </c:pt>
                <c:pt idx="46">
                  <c:v>386.103876206527</c:v>
                </c:pt>
                <c:pt idx="47">
                  <c:v>391.159797763138</c:v>
                </c:pt>
                <c:pt idx="48">
                  <c:v>395.419028650222</c:v>
                </c:pt>
                <c:pt idx="49">
                  <c:v>398.146162095909</c:v>
                </c:pt>
                <c:pt idx="50">
                  <c:v>401.869158878505</c:v>
                </c:pt>
                <c:pt idx="51">
                  <c:v>403.094836831623</c:v>
                </c:pt>
                <c:pt idx="52">
                  <c:v>404.167305040601</c:v>
                </c:pt>
                <c:pt idx="53">
                  <c:v>408.196721311475</c:v>
                </c:pt>
                <c:pt idx="54">
                  <c:v>413.528420407538</c:v>
                </c:pt>
                <c:pt idx="55">
                  <c:v>414.800061283898</c:v>
                </c:pt>
                <c:pt idx="56">
                  <c:v>420.177723303202</c:v>
                </c:pt>
                <c:pt idx="57">
                  <c:v>421.771104642255</c:v>
                </c:pt>
                <c:pt idx="58">
                  <c:v>423.241918185997</c:v>
                </c:pt>
                <c:pt idx="59">
                  <c:v>430.641948827946</c:v>
                </c:pt>
                <c:pt idx="60">
                  <c:v>432.648996476176</c:v>
                </c:pt>
                <c:pt idx="61">
                  <c:v>429.324345028344</c:v>
                </c:pt>
                <c:pt idx="62">
                  <c:v>431.009652213881</c:v>
                </c:pt>
                <c:pt idx="63">
                  <c:v>432.281293090241</c:v>
                </c:pt>
                <c:pt idx="64">
                  <c:v>433.415045196875</c:v>
                </c:pt>
                <c:pt idx="65">
                  <c:v>434.073847096675</c:v>
                </c:pt>
                <c:pt idx="66">
                  <c:v>434.610081201164</c:v>
                </c:pt>
                <c:pt idx="67">
                  <c:v>435.605944538073</c:v>
                </c:pt>
                <c:pt idx="68">
                  <c:v>437.107400030642</c:v>
                </c:pt>
                <c:pt idx="69">
                  <c:v>438.118584341964</c:v>
                </c:pt>
                <c:pt idx="70">
                  <c:v>439.129768653286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'Deaths-1M'!$G$51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'Deaths-1M'!$G$53:$G$143</c:f>
              <c:numCache>
                <c:formatCode>General</c:formatCode>
                <c:ptCount val="91"/>
                <c:pt idx="0">
                  <c:v>5.29576633721788</c:v>
                </c:pt>
                <c:pt idx="1">
                  <c:v>7.49373063873728</c:v>
                </c:pt>
                <c:pt idx="2">
                  <c:v>10.2374981560702</c:v>
                </c:pt>
                <c:pt idx="3">
                  <c:v>12.9370113586075</c:v>
                </c:pt>
                <c:pt idx="4">
                  <c:v>17.126419825933</c:v>
                </c:pt>
                <c:pt idx="5">
                  <c:v>21.4633426759109</c:v>
                </c:pt>
                <c:pt idx="6">
                  <c:v>24.6201504646703</c:v>
                </c:pt>
                <c:pt idx="7">
                  <c:v>30.1371883758666</c:v>
                </c:pt>
                <c:pt idx="8">
                  <c:v>35.7722377931848</c:v>
                </c:pt>
                <c:pt idx="9">
                  <c:v>45.6557014308895</c:v>
                </c:pt>
                <c:pt idx="10">
                  <c:v>55.27363917982</c:v>
                </c:pt>
                <c:pt idx="11">
                  <c:v>65.8061661011949</c:v>
                </c:pt>
                <c:pt idx="12">
                  <c:v>77.0172591827703</c:v>
                </c:pt>
                <c:pt idx="13">
                  <c:v>86.517185425579</c:v>
                </c:pt>
                <c:pt idx="14">
                  <c:v>95.0435167428824</c:v>
                </c:pt>
                <c:pt idx="15">
                  <c:v>110.20799527954</c:v>
                </c:pt>
                <c:pt idx="16">
                  <c:v>125.460982445788</c:v>
                </c:pt>
                <c:pt idx="17">
                  <c:v>141.731818852338</c:v>
                </c:pt>
                <c:pt idx="18">
                  <c:v>158.725475733884</c:v>
                </c:pt>
                <c:pt idx="19">
                  <c:v>171.101932438413</c:v>
                </c:pt>
                <c:pt idx="20">
                  <c:v>181.221419088361</c:v>
                </c:pt>
                <c:pt idx="21">
                  <c:v>192.196489157693</c:v>
                </c:pt>
                <c:pt idx="22">
                  <c:v>207.596990706594</c:v>
                </c:pt>
                <c:pt idx="23">
                  <c:v>220.017701725918</c:v>
                </c:pt>
                <c:pt idx="24">
                  <c:v>235.196931700841</c:v>
                </c:pt>
                <c:pt idx="25">
                  <c:v>248.989526478832</c:v>
                </c:pt>
                <c:pt idx="26">
                  <c:v>265.437380144564</c:v>
                </c:pt>
                <c:pt idx="27">
                  <c:v>272.783596400649</c:v>
                </c:pt>
                <c:pt idx="28">
                  <c:v>281.029650390913</c:v>
                </c:pt>
                <c:pt idx="29">
                  <c:v>298.318336037764</c:v>
                </c:pt>
                <c:pt idx="30">
                  <c:v>310.665289865762</c:v>
                </c:pt>
                <c:pt idx="31">
                  <c:v>321.389585484585</c:v>
                </c:pt>
                <c:pt idx="32">
                  <c:v>336.214780941142</c:v>
                </c:pt>
                <c:pt idx="33">
                  <c:v>348.650243398731</c:v>
                </c:pt>
                <c:pt idx="34">
                  <c:v>354.845847470128</c:v>
                </c:pt>
                <c:pt idx="35">
                  <c:v>359.831833603776</c:v>
                </c:pt>
                <c:pt idx="36">
                  <c:v>373.240890986871</c:v>
                </c:pt>
                <c:pt idx="37">
                  <c:v>384.96828440773</c:v>
                </c:pt>
                <c:pt idx="38">
                  <c:v>394.910753798495</c:v>
                </c:pt>
                <c:pt idx="39">
                  <c:v>405.812066676501</c:v>
                </c:pt>
                <c:pt idx="40">
                  <c:v>414.972709839209</c:v>
                </c:pt>
                <c:pt idx="41">
                  <c:v>419.619412892757</c:v>
                </c:pt>
                <c:pt idx="42">
                  <c:v>423.867827113144</c:v>
                </c:pt>
                <c:pt idx="43">
                  <c:v>434.090573830949</c:v>
                </c:pt>
                <c:pt idx="44">
                  <c:v>443.664257265083</c:v>
                </c:pt>
                <c:pt idx="45">
                  <c:v>451.615282490043</c:v>
                </c:pt>
                <c:pt idx="46">
                  <c:v>460.849682844077</c:v>
                </c:pt>
                <c:pt idx="47">
                  <c:v>465.953680483847</c:v>
                </c:pt>
                <c:pt idx="48">
                  <c:v>469.907065938929</c:v>
                </c:pt>
                <c:pt idx="49">
                  <c:v>473.004867974627</c:v>
                </c:pt>
                <c:pt idx="50">
                  <c:v>482.254019766927</c:v>
                </c:pt>
                <c:pt idx="51">
                  <c:v>489.541230269951</c:v>
                </c:pt>
                <c:pt idx="52">
                  <c:v>495.85484584747</c:v>
                </c:pt>
                <c:pt idx="53">
                  <c:v>501.519398141319</c:v>
                </c:pt>
                <c:pt idx="54">
                  <c:v>508.423071249447</c:v>
                </c:pt>
                <c:pt idx="55">
                  <c:v>510.930815754536</c:v>
                </c:pt>
                <c:pt idx="56">
                  <c:v>513.291045876973</c:v>
                </c:pt>
                <c:pt idx="57">
                  <c:v>521.330579731524</c:v>
                </c:pt>
                <c:pt idx="58">
                  <c:v>526.685351821803</c:v>
                </c:pt>
                <c:pt idx="59">
                  <c:v>531.671337955451</c:v>
                </c:pt>
                <c:pt idx="60">
                  <c:v>536.849092786547</c:v>
                </c:pt>
                <c:pt idx="61">
                  <c:v>541.008998377342</c:v>
                </c:pt>
                <c:pt idx="62">
                  <c:v>542.749668092639</c:v>
                </c:pt>
                <c:pt idx="63">
                  <c:v>544.534592122732</c:v>
                </c:pt>
                <c:pt idx="64">
                  <c:v>546.511284850273</c:v>
                </c:pt>
                <c:pt idx="65">
                  <c:v>552.588877415548</c:v>
                </c:pt>
                <c:pt idx="66">
                  <c:v>558.15016964154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'Deaths-1M'!$F$51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'Deaths-1M'!$F$53:$F$143</c:f>
              <c:numCache>
                <c:formatCode>General</c:formatCode>
                <c:ptCount val="91"/>
                <c:pt idx="0">
                  <c:v>5.98455598455598</c:v>
                </c:pt>
                <c:pt idx="1">
                  <c:v>7.43243243243243</c:v>
                </c:pt>
                <c:pt idx="2">
                  <c:v>10.1351351351351</c:v>
                </c:pt>
                <c:pt idx="3">
                  <c:v>10.1351351351351</c:v>
                </c:pt>
                <c:pt idx="4">
                  <c:v>10.6177606177606</c:v>
                </c:pt>
                <c:pt idx="5">
                  <c:v>14.0926640926641</c:v>
                </c:pt>
                <c:pt idx="6">
                  <c:v>17.3745173745174</c:v>
                </c:pt>
                <c:pt idx="7">
                  <c:v>23.0694980694981</c:v>
                </c:pt>
                <c:pt idx="8">
                  <c:v>29.7297297297297</c:v>
                </c:pt>
                <c:pt idx="9">
                  <c:v>34.5559845559846</c:v>
                </c:pt>
                <c:pt idx="10">
                  <c:v>36.003861003861</c:v>
                </c:pt>
                <c:pt idx="11">
                  <c:v>38.7065637065637</c:v>
                </c:pt>
                <c:pt idx="12">
                  <c:v>46.042471042471</c:v>
                </c:pt>
                <c:pt idx="13">
                  <c:v>57.0463320463321</c:v>
                </c:pt>
                <c:pt idx="14">
                  <c:v>66.3127413127413</c:v>
                </c:pt>
                <c:pt idx="15">
                  <c:v>76.5444015444016</c:v>
                </c:pt>
                <c:pt idx="16">
                  <c:v>83.976833976834</c:v>
                </c:pt>
                <c:pt idx="17">
                  <c:v>85.6177606177606</c:v>
                </c:pt>
                <c:pt idx="18">
                  <c:v>86.7760617760618</c:v>
                </c:pt>
                <c:pt idx="19">
                  <c:v>88.7065637065637</c:v>
                </c:pt>
                <c:pt idx="20">
                  <c:v>99.7104247104247</c:v>
                </c:pt>
                <c:pt idx="21">
                  <c:v>116.119691119691</c:v>
                </c:pt>
                <c:pt idx="22">
                  <c:v>128.667953667954</c:v>
                </c:pt>
                <c:pt idx="23">
                  <c:v>135.135135135135</c:v>
                </c:pt>
                <c:pt idx="24">
                  <c:v>145.849420849421</c:v>
                </c:pt>
                <c:pt idx="25">
                  <c:v>148.648648648649</c:v>
                </c:pt>
                <c:pt idx="26">
                  <c:v>152.509652509653</c:v>
                </c:pt>
                <c:pt idx="27">
                  <c:v>170.366795366795</c:v>
                </c:pt>
                <c:pt idx="28">
                  <c:v>186.969111969112</c:v>
                </c:pt>
                <c:pt idx="29">
                  <c:v>195.07722007722</c:v>
                </c:pt>
                <c:pt idx="30">
                  <c:v>207.722007722008</c:v>
                </c:pt>
                <c:pt idx="31">
                  <c:v>211.583011583012</c:v>
                </c:pt>
                <c:pt idx="32">
                  <c:v>211.776061776062</c:v>
                </c:pt>
                <c:pt idx="33">
                  <c:v>219.498069498069</c:v>
                </c:pt>
                <c:pt idx="34">
                  <c:v>227.316602316602</c:v>
                </c:pt>
                <c:pt idx="35">
                  <c:v>237.644787644788</c:v>
                </c:pt>
                <c:pt idx="36">
                  <c:v>249.6138996139</c:v>
                </c:pt>
                <c:pt idx="37">
                  <c:v>256.081081081081</c:v>
                </c:pt>
                <c:pt idx="38">
                  <c:v>257.625482625483</c:v>
                </c:pt>
                <c:pt idx="39">
                  <c:v>258.590733590734</c:v>
                </c:pt>
                <c:pt idx="40">
                  <c:v>267.277992277992</c:v>
                </c:pt>
                <c:pt idx="41">
                  <c:v>275.482625482626</c:v>
                </c:pt>
                <c:pt idx="42">
                  <c:v>283.880308880309</c:v>
                </c:pt>
                <c:pt idx="43">
                  <c:v>293.436293436293</c:v>
                </c:pt>
                <c:pt idx="44">
                  <c:v>306.467181467181</c:v>
                </c:pt>
                <c:pt idx="45">
                  <c:v>310.810810810811</c:v>
                </c:pt>
                <c:pt idx="46">
                  <c:v>311.293436293436</c:v>
                </c:pt>
                <c:pt idx="47">
                  <c:v>314.285714285714</c:v>
                </c:pt>
                <c:pt idx="48">
                  <c:v>319.787644787645</c:v>
                </c:pt>
                <c:pt idx="49">
                  <c:v>333.976833976834</c:v>
                </c:pt>
                <c:pt idx="50">
                  <c:v>340.637065637066</c:v>
                </c:pt>
                <c:pt idx="51">
                  <c:v>351.930501930502</c:v>
                </c:pt>
                <c:pt idx="52">
                  <c:v>354.633204633205</c:v>
                </c:pt>
                <c:pt idx="53">
                  <c:v>355.11583011583</c:v>
                </c:pt>
                <c:pt idx="54">
                  <c:v>356.949806949807</c:v>
                </c:pt>
                <c:pt idx="55">
                  <c:v>361.293436293436</c:v>
                </c:pt>
                <c:pt idx="56">
                  <c:v>369.787644787645</c:v>
                </c:pt>
                <c:pt idx="57">
                  <c:v>373.648648648649</c:v>
                </c:pt>
                <c:pt idx="58">
                  <c:v>378.861003861004</c:v>
                </c:pt>
                <c:pt idx="59">
                  <c:v>385.328185328185</c:v>
                </c:pt>
                <c:pt idx="60">
                  <c:v>385.907335907336</c:v>
                </c:pt>
                <c:pt idx="61">
                  <c:v>388.899613899614</c:v>
                </c:pt>
                <c:pt idx="62">
                  <c:v>398.166023166023</c:v>
                </c:pt>
                <c:pt idx="63">
                  <c:v>407.335907335907</c:v>
                </c:pt>
                <c:pt idx="64">
                  <c:v>411.776061776062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'Deaths-1M'!$H$51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'Deaths-1M'!$H$53:$H$143</c:f>
              <c:numCache>
                <c:formatCode>General</c:formatCode>
                <c:ptCount val="91"/>
                <c:pt idx="0">
                  <c:v>5.12386706948641</c:v>
                </c:pt>
                <c:pt idx="1">
                  <c:v>6.70996978851964</c:v>
                </c:pt>
                <c:pt idx="2">
                  <c:v>7.8036253776435</c:v>
                </c:pt>
                <c:pt idx="3">
                  <c:v>9.48942598187311</c:v>
                </c:pt>
                <c:pt idx="4">
                  <c:v>15.5619335347432</c:v>
                </c:pt>
                <c:pt idx="5">
                  <c:v>19.3172205438066</c:v>
                </c:pt>
                <c:pt idx="6">
                  <c:v>22.8882175226586</c:v>
                </c:pt>
                <c:pt idx="7">
                  <c:v>26.7039274924471</c:v>
                </c:pt>
                <c:pt idx="8">
                  <c:v>31.3716012084592</c:v>
                </c:pt>
                <c:pt idx="9">
                  <c:v>35.6283987915408</c:v>
                </c:pt>
                <c:pt idx="10">
                  <c:v>40.1752265861027</c:v>
                </c:pt>
                <c:pt idx="11">
                  <c:v>46.9063444108761</c:v>
                </c:pt>
                <c:pt idx="12">
                  <c:v>53.4471299093656</c:v>
                </c:pt>
                <c:pt idx="13">
                  <c:v>59.8247734138973</c:v>
                </c:pt>
                <c:pt idx="14">
                  <c:v>66.5800604229607</c:v>
                </c:pt>
                <c:pt idx="15">
                  <c:v>72.6948640483384</c:v>
                </c:pt>
                <c:pt idx="16">
                  <c:v>77.9123867069486</c:v>
                </c:pt>
                <c:pt idx="17">
                  <c:v>83.1268882175227</c:v>
                </c:pt>
                <c:pt idx="18">
                  <c:v>90.8791540785498</c:v>
                </c:pt>
                <c:pt idx="19">
                  <c:v>98.8277945619335</c:v>
                </c:pt>
                <c:pt idx="20">
                  <c:v>105.453172205438</c:v>
                </c:pt>
                <c:pt idx="21">
                  <c:v>113.135951661631</c:v>
                </c:pt>
                <c:pt idx="22">
                  <c:v>118.824773413897</c:v>
                </c:pt>
                <c:pt idx="23">
                  <c:v>123.567975830816</c:v>
                </c:pt>
                <c:pt idx="24">
                  <c:v>129.435045317221</c:v>
                </c:pt>
                <c:pt idx="25">
                  <c:v>137.570996978852</c:v>
                </c:pt>
                <c:pt idx="26">
                  <c:v>144.694864048338</c:v>
                </c:pt>
                <c:pt idx="27">
                  <c:v>151.770392749245</c:v>
                </c:pt>
                <c:pt idx="28">
                  <c:v>157.682779456193</c:v>
                </c:pt>
                <c:pt idx="29">
                  <c:v>163.915407854985</c:v>
                </c:pt>
                <c:pt idx="30">
                  <c:v>167.410876132931</c:v>
                </c:pt>
                <c:pt idx="31">
                  <c:v>171.592145015106</c:v>
                </c:pt>
                <c:pt idx="32">
                  <c:v>179.051359516616</c:v>
                </c:pt>
                <c:pt idx="33">
                  <c:v>186.271903323263</c:v>
                </c:pt>
                <c:pt idx="34">
                  <c:v>192.918429003021</c:v>
                </c:pt>
                <c:pt idx="35">
                  <c:v>198.649546827795</c:v>
                </c:pt>
                <c:pt idx="36">
                  <c:v>203.7583081571</c:v>
                </c:pt>
                <c:pt idx="37">
                  <c:v>207.2416918429</c:v>
                </c:pt>
                <c:pt idx="38">
                  <c:v>211.2416918429</c:v>
                </c:pt>
                <c:pt idx="39">
                  <c:v>218.341389728097</c:v>
                </c:pt>
                <c:pt idx="40">
                  <c:v>225.978851963746</c:v>
                </c:pt>
                <c:pt idx="41">
                  <c:v>232.410876132931</c:v>
                </c:pt>
                <c:pt idx="42">
                  <c:v>237.507552870091</c:v>
                </c:pt>
                <c:pt idx="43">
                  <c:v>241.803625377643</c:v>
                </c:pt>
                <c:pt idx="44">
                  <c:v>244.069486404834</c:v>
                </c:pt>
                <c:pt idx="45">
                  <c:v>247.271903323263</c:v>
                </c:pt>
                <c:pt idx="46">
                  <c:v>252.924471299094</c:v>
                </c:pt>
                <c:pt idx="47">
                  <c:v>258.429003021148</c:v>
                </c:pt>
                <c:pt idx="48">
                  <c:v>263.725075528701</c:v>
                </c:pt>
                <c:pt idx="49">
                  <c:v>268.564954682779</c:v>
                </c:pt>
                <c:pt idx="50">
                  <c:v>272.244712990937</c:v>
                </c:pt>
                <c:pt idx="51">
                  <c:v>274.858006042296</c:v>
                </c:pt>
                <c:pt idx="52">
                  <c:v>277.888217522659</c:v>
                </c:pt>
                <c:pt idx="53">
                  <c:v>282.577039274924</c:v>
                </c:pt>
                <c:pt idx="54">
                  <c:v>286.815709969789</c:v>
                </c:pt>
                <c:pt idx="55">
                  <c:v>291.078549848943</c:v>
                </c:pt>
                <c:pt idx="56">
                  <c:v>295</c:v>
                </c:pt>
                <c:pt idx="57">
                  <c:v>298.12084592145</c:v>
                </c:pt>
                <c:pt idx="58">
                  <c:v>299.978851963746</c:v>
                </c:pt>
                <c:pt idx="59">
                  <c:v>301.504531722054</c:v>
                </c:pt>
                <c:pt idx="60">
                  <c:v>303.842900302115</c:v>
                </c:pt>
                <c:pt idx="61">
                  <c:v>308.480362537764</c:v>
                </c:pt>
                <c:pt idx="62">
                  <c:v>312.175226586103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'Deaths-1M'!$I$51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'Deaths-1M'!$B$53:$B$143</c:f>
              <c:numCache>
                <c:formatCode>General</c:formatCode>
                <c:ptCount val="9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</c:numCache>
            </c:numRef>
          </c:xVal>
          <c:yVal>
            <c:numRef>
              <c:f>'Deaths-1M'!$I$53:$I$143</c:f>
              <c:numCache>
                <c:formatCode>General</c:formatCode>
                <c:ptCount val="91"/>
                <c:pt idx="0">
                  <c:v>5.16829792313201</c:v>
                </c:pt>
                <c:pt idx="1">
                  <c:v>6.45738839818572</c:v>
                </c:pt>
                <c:pt idx="2">
                  <c:v>7.69873478157078</c:v>
                </c:pt>
                <c:pt idx="3">
                  <c:v>9.2504177608021</c:v>
                </c:pt>
                <c:pt idx="4">
                  <c:v>11.1124373358797</c:v>
                </c:pt>
                <c:pt idx="5">
                  <c:v>13.2131773693005</c:v>
                </c:pt>
                <c:pt idx="6">
                  <c:v>15.2184292193841</c:v>
                </c:pt>
                <c:pt idx="7">
                  <c:v>17.2356170923848</c:v>
                </c:pt>
                <c:pt idx="8">
                  <c:v>18.9066603007878</c:v>
                </c:pt>
                <c:pt idx="9">
                  <c:v>21.6042014800668</c:v>
                </c:pt>
                <c:pt idx="10">
                  <c:v>24.0630222010026</c:v>
                </c:pt>
                <c:pt idx="11">
                  <c:v>28.0377178324182</c:v>
                </c:pt>
                <c:pt idx="12">
                  <c:v>31.1172117450465</c:v>
                </c:pt>
                <c:pt idx="13">
                  <c:v>32.6569587013607</c:v>
                </c:pt>
                <c:pt idx="14">
                  <c:v>34.2683217951778</c:v>
                </c:pt>
                <c:pt idx="15">
                  <c:v>36.0706612556696</c:v>
                </c:pt>
                <c:pt idx="16">
                  <c:v>38.1236571974218</c:v>
                </c:pt>
                <c:pt idx="17">
                  <c:v>41.7164000954882</c:v>
                </c:pt>
                <c:pt idx="18">
                  <c:v>45.4046311768919</c:v>
                </c:pt>
                <c:pt idx="19">
                  <c:v>48.3647648603485</c:v>
                </c:pt>
                <c:pt idx="20">
                  <c:v>51.9455717354977</c:v>
                </c:pt>
                <c:pt idx="21">
                  <c:v>54.1656719980902</c:v>
                </c:pt>
                <c:pt idx="22">
                  <c:v>55.4070183814753</c:v>
                </c:pt>
                <c:pt idx="23">
                  <c:v>58.0329434232514</c:v>
                </c:pt>
                <c:pt idx="24">
                  <c:v>60.7066125566961</c:v>
                </c:pt>
                <c:pt idx="25">
                  <c:v>63.4399618047267</c:v>
                </c:pt>
                <c:pt idx="26">
                  <c:v>66.5433277631893</c:v>
                </c:pt>
                <c:pt idx="27">
                  <c:v>68.7514920028647</c:v>
                </c:pt>
                <c:pt idx="28">
                  <c:v>70.1480066841728</c:v>
                </c:pt>
                <c:pt idx="29">
                  <c:v>71.3296729529721</c:v>
                </c:pt>
                <c:pt idx="30">
                  <c:v>73.1200763905467</c:v>
                </c:pt>
                <c:pt idx="31">
                  <c:v>75.3640486989735</c:v>
                </c:pt>
                <c:pt idx="32">
                  <c:v>77.5483408928145</c:v>
                </c:pt>
                <c:pt idx="33">
                  <c:v>79.0522797803772</c:v>
                </c:pt>
                <c:pt idx="34">
                  <c:v>80.4010503700167</c:v>
                </c:pt>
                <c:pt idx="35">
                  <c:v>81.3081881117212</c:v>
                </c:pt>
                <c:pt idx="36">
                  <c:v>81.952733349248</c:v>
                </c:pt>
                <c:pt idx="37">
                  <c:v>83.4686082597279</c:v>
                </c:pt>
                <c:pt idx="38">
                  <c:v>83.4686082597279</c:v>
                </c:pt>
                <c:pt idx="39">
                  <c:v>86.8345667223681</c:v>
                </c:pt>
                <c:pt idx="40">
                  <c:v>88.2310814036763</c:v>
                </c:pt>
                <c:pt idx="41">
                  <c:v>89.6395321079016</c:v>
                </c:pt>
                <c:pt idx="42">
                  <c:v>90.105037001671</c:v>
                </c:pt>
                <c:pt idx="43">
                  <c:v>90.3437574600143</c:v>
                </c:pt>
                <c:pt idx="44">
                  <c:v>91.4418715683934</c:v>
                </c:pt>
                <c:pt idx="45">
                  <c:v>92.360945333015</c:v>
                </c:pt>
                <c:pt idx="46">
                  <c:v>93.8290761518262</c:v>
                </c:pt>
                <c:pt idx="47">
                  <c:v>94.6287896872762</c:v>
                </c:pt>
                <c:pt idx="48">
                  <c:v>95.5001193602292</c:v>
                </c:pt>
                <c:pt idx="49">
                  <c:v>95.8104559560754</c:v>
                </c:pt>
                <c:pt idx="50">
                  <c:v>96.073048460253</c:v>
                </c:pt>
                <c:pt idx="51">
                  <c:v>96.9563141561232</c:v>
                </c:pt>
                <c:pt idx="52">
                  <c:v>97.7918357603247</c:v>
                </c:pt>
                <c:pt idx="53">
                  <c:v>98.7109095249463</c:v>
                </c:pt>
                <c:pt idx="54">
                  <c:v>99.1764144187157</c:v>
                </c:pt>
                <c:pt idx="55">
                  <c:v>99.6896634041537</c:v>
                </c:pt>
                <c:pt idx="56">
                  <c:v>99.856767724994</c:v>
                </c:pt>
                <c:pt idx="57">
                  <c:v>99.9164478395798</c:v>
                </c:pt>
                <c:pt idx="58">
                  <c:v>100.596801145858</c:v>
                </c:pt>
                <c:pt idx="59">
                  <c:v>101.43232275006</c:v>
                </c:pt>
                <c:pt idx="60">
                  <c:v>101.85008355216</c:v>
                </c:pt>
                <c:pt idx="61">
                  <c:v>102.291716400095</c:v>
                </c:pt>
              </c:numCache>
            </c:numRef>
          </c:yVal>
          <c:smooth val="1"/>
        </c:ser>
        <c:axId val="53793207"/>
        <c:axId val="29531609"/>
      </c:scatterChart>
      <c:valAx>
        <c:axId val="53793207"/>
        <c:scaling>
          <c:orientation val="minMax"/>
          <c:max val="6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9531609"/>
        <c:crosses val="autoZero"/>
        <c:crossBetween val="midCat"/>
      </c:valAx>
      <c:valAx>
        <c:axId val="2953160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379320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150434861387933"/>
          <c:y val="0.213027422967492"/>
          <c:w val="0.126613816534541"/>
          <c:h val="0.24530814868628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Country / Germany ratio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17004504504505"/>
          <c:y val="0.0957230142566191"/>
          <c:w val="0.885529279279279"/>
          <c:h val="0.811838906773536"/>
        </c:manualLayout>
      </c:layout>
      <c:scatterChart>
        <c:scatterStyle val="line"/>
        <c:varyColors val="0"/>
        <c:ser>
          <c:idx val="0"/>
          <c:order val="0"/>
          <c:tx>
            <c:strRef>
              <c:f>'Deaths-1M'!$N$51</c:f>
              <c:strCache>
                <c:ptCount val="1"/>
                <c:pt idx="0">
                  <c:v>IT/GE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'Deaths-1M'!$N$52:$N$131</c:f>
              <c:numCache>
                <c:formatCode>General</c:formatCode>
                <c:ptCount val="80"/>
                <c:pt idx="0">
                  <c:v>0.919554296869112</c:v>
                </c:pt>
                <c:pt idx="1">
                  <c:v>1.17090527512006</c:v>
                </c:pt>
                <c:pt idx="2">
                  <c:v>1.18552932058015</c:v>
                </c:pt>
                <c:pt idx="3">
                  <c:v>1.35518385217998</c:v>
                </c:pt>
                <c:pt idx="4">
                  <c:v>1.47819721795528</c:v>
                </c:pt>
                <c:pt idx="5">
                  <c:v>1.51172432214323</c:v>
                </c:pt>
                <c:pt idx="6">
                  <c:v>1.58421695989447</c:v>
                </c:pt>
                <c:pt idx="7">
                  <c:v>1.56560561261542</c:v>
                </c:pt>
                <c:pt idx="8">
                  <c:v>1.73540141472101</c:v>
                </c:pt>
                <c:pt idx="9">
                  <c:v>1.88723002177863</c:v>
                </c:pt>
                <c:pt idx="10">
                  <c:v>1.9156265529539</c:v>
                </c:pt>
                <c:pt idx="11">
                  <c:v>2.0462690670404</c:v>
                </c:pt>
                <c:pt idx="12">
                  <c:v>2.00799521241731</c:v>
                </c:pt>
                <c:pt idx="13">
                  <c:v>2.14243702851298</c:v>
                </c:pt>
                <c:pt idx="14">
                  <c:v>2.44292311121167</c:v>
                </c:pt>
                <c:pt idx="15">
                  <c:v>2.64215821782872</c:v>
                </c:pt>
                <c:pt idx="16">
                  <c:v>2.78562947993375</c:v>
                </c:pt>
                <c:pt idx="17">
                  <c:v>2.95786287450345</c:v>
                </c:pt>
                <c:pt idx="18">
                  <c:v>2.97383138043009</c:v>
                </c:pt>
                <c:pt idx="19">
                  <c:v>2.99154564048426</c:v>
                </c:pt>
                <c:pt idx="20">
                  <c:v>3.1226272413649</c:v>
                </c:pt>
                <c:pt idx="21">
                  <c:v>3.19034329226482</c:v>
                </c:pt>
                <c:pt idx="22">
                  <c:v>3.29035346142277</c:v>
                </c:pt>
                <c:pt idx="23">
                  <c:v>3.45895047005829</c:v>
                </c:pt>
                <c:pt idx="24">
                  <c:v>3.54090979826274</c:v>
                </c:pt>
                <c:pt idx="25">
                  <c:v>3.58296916059647</c:v>
                </c:pt>
                <c:pt idx="26">
                  <c:v>3.62667397104133</c:v>
                </c:pt>
                <c:pt idx="27">
                  <c:v>3.64786989584075</c:v>
                </c:pt>
                <c:pt idx="28">
                  <c:v>3.69448451737948</c:v>
                </c:pt>
                <c:pt idx="29">
                  <c:v>3.74468057930071</c:v>
                </c:pt>
                <c:pt idx="30">
                  <c:v>3.83007155385209</c:v>
                </c:pt>
                <c:pt idx="31">
                  <c:v>3.87286963838751</c:v>
                </c:pt>
                <c:pt idx="32">
                  <c:v>3.8764658887699</c:v>
                </c:pt>
                <c:pt idx="33">
                  <c:v>3.89733860682953</c:v>
                </c:pt>
                <c:pt idx="34">
                  <c:v>3.94241313340475</c:v>
                </c:pt>
                <c:pt idx="35">
                  <c:v>4.00357374574269</c:v>
                </c:pt>
                <c:pt idx="36">
                  <c:v>4.04655256480161</c:v>
                </c:pt>
                <c:pt idx="37">
                  <c:v>4.12892052433816</c:v>
                </c:pt>
                <c:pt idx="38">
                  <c:v>4.17318598833149</c:v>
                </c:pt>
                <c:pt idx="39">
                  <c:v>4.28768266565886</c:v>
                </c:pt>
                <c:pt idx="40">
                  <c:v>4.22144629902362</c:v>
                </c:pt>
                <c:pt idx="41">
                  <c:v>4.26238383874172</c:v>
                </c:pt>
                <c:pt idx="42">
                  <c:v>4.28431857171038</c:v>
                </c:pt>
                <c:pt idx="43">
                  <c:v>4.34164078636857</c:v>
                </c:pt>
                <c:pt idx="44">
                  <c:v>4.41325807858705</c:v>
                </c:pt>
                <c:pt idx="45">
                  <c:v>4.45681694337223</c:v>
                </c:pt>
                <c:pt idx="46">
                  <c:v>4.49069907356125</c:v>
                </c:pt>
                <c:pt idx="47">
                  <c:v>4.50219896259681</c:v>
                </c:pt>
                <c:pt idx="48">
                  <c:v>4.537536781096</c:v>
                </c:pt>
                <c:pt idx="49">
                  <c:v>4.56798786395086</c:v>
                </c:pt>
                <c:pt idx="50">
                  <c:v>4.59806107429753</c:v>
                </c:pt>
                <c:pt idx="51">
                  <c:v>4.64280344562833</c:v>
                </c:pt>
                <c:pt idx="52">
                  <c:v>4.66565196838033</c:v>
                </c:pt>
                <c:pt idx="53">
                  <c:v>4.68040121035056</c:v>
                </c:pt>
                <c:pt idx="54">
                  <c:v>4.68456151673352</c:v>
                </c:pt>
                <c:pt idx="55">
                  <c:v>4.70742042955907</c:v>
                </c:pt>
                <c:pt idx="56">
                  <c:v>4.76180142195767</c:v>
                </c:pt>
                <c:pt idx="57">
                  <c:v>4.78264394051509</c:v>
                </c:pt>
                <c:pt idx="58">
                  <c:v>4.81205629127771</c:v>
                </c:pt>
                <c:pt idx="59">
                  <c:v>4.81830120152528</c:v>
                </c:pt>
                <c:pt idx="60">
                  <c:v>4.83876209279245</c:v>
                </c:pt>
                <c:pt idx="61">
                  <c:v>4.86339612410456</c:v>
                </c:pt>
                <c:pt idx="62">
                  <c:v>4.88167738604583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'Deaths-1M'!$O$51</c:f>
              <c:strCache>
                <c:ptCount val="1"/>
                <c:pt idx="0">
                  <c:v>SW/GE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'Deaths-1M'!$O$52:$O$131</c:f>
              <c:numCache>
                <c:formatCode>General</c:formatCode>
                <c:ptCount val="80"/>
                <c:pt idx="0">
                  <c:v>0.921580921580922</c:v>
                </c:pt>
                <c:pt idx="1">
                  <c:v>1.15793556671155</c:v>
                </c:pt>
                <c:pt idx="2">
                  <c:v>1.15099665284508</c:v>
                </c:pt>
                <c:pt idx="3">
                  <c:v>1.31646763042112</c:v>
                </c:pt>
                <c:pt idx="4">
                  <c:v>1.09564080209241</c:v>
                </c:pt>
                <c:pt idx="5">
                  <c:v>0.955484408760456</c:v>
                </c:pt>
                <c:pt idx="6">
                  <c:v>1.06656133485402</c:v>
                </c:pt>
                <c:pt idx="7">
                  <c:v>1.14167612991142</c:v>
                </c:pt>
                <c:pt idx="8">
                  <c:v>1.33847821901839</c:v>
                </c:pt>
                <c:pt idx="9">
                  <c:v>1.57244744744745</c:v>
                </c:pt>
                <c:pt idx="10">
                  <c:v>1.59950297574607</c:v>
                </c:pt>
                <c:pt idx="11">
                  <c:v>1.4962318823926</c:v>
                </c:pt>
                <c:pt idx="12">
                  <c:v>1.38051762764406</c:v>
                </c:pt>
                <c:pt idx="13">
                  <c:v>1.4796464226844</c:v>
                </c:pt>
                <c:pt idx="14">
                  <c:v>1.74683541624331</c:v>
                </c:pt>
                <c:pt idx="15">
                  <c:v>1.93510326268947</c:v>
                </c:pt>
                <c:pt idx="16">
                  <c:v>2.12206815400065</c:v>
                </c:pt>
                <c:pt idx="17">
                  <c:v>2.20274863825271</c:v>
                </c:pt>
                <c:pt idx="18">
                  <c:v>2.05237653349241</c:v>
                </c:pt>
                <c:pt idx="19">
                  <c:v>1.91117204405848</c:v>
                </c:pt>
                <c:pt idx="20">
                  <c:v>1.83411547565052</c:v>
                </c:pt>
                <c:pt idx="21">
                  <c:v>1.91951732128662</c:v>
                </c:pt>
                <c:pt idx="22">
                  <c:v>2.14378751035869</c:v>
                </c:pt>
                <c:pt idx="23">
                  <c:v>2.3222320461657</c:v>
                </c:pt>
                <c:pt idx="24">
                  <c:v>2.32859350506409</c:v>
                </c:pt>
                <c:pt idx="25">
                  <c:v>2.40252939024075</c:v>
                </c:pt>
                <c:pt idx="26">
                  <c:v>2.34313899977117</c:v>
                </c:pt>
                <c:pt idx="27">
                  <c:v>2.29188496632443</c:v>
                </c:pt>
                <c:pt idx="28">
                  <c:v>2.47800870066495</c:v>
                </c:pt>
                <c:pt idx="29">
                  <c:v>2.66535174421851</c:v>
                </c:pt>
                <c:pt idx="30">
                  <c:v>2.73486772056049</c:v>
                </c:pt>
                <c:pt idx="31">
                  <c:v>2.84083411801335</c:v>
                </c:pt>
                <c:pt idx="32">
                  <c:v>2.80747936497065</c:v>
                </c:pt>
                <c:pt idx="33">
                  <c:v>2.73089094283492</c:v>
                </c:pt>
                <c:pt idx="34">
                  <c:v>2.77661909445089</c:v>
                </c:pt>
                <c:pt idx="35">
                  <c:v>2.82728398783921</c:v>
                </c:pt>
                <c:pt idx="36">
                  <c:v>2.92276575291842</c:v>
                </c:pt>
                <c:pt idx="37">
                  <c:v>3.04582763030185</c:v>
                </c:pt>
                <c:pt idx="38">
                  <c:v>3.06799270312784</c:v>
                </c:pt>
                <c:pt idx="39">
                  <c:v>3.08649548610939</c:v>
                </c:pt>
                <c:pt idx="40">
                  <c:v>2.97796998766071</c:v>
                </c:pt>
                <c:pt idx="41">
                  <c:v>3.02929521009878</c:v>
                </c:pt>
                <c:pt idx="42">
                  <c:v>3.07322694579686</c:v>
                </c:pt>
                <c:pt idx="43">
                  <c:v>3.15054871876968</c:v>
                </c:pt>
                <c:pt idx="44">
                  <c:v>3.24799744538151</c:v>
                </c:pt>
                <c:pt idx="45">
                  <c:v>3.35149725405566</c:v>
                </c:pt>
                <c:pt idx="46">
                  <c:v>3.36517572108164</c:v>
                </c:pt>
                <c:pt idx="47">
                  <c:v>3.31766493991401</c:v>
                </c:pt>
                <c:pt idx="48">
                  <c:v>3.32124837826149</c:v>
                </c:pt>
                <c:pt idx="49">
                  <c:v>3.34855754034607</c:v>
                </c:pt>
                <c:pt idx="50">
                  <c:v>3.48580779252263</c:v>
                </c:pt>
                <c:pt idx="51">
                  <c:v>3.54560484023772</c:v>
                </c:pt>
                <c:pt idx="52">
                  <c:v>3.62978424864428</c:v>
                </c:pt>
                <c:pt idx="53">
                  <c:v>3.62640911560722</c:v>
                </c:pt>
                <c:pt idx="54">
                  <c:v>3.59753376627621</c:v>
                </c:pt>
                <c:pt idx="55">
                  <c:v>3.59914006814958</c:v>
                </c:pt>
                <c:pt idx="56">
                  <c:v>3.6241815245048</c:v>
                </c:pt>
                <c:pt idx="57">
                  <c:v>3.70318059769411</c:v>
                </c:pt>
                <c:pt idx="58">
                  <c:v>3.73961101227856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'Deaths-1M'!$P$51</c:f>
              <c:strCache>
                <c:ptCount val="1"/>
                <c:pt idx="0">
                  <c:v>UK/GE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'Deaths-1M'!$P$52:$P$131</c:f>
              <c:numCache>
                <c:formatCode>General</c:formatCode>
                <c:ptCount val="80"/>
                <c:pt idx="0">
                  <c:v>1.00348865210939</c:v>
                </c:pt>
                <c:pt idx="1">
                  <c:v>1.02466351901181</c:v>
                </c:pt>
                <c:pt idx="2">
                  <c:v>1.16048937691943</c:v>
                </c:pt>
                <c:pt idx="3">
                  <c:v>1.32976371397762</c:v>
                </c:pt>
                <c:pt idx="4">
                  <c:v>1.39853266016017</c:v>
                </c:pt>
                <c:pt idx="5">
                  <c:v>1.54119382708557</c:v>
                </c:pt>
                <c:pt idx="6">
                  <c:v>1.6243892045057</c:v>
                </c:pt>
                <c:pt idx="7">
                  <c:v>1.617785259553</c:v>
                </c:pt>
                <c:pt idx="8">
                  <c:v>1.7485413034142</c:v>
                </c:pt>
                <c:pt idx="9">
                  <c:v>1.89204424388449</c:v>
                </c:pt>
                <c:pt idx="10">
                  <c:v>2.11327882092813</c:v>
                </c:pt>
                <c:pt idx="11">
                  <c:v>2.29703645361375</c:v>
                </c:pt>
                <c:pt idx="12">
                  <c:v>2.34705857639766</c:v>
                </c:pt>
                <c:pt idx="13">
                  <c:v>2.47506941861622</c:v>
                </c:pt>
                <c:pt idx="14">
                  <c:v>2.64927258587537</c:v>
                </c:pt>
                <c:pt idx="15">
                  <c:v>2.77350952027819</c:v>
                </c:pt>
                <c:pt idx="16">
                  <c:v>3.05533614974184</c:v>
                </c:pt>
                <c:pt idx="17">
                  <c:v>3.29089577623925</c:v>
                </c:pt>
                <c:pt idx="18">
                  <c:v>3.39750837866921</c:v>
                </c:pt>
                <c:pt idx="19">
                  <c:v>3.49579925262482</c:v>
                </c:pt>
                <c:pt idx="20">
                  <c:v>3.53773936320094</c:v>
                </c:pt>
                <c:pt idx="21">
                  <c:v>3.48867888125526</c:v>
                </c:pt>
                <c:pt idx="22">
                  <c:v>3.5483080347359</c:v>
                </c:pt>
                <c:pt idx="23">
                  <c:v>3.74676343847446</c:v>
                </c:pt>
                <c:pt idx="24">
                  <c:v>3.79125525516196</c:v>
                </c:pt>
                <c:pt idx="25">
                  <c:v>3.87432145849321</c:v>
                </c:pt>
                <c:pt idx="26">
                  <c:v>3.92480574381872</c:v>
                </c:pt>
                <c:pt idx="27">
                  <c:v>3.98894057551777</c:v>
                </c:pt>
                <c:pt idx="28">
                  <c:v>3.96767529625805</c:v>
                </c:pt>
                <c:pt idx="29">
                  <c:v>4.00623857576156</c:v>
                </c:pt>
                <c:pt idx="30">
                  <c:v>4.18224735496048</c:v>
                </c:pt>
                <c:pt idx="31">
                  <c:v>4.24870029137341</c:v>
                </c:pt>
                <c:pt idx="32">
                  <c:v>4.2644946898794</c:v>
                </c:pt>
                <c:pt idx="33">
                  <c:v>4.33555092307971</c:v>
                </c:pt>
                <c:pt idx="34">
                  <c:v>4.41037556876728</c:v>
                </c:pt>
                <c:pt idx="35">
                  <c:v>4.41344790692508</c:v>
                </c:pt>
                <c:pt idx="36">
                  <c:v>4.42553009678866</c:v>
                </c:pt>
                <c:pt idx="37">
                  <c:v>4.55434340909992</c:v>
                </c:pt>
                <c:pt idx="38">
                  <c:v>4.61213254221072</c:v>
                </c:pt>
                <c:pt idx="39">
                  <c:v>4.73124881356184</c:v>
                </c:pt>
                <c:pt idx="40">
                  <c:v>4.6733931197467</c:v>
                </c:pt>
                <c:pt idx="41">
                  <c:v>4.70324859717653</c:v>
                </c:pt>
                <c:pt idx="42">
                  <c:v>4.68118700561321</c:v>
                </c:pt>
                <c:pt idx="43">
                  <c:v>4.70415241164912</c:v>
                </c:pt>
                <c:pt idx="44">
                  <c:v>4.80487624198136</c:v>
                </c:pt>
                <c:pt idx="45">
                  <c:v>4.85187201066031</c:v>
                </c:pt>
                <c:pt idx="46">
                  <c:v>4.88967800038974</c:v>
                </c:pt>
                <c:pt idx="47">
                  <c:v>4.91158712996779</c:v>
                </c:pt>
                <c:pt idx="48">
                  <c:v>4.92401606343803</c:v>
                </c:pt>
                <c:pt idx="49">
                  <c:v>4.92048668720953</c:v>
                </c:pt>
                <c:pt idx="50">
                  <c:v>4.93688150478563</c:v>
                </c:pt>
                <c:pt idx="51">
                  <c:v>5.01965980569924</c:v>
                </c:pt>
                <c:pt idx="52">
                  <c:v>5.04909076351305</c:v>
                </c:pt>
                <c:pt idx="53">
                  <c:v>5.07051372941548</c:v>
                </c:pt>
                <c:pt idx="54">
                  <c:v>5.08068865493104</c:v>
                </c:pt>
                <c:pt idx="55">
                  <c:v>5.1264514272811</c:v>
                </c:pt>
                <c:pt idx="56">
                  <c:v>5.12521357087105</c:v>
                </c:pt>
                <c:pt idx="57">
                  <c:v>5.14027298871298</c:v>
                </c:pt>
                <c:pt idx="58">
                  <c:v>5.21766526937129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'Deaths-1M'!$Q$51</c:f>
              <c:strCache>
                <c:ptCount val="1"/>
                <c:pt idx="0">
                  <c:v>ES/Ge</c:v>
                </c:pt>
              </c:strCache>
            </c:strRef>
          </c:tx>
          <c:spPr>
            <a:solidFill>
              <a:srgbClr val="579d1c"/>
            </a:solidFill>
            <a:ln w="28800">
              <a:solidFill>
                <a:srgbClr val="579d1c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'Deaths-1M'!$Q$52:$Q$131</c:f>
              <c:numCache>
                <c:formatCode>General</c:formatCode>
                <c:ptCount val="80"/>
                <c:pt idx="0">
                  <c:v>1.0007087465911</c:v>
                </c:pt>
                <c:pt idx="1">
                  <c:v>1.21679712489657</c:v>
                </c:pt>
                <c:pt idx="2">
                  <c:v>1.13288957861753</c:v>
                </c:pt>
                <c:pt idx="3">
                  <c:v>1.48090171205903</c:v>
                </c:pt>
                <c:pt idx="4">
                  <c:v>1.47529108159393</c:v>
                </c:pt>
                <c:pt idx="5">
                  <c:v>1.59959516821083</c:v>
                </c:pt>
                <c:pt idx="6">
                  <c:v>1.76942142612157</c:v>
                </c:pt>
                <c:pt idx="7">
                  <c:v>1.94107463562965</c:v>
                </c:pt>
                <c:pt idx="8">
                  <c:v>2.19915208793162</c:v>
                </c:pt>
                <c:pt idx="9">
                  <c:v>2.61458947766434</c:v>
                </c:pt>
                <c:pt idx="10">
                  <c:v>2.96139663781133</c:v>
                </c:pt>
                <c:pt idx="11">
                  <c:v>3.24193256090315</c:v>
                </c:pt>
                <c:pt idx="12">
                  <c:v>3.33012067941074</c:v>
                </c:pt>
                <c:pt idx="13">
                  <c:v>3.53192773876995</c:v>
                </c:pt>
                <c:pt idx="14">
                  <c:v>3.91822215967727</c:v>
                </c:pt>
                <c:pt idx="15">
                  <c:v>4.24645004349227</c:v>
                </c:pt>
                <c:pt idx="16">
                  <c:v>4.57568901142071</c:v>
                </c:pt>
                <c:pt idx="17">
                  <c:v>4.74897063009185</c:v>
                </c:pt>
                <c:pt idx="18">
                  <c:v>4.81324954671685</c:v>
                </c:pt>
                <c:pt idx="19">
                  <c:v>4.87500036550324</c:v>
                </c:pt>
                <c:pt idx="20">
                  <c:v>4.95256024621102</c:v>
                </c:pt>
                <c:pt idx="21">
                  <c:v>4.91958782242844</c:v>
                </c:pt>
                <c:pt idx="22">
                  <c:v>4.99201268904533</c:v>
                </c:pt>
                <c:pt idx="23">
                  <c:v>5.15041220937868</c:v>
                </c:pt>
                <c:pt idx="24">
                  <c:v>5.17684938527971</c:v>
                </c:pt>
                <c:pt idx="25">
                  <c:v>5.21205851861354</c:v>
                </c:pt>
                <c:pt idx="26">
                  <c:v>5.20834349359345</c:v>
                </c:pt>
                <c:pt idx="27">
                  <c:v>5.16924267523561</c:v>
                </c:pt>
                <c:pt idx="28">
                  <c:v>5.16655778371955</c:v>
                </c:pt>
                <c:pt idx="29">
                  <c:v>5.24757536631062</c:v>
                </c:pt>
                <c:pt idx="30">
                  <c:v>5.32467724731368</c:v>
                </c:pt>
                <c:pt idx="31">
                  <c:v>5.34027455519649</c:v>
                </c:pt>
                <c:pt idx="32">
                  <c:v>5.33935913571234</c:v>
                </c:pt>
                <c:pt idx="33">
                  <c:v>5.27668105147666</c:v>
                </c:pt>
                <c:pt idx="34">
                  <c:v>5.27045788416804</c:v>
                </c:pt>
                <c:pt idx="35">
                  <c:v>5.3323591017059</c:v>
                </c:pt>
                <c:pt idx="36">
                  <c:v>5.38072900606354</c:v>
                </c:pt>
                <c:pt idx="37">
                  <c:v>5.44255288790304</c:v>
                </c:pt>
                <c:pt idx="38">
                  <c:v>5.45390603743545</c:v>
                </c:pt>
                <c:pt idx="39">
                  <c:v>5.56538283126518</c:v>
                </c:pt>
                <c:pt idx="40">
                  <c:v>5.45803983314038</c:v>
                </c:pt>
                <c:pt idx="41">
                  <c:v>5.46062434891312</c:v>
                </c:pt>
                <c:pt idx="42">
                  <c:v>5.46502576956215</c:v>
                </c:pt>
                <c:pt idx="43">
                  <c:v>5.5051615010098</c:v>
                </c:pt>
                <c:pt idx="44">
                  <c:v>5.56898460721081</c:v>
                </c:pt>
                <c:pt idx="45">
                  <c:v>5.57251824122038</c:v>
                </c:pt>
                <c:pt idx="46">
                  <c:v>5.62197945274588</c:v>
                </c:pt>
                <c:pt idx="47">
                  <c:v>5.59510951988664</c:v>
                </c:pt>
                <c:pt idx="48">
                  <c:v>5.6113435896329</c:v>
                </c:pt>
                <c:pt idx="49">
                  <c:v>5.62196570348492</c:v>
                </c:pt>
                <c:pt idx="50">
                  <c:v>5.64036995461174</c:v>
                </c:pt>
                <c:pt idx="51">
                  <c:v>5.6614674689718</c:v>
                </c:pt>
                <c:pt idx="52">
                  <c:v>5.65070632606562</c:v>
                </c:pt>
                <c:pt idx="53">
                  <c:v>5.65579840884125</c:v>
                </c:pt>
                <c:pt idx="54">
                  <c:v>5.64929511345046</c:v>
                </c:pt>
                <c:pt idx="55">
                  <c:v>5.67216971739297</c:v>
                </c:pt>
                <c:pt idx="56">
                  <c:v>5.68137470035036</c:v>
                </c:pt>
                <c:pt idx="57">
                  <c:v>5.70249937038254</c:v>
                </c:pt>
                <c:pt idx="58">
                  <c:v>5.72542542786818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'Deaths-1M'!$R$51</c:f>
              <c:strCache>
                <c:ptCount val="1"/>
                <c:pt idx="0">
                  <c:v>FR/Ge</c:v>
                </c:pt>
              </c:strCache>
            </c:strRef>
          </c:tx>
          <c:spPr>
            <a:solidFill>
              <a:srgbClr val="7e0021"/>
            </a:solidFill>
            <a:ln w="28800">
              <a:solidFill>
                <a:srgbClr val="7e0021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'Deaths-1M'!$R$52:$R$131</c:f>
              <c:numCache>
                <c:formatCode>General</c:formatCode>
                <c:ptCount val="80"/>
                <c:pt idx="0">
                  <c:v>0.965436143619076</c:v>
                </c:pt>
                <c:pt idx="1">
                  <c:v>1.10276198600873</c:v>
                </c:pt>
                <c:pt idx="2">
                  <c:v>1.06768217445691</c:v>
                </c:pt>
                <c:pt idx="3">
                  <c:v>1.11841593001284</c:v>
                </c:pt>
                <c:pt idx="4">
                  <c:v>1.11631031398113</c:v>
                </c:pt>
                <c:pt idx="5">
                  <c:v>1.18570189399169</c:v>
                </c:pt>
                <c:pt idx="6">
                  <c:v>1.27547457998455</c:v>
                </c:pt>
                <c:pt idx="7">
                  <c:v>1.3198338124893</c:v>
                </c:pt>
                <c:pt idx="8">
                  <c:v>1.50759746325406</c:v>
                </c:pt>
                <c:pt idx="9">
                  <c:v>1.61664426554499</c:v>
                </c:pt>
                <c:pt idx="10">
                  <c:v>1.64101111659431</c:v>
                </c:pt>
                <c:pt idx="11">
                  <c:v>1.65924541769111</c:v>
                </c:pt>
                <c:pt idx="12">
                  <c:v>1.65243929284017</c:v>
                </c:pt>
                <c:pt idx="13">
                  <c:v>1.73459605901284</c:v>
                </c:pt>
                <c:pt idx="14">
                  <c:v>1.89160813785652</c:v>
                </c:pt>
                <c:pt idx="15">
                  <c:v>2.40846603639881</c:v>
                </c:pt>
                <c:pt idx="16">
                  <c:v>2.76384122279019</c:v>
                </c:pt>
                <c:pt idx="17">
                  <c:v>3.0381808851609</c:v>
                </c:pt>
                <c:pt idx="18">
                  <c:v>2.96676681192003</c:v>
                </c:pt>
                <c:pt idx="19">
                  <c:v>3.00685633743004</c:v>
                </c:pt>
                <c:pt idx="20">
                  <c:v>3.27170046632932</c:v>
                </c:pt>
                <c:pt idx="21">
                  <c:v>3.20573371977487</c:v>
                </c:pt>
                <c:pt idx="22">
                  <c:v>3.45364675991101</c:v>
                </c:pt>
                <c:pt idx="23">
                  <c:v>3.64919292262076</c:v>
                </c:pt>
                <c:pt idx="24">
                  <c:v>3.65171410570161</c:v>
                </c:pt>
                <c:pt idx="25">
                  <c:v>3.63246729562389</c:v>
                </c:pt>
                <c:pt idx="26">
                  <c:v>3.61458326156881</c:v>
                </c:pt>
                <c:pt idx="27">
                  <c:v>3.62145409100934</c:v>
                </c:pt>
                <c:pt idx="28">
                  <c:v>3.82559214502153</c:v>
                </c:pt>
                <c:pt idx="29">
                  <c:v>3.91389398610434</c:v>
                </c:pt>
                <c:pt idx="30">
                  <c:v>4.01251135997952</c:v>
                </c:pt>
                <c:pt idx="31">
                  <c:v>4.04878117221811</c:v>
                </c:pt>
                <c:pt idx="32">
                  <c:v>4.00852898311485</c:v>
                </c:pt>
                <c:pt idx="33">
                  <c:v>4.0036903810527</c:v>
                </c:pt>
                <c:pt idx="34">
                  <c:v>4.03043384451596</c:v>
                </c:pt>
                <c:pt idx="35">
                  <c:v>4.06648411295015</c:v>
                </c:pt>
                <c:pt idx="36">
                  <c:v>4.11834557586847</c:v>
                </c:pt>
                <c:pt idx="37">
                  <c:v>4.15867856885765</c:v>
                </c:pt>
                <c:pt idx="38">
                  <c:v>4.15088405834537</c:v>
                </c:pt>
                <c:pt idx="39">
                  <c:v>4.19530406109233</c:v>
                </c:pt>
                <c:pt idx="40">
                  <c:v>4.10978565904146</c:v>
                </c:pt>
                <c:pt idx="41">
                  <c:v>4.10846437409177</c:v>
                </c:pt>
                <c:pt idx="42">
                  <c:v>4.1168924249308</c:v>
                </c:pt>
                <c:pt idx="43">
                  <c:v>4.14476354199902</c:v>
                </c:pt>
                <c:pt idx="44">
                  <c:v>4.17078119541371</c:v>
                </c:pt>
                <c:pt idx="45">
                  <c:v>4.14850789888125</c:v>
                </c:pt>
                <c:pt idx="46">
                  <c:v>4.12962055185366</c:v>
                </c:pt>
                <c:pt idx="47">
                  <c:v>4.11497045523252</c:v>
                </c:pt>
                <c:pt idx="48">
                  <c:v>4.13362359442428</c:v>
                </c:pt>
                <c:pt idx="49">
                  <c:v>4.1405082140127</c:v>
                </c:pt>
                <c:pt idx="50">
                  <c:v>4.15556066530401</c:v>
                </c:pt>
                <c:pt idx="51">
                  <c:v>4.18295417205133</c:v>
                </c:pt>
                <c:pt idx="52">
                  <c:v>4.15748928102344</c:v>
                </c:pt>
                <c:pt idx="53">
                  <c:v>4.13293504409881</c:v>
                </c:pt>
                <c:pt idx="54">
                  <c:v>4.13527464467659</c:v>
                </c:pt>
                <c:pt idx="55">
                  <c:v>4.16962463133272</c:v>
                </c:pt>
                <c:pt idx="56">
                  <c:v>4.1609134499958</c:v>
                </c:pt>
                <c:pt idx="57">
                  <c:v>4.20780416666773</c:v>
                </c:pt>
                <c:pt idx="58">
                  <c:v>4.22123798195295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'Deaths-1M'!$S$51</c:f>
              <c:strCache>
                <c:ptCount val="1"/>
                <c:pt idx="0">
                  <c:v>USA/Ge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'Deaths-1M'!$M$52:$M$131</c:f>
              <c:numCache>
                <c:formatCode>General</c:formatCode>
                <c:ptCount val="8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</c:numCache>
            </c:numRef>
          </c:xVal>
          <c:yVal>
            <c:numRef>
              <c:f>'Deaths-1M'!$S$52:$S$131</c:f>
              <c:numCache>
                <c:formatCode>General</c:formatCode>
                <c:ptCount val="80"/>
                <c:pt idx="0">
                  <c:v>0.933845465265405</c:v>
                </c:pt>
                <c:pt idx="1">
                  <c:v>0.991403194183767</c:v>
                </c:pt>
                <c:pt idx="2">
                  <c:v>1.03911509959737</c:v>
                </c:pt>
                <c:pt idx="3">
                  <c:v>1.01362439401391</c:v>
                </c:pt>
                <c:pt idx="4">
                  <c:v>1.02583755969204</c:v>
                </c:pt>
                <c:pt idx="5">
                  <c:v>1.40040686524252</c:v>
                </c:pt>
                <c:pt idx="6">
                  <c:v>1.46196633889803</c:v>
                </c:pt>
                <c:pt idx="7">
                  <c:v>1.50398028552811</c:v>
                </c:pt>
                <c:pt idx="8">
                  <c:v>1.54934559925015</c:v>
                </c:pt>
                <c:pt idx="9">
                  <c:v>1.6592883517959</c:v>
                </c:pt>
                <c:pt idx="10">
                  <c:v>1.64914212748911</c:v>
                </c:pt>
                <c:pt idx="11">
                  <c:v>1.66958357310699</c:v>
                </c:pt>
                <c:pt idx="12">
                  <c:v>1.67297298201073</c:v>
                </c:pt>
                <c:pt idx="13">
                  <c:v>1.71760665278352</c:v>
                </c:pt>
                <c:pt idx="14">
                  <c:v>1.83191502800304</c:v>
                </c:pt>
                <c:pt idx="15">
                  <c:v>1.94290402725031</c:v>
                </c:pt>
                <c:pt idx="16">
                  <c:v>2.01534603241886</c:v>
                </c:pt>
                <c:pt idx="17">
                  <c:v>2.04367556615784</c:v>
                </c:pt>
                <c:pt idx="18">
                  <c:v>1.99266686548328</c:v>
                </c:pt>
                <c:pt idx="19">
                  <c:v>2.001539308281</c:v>
                </c:pt>
                <c:pt idx="20">
                  <c:v>2.04338416298095</c:v>
                </c:pt>
                <c:pt idx="21">
                  <c:v>2.0300704888262</c:v>
                </c:pt>
                <c:pt idx="22">
                  <c:v>2.08870207805454</c:v>
                </c:pt>
                <c:pt idx="23">
                  <c:v>2.14457981831459</c:v>
                </c:pt>
                <c:pt idx="24">
                  <c:v>2.1292729360563</c:v>
                </c:pt>
                <c:pt idx="25">
                  <c:v>2.13214079761635</c:v>
                </c:pt>
                <c:pt idx="26">
                  <c:v>2.16852269555752</c:v>
                </c:pt>
                <c:pt idx="27">
                  <c:v>2.17444586725915</c:v>
                </c:pt>
                <c:pt idx="28">
                  <c:v>2.20752144175898</c:v>
                </c:pt>
                <c:pt idx="29">
                  <c:v>2.247858305741</c:v>
                </c:pt>
                <c:pt idx="30">
                  <c:v>2.29799746822132</c:v>
                </c:pt>
                <c:pt idx="31">
                  <c:v>2.28953366020518</c:v>
                </c:pt>
                <c:pt idx="32">
                  <c:v>2.27684350797681</c:v>
                </c:pt>
                <c:pt idx="33">
                  <c:v>2.30889993847962</c:v>
                </c:pt>
                <c:pt idx="34">
                  <c:v>2.35631285828521</c:v>
                </c:pt>
                <c:pt idx="35">
                  <c:v>2.39945160063437</c:v>
                </c:pt>
                <c:pt idx="36">
                  <c:v>2.44316779701007</c:v>
                </c:pt>
                <c:pt idx="37">
                  <c:v>2.4862905705508</c:v>
                </c:pt>
                <c:pt idx="38">
                  <c:v>2.4828698616614</c:v>
                </c:pt>
                <c:pt idx="39">
                  <c:v>2.53079206958361</c:v>
                </c:pt>
                <c:pt idx="40">
                  <c:v>2.51445245792714</c:v>
                </c:pt>
                <c:pt idx="41">
                  <c:v>2.56121593851767</c:v>
                </c:pt>
                <c:pt idx="42">
                  <c:v>2.5927274570462</c:v>
                </c:pt>
                <c:pt idx="43">
                  <c:v>2.63589651337346</c:v>
                </c:pt>
                <c:pt idx="44">
                  <c:v>2.67648404467419</c:v>
                </c:pt>
                <c:pt idx="45">
                  <c:v>2.66912172966936</c:v>
                </c:pt>
                <c:pt idx="46">
                  <c:v>2.67723443530925</c:v>
                </c:pt>
                <c:pt idx="47">
                  <c:v>2.69558735599009</c:v>
                </c:pt>
                <c:pt idx="48">
                  <c:v>2.73097652284457</c:v>
                </c:pt>
                <c:pt idx="49">
                  <c:v>2.76151566401632</c:v>
                </c:pt>
                <c:pt idx="50">
                  <c:v>2.80308607242098</c:v>
                </c:pt>
                <c:pt idx="51">
                  <c:v>2.83372618392107</c:v>
                </c:pt>
                <c:pt idx="52">
                  <c:v>2.83486442770203</c:v>
                </c:pt>
                <c:pt idx="53">
                  <c:v>2.84163003344908</c:v>
                </c:pt>
                <c:pt idx="54">
                  <c:v>2.86267283560498</c:v>
                </c:pt>
                <c:pt idx="55">
                  <c:v>2.89197498871933</c:v>
                </c:pt>
                <c:pt idx="56">
                  <c:v>2.91984685181327</c:v>
                </c:pt>
                <c:pt idx="57">
                  <c:v>2.95423141286158</c:v>
                </c:pt>
                <c:pt idx="58">
                  <c:v>2.98370140619987</c:v>
                </c:pt>
              </c:numCache>
            </c:numRef>
          </c:yVal>
          <c:smooth val="0"/>
        </c:ser>
        <c:axId val="13301061"/>
        <c:axId val="46684394"/>
      </c:scatterChart>
      <c:valAx>
        <c:axId val="13301061"/>
        <c:scaling>
          <c:orientation val="minMax"/>
          <c:max val="5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684394"/>
        <c:crosses val="autoZero"/>
        <c:crossBetween val="midCat"/>
        <c:majorUnit val="10"/>
        <c:minorUnit val="5"/>
      </c:valAx>
      <c:valAx>
        <c:axId val="46684394"/>
        <c:scaling>
          <c:orientation val="minMax"/>
          <c:max val="6"/>
          <c:min val="1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3301061"/>
        <c:crosses val="autoZero"/>
        <c:crossBetween val="midCat"/>
        <c:majorUnit val="1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0817004504504505"/>
          <c:y val="0.0956573155508836"/>
          <c:w val="0.190494960301819"/>
          <c:h val="0.27214191852825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Deaths per day per million - moving weighted average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723121663266635"/>
          <c:y val="0.111583199832834"/>
          <c:w val="0.865966404791875"/>
          <c:h val="0.762903113463816"/>
        </c:manualLayout>
      </c:layout>
      <c:scatterChart>
        <c:scatterStyle val="line"/>
        <c:varyColors val="0"/>
        <c:ser>
          <c:idx val="0"/>
          <c:order val="0"/>
          <c:tx>
            <c:strRef>
              <c:f>smooth!$E$51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smooth!$E$52:$E$229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smooth!$D$51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smooth!$D$52:$D$229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smooth!$F$51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smooth!$F$52:$F$229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smooth!$H$51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6a1816"/>
            </a:solidFill>
            <a:ln w="28800">
              <a:solidFill>
                <a:srgbClr val="6a181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smooth!$H$52:$H$229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4.40562240532738</c:v>
                </c:pt>
                <c:pt idx="64">
                  <c:v>4.08024782416286</c:v>
                </c:pt>
                <c:pt idx="65">
                  <c:v>3.31190862537669</c:v>
                </c:pt>
                <c:pt idx="66">
                  <c:v>3.6218995637789</c:v>
                </c:pt>
                <c:pt idx="67">
                  <c:v>3.85729037152551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smooth!$I$51</c:f>
              <c:strCache>
                <c:ptCount val="1"/>
                <c:pt idx="0">
                  <c:v>USA</c:v>
                </c:pt>
              </c:strCache>
            </c:strRef>
          </c:tx>
          <c:spPr>
            <a:solidFill>
              <a:srgbClr val="83caff"/>
            </a:solidFill>
            <a:ln w="28800">
              <a:solidFill>
                <a:srgbClr val="83caff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smooth!$I$52:$I$229</c:f>
              <c:numCache>
                <c:formatCode>General</c:formatCode>
                <c:ptCount val="178"/>
                <c:pt idx="0">
                  <c:v>1.17371601208459</c:v>
                </c:pt>
                <c:pt idx="1">
                  <c:v>1.19826283987915</c:v>
                </c:pt>
                <c:pt idx="2">
                  <c:v>1.36500503524673</c:v>
                </c:pt>
                <c:pt idx="3">
                  <c:v>1.27896525679758</c:v>
                </c:pt>
                <c:pt idx="4">
                  <c:v>1.37616314199396</c:v>
                </c:pt>
                <c:pt idx="5">
                  <c:v>2.38975327291037</c:v>
                </c:pt>
                <c:pt idx="6">
                  <c:v>2.61931376780319</c:v>
                </c:pt>
                <c:pt idx="7">
                  <c:v>2.94505826499784</c:v>
                </c:pt>
                <c:pt idx="8">
                  <c:v>3.2787656452309</c:v>
                </c:pt>
                <c:pt idx="9">
                  <c:v>3.70138109624515</c:v>
                </c:pt>
                <c:pt idx="10">
                  <c:v>4.0458782908934</c:v>
                </c:pt>
                <c:pt idx="11">
                  <c:v>4.3482952093224</c:v>
                </c:pt>
                <c:pt idx="12">
                  <c:v>4.6394907207596</c:v>
                </c:pt>
                <c:pt idx="13">
                  <c:v>5.08454898575745</c:v>
                </c:pt>
                <c:pt idx="14">
                  <c:v>5.47531290461804</c:v>
                </c:pt>
                <c:pt idx="15">
                  <c:v>5.8751402675874</c:v>
                </c:pt>
                <c:pt idx="16">
                  <c:v>6.04100129477773</c:v>
                </c:pt>
                <c:pt idx="17">
                  <c:v>6.05476909797152</c:v>
                </c:pt>
                <c:pt idx="18">
                  <c:v>6.02939145446698</c:v>
                </c:pt>
                <c:pt idx="19">
                  <c:v>6.2785498489426</c:v>
                </c:pt>
                <c:pt idx="20">
                  <c:v>6.56590418644799</c:v>
                </c:pt>
                <c:pt idx="21">
                  <c:v>6.60138109624514</c:v>
                </c:pt>
                <c:pt idx="22">
                  <c:v>6.79732412602503</c:v>
                </c:pt>
                <c:pt idx="23">
                  <c:v>6.66460940871817</c:v>
                </c:pt>
                <c:pt idx="24">
                  <c:v>6.4392749244713</c:v>
                </c:pt>
                <c:pt idx="25">
                  <c:v>6.42969356927061</c:v>
                </c:pt>
                <c:pt idx="26">
                  <c:v>6.614630988347</c:v>
                </c:pt>
                <c:pt idx="27">
                  <c:v>6.58929650410013</c:v>
                </c:pt>
                <c:pt idx="28">
                  <c:v>6.68018990073371</c:v>
                </c:pt>
                <c:pt idx="29">
                  <c:v>6.45800604229607</c:v>
                </c:pt>
                <c:pt idx="30">
                  <c:v>6.49149762624083</c:v>
                </c:pt>
                <c:pt idx="31">
                  <c:v>6.08994389296504</c:v>
                </c:pt>
                <c:pt idx="32">
                  <c:v>5.73724643936124</c:v>
                </c:pt>
                <c:pt idx="33">
                  <c:v>5.82291756581787</c:v>
                </c:pt>
                <c:pt idx="34">
                  <c:v>5.96068191627104</c:v>
                </c:pt>
                <c:pt idx="35">
                  <c:v>5.9946050927924</c:v>
                </c:pt>
                <c:pt idx="36">
                  <c:v>5.96435045317221</c:v>
                </c:pt>
                <c:pt idx="37">
                  <c:v>5.79365558912387</c:v>
                </c:pt>
                <c:pt idx="38">
                  <c:v>5.57177384548986</c:v>
                </c:pt>
                <c:pt idx="39">
                  <c:v>5.38722485973241</c:v>
                </c:pt>
                <c:pt idx="40">
                  <c:v>5.49995684074234</c:v>
                </c:pt>
                <c:pt idx="41">
                  <c:v>5.73815278377212</c:v>
                </c:pt>
                <c:pt idx="42">
                  <c:v>5.79572723349158</c:v>
                </c:pt>
                <c:pt idx="43">
                  <c:v>5.68683642641347</c:v>
                </c:pt>
                <c:pt idx="44">
                  <c:v>5.49167026327147</c:v>
                </c:pt>
                <c:pt idx="45">
                  <c:v>5.07039274924471</c:v>
                </c:pt>
                <c:pt idx="46">
                  <c:v>4.79615882606819</c:v>
                </c:pt>
                <c:pt idx="47">
                  <c:v>4.7226586102719</c:v>
                </c:pt>
                <c:pt idx="48">
                  <c:v>4.59624514458351</c:v>
                </c:pt>
                <c:pt idx="49">
                  <c:v>4.5649115235218</c:v>
                </c:pt>
                <c:pt idx="50">
                  <c:v>4.5795425118688</c:v>
                </c:pt>
                <c:pt idx="51">
                  <c:v>4.45101424255503</c:v>
                </c:pt>
                <c:pt idx="52">
                  <c:v>4.30725075528701</c:v>
                </c:pt>
                <c:pt idx="53">
                  <c:v>4.15567544238239</c:v>
                </c:pt>
                <c:pt idx="54">
                  <c:v>4.10457488131204</c:v>
                </c:pt>
                <c:pt idx="55">
                  <c:v>3.99633146309884</c:v>
                </c:pt>
                <c:pt idx="56">
                  <c:v>3.92852826931377</c:v>
                </c:pt>
                <c:pt idx="57">
                  <c:v>3.85118687958567</c:v>
                </c:pt>
                <c:pt idx="58">
                  <c:v>3.73772119119551</c:v>
                </c:pt>
                <c:pt idx="59">
                  <c:v>3.48912386706949</c:v>
                </c:pt>
                <c:pt idx="60">
                  <c:v>3.15386275356064</c:v>
                </c:pt>
                <c:pt idx="61">
                  <c:v>2.84885627967199</c:v>
                </c:pt>
                <c:pt idx="62">
                  <c:v>3.04298662063012</c:v>
                </c:pt>
                <c:pt idx="63">
                  <c:v>3.05429434613725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smooth!$G$51</c:f>
              <c:strCache>
                <c:ptCount val="1"/>
                <c:pt idx="0">
                  <c:v>Sweden</c:v>
                </c:pt>
              </c:strCache>
            </c:strRef>
          </c:tx>
          <c:spPr>
            <a:solidFill>
              <a:srgbClr val="579835"/>
            </a:solidFill>
            <a:ln w="28800">
              <a:solidFill>
                <a:srgbClr val="579835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smooth!$G$52:$G$229</c:f>
              <c:numCache>
                <c:formatCode>General</c:formatCode>
                <c:ptCount val="178"/>
                <c:pt idx="0">
                  <c:v>1.15830115830116</c:v>
                </c:pt>
                <c:pt idx="1">
                  <c:v>1.78571428571429</c:v>
                </c:pt>
                <c:pt idx="2">
                  <c:v>1.60553410553411</c:v>
                </c:pt>
                <c:pt idx="3">
                  <c:v>1.94015444015444</c:v>
                </c:pt>
                <c:pt idx="4">
                  <c:v>1.44015444015444</c:v>
                </c:pt>
                <c:pt idx="5">
                  <c:v>1.23552123552124</c:v>
                </c:pt>
                <c:pt idx="6">
                  <c:v>1.6588527302813</c:v>
                </c:pt>
                <c:pt idx="7">
                  <c:v>2.00634307777165</c:v>
                </c:pt>
                <c:pt idx="8">
                  <c:v>2.68891340319912</c:v>
                </c:pt>
                <c:pt idx="9">
                  <c:v>3.55763927192499</c:v>
                </c:pt>
                <c:pt idx="10">
                  <c:v>3.90375068946498</c:v>
                </c:pt>
                <c:pt idx="11">
                  <c:v>3.82377275234418</c:v>
                </c:pt>
                <c:pt idx="12">
                  <c:v>3.91478212906784</c:v>
                </c:pt>
                <c:pt idx="13">
                  <c:v>4.57804743519029</c:v>
                </c:pt>
                <c:pt idx="14">
                  <c:v>5.88389409817981</c:v>
                </c:pt>
                <c:pt idx="15">
                  <c:v>6.54991726420298</c:v>
                </c:pt>
                <c:pt idx="16">
                  <c:v>7.26144511858798</c:v>
                </c:pt>
                <c:pt idx="17">
                  <c:v>7.55929398786542</c:v>
                </c:pt>
                <c:pt idx="18">
                  <c:v>7.03392167677882</c:v>
                </c:pt>
                <c:pt idx="19">
                  <c:v>6.30860452289024</c:v>
                </c:pt>
                <c:pt idx="20">
                  <c:v>5.35162713734142</c:v>
                </c:pt>
                <c:pt idx="21">
                  <c:v>5.84252619966906</c:v>
                </c:pt>
                <c:pt idx="22">
                  <c:v>7.48621070049642</c:v>
                </c:pt>
                <c:pt idx="23">
                  <c:v>8.2280750137893</c:v>
                </c:pt>
                <c:pt idx="24">
                  <c:v>8.04743519029234</c:v>
                </c:pt>
                <c:pt idx="25">
                  <c:v>9.1657473800331</c:v>
                </c:pt>
                <c:pt idx="26">
                  <c:v>8.72586872586873</c:v>
                </c:pt>
                <c:pt idx="27">
                  <c:v>8.39354660783232</c:v>
                </c:pt>
                <c:pt idx="28">
                  <c:v>9.85521235521236</c:v>
                </c:pt>
                <c:pt idx="29">
                  <c:v>10.5226144511859</c:v>
                </c:pt>
                <c:pt idx="30">
                  <c:v>9.94070601213459</c:v>
                </c:pt>
                <c:pt idx="31">
                  <c:v>10.7859900717044</c:v>
                </c:pt>
                <c:pt idx="32">
                  <c:v>9.5477109762824</c:v>
                </c:pt>
                <c:pt idx="33">
                  <c:v>8.40457804743519</c:v>
                </c:pt>
                <c:pt idx="34">
                  <c:v>8.60590182018753</c:v>
                </c:pt>
                <c:pt idx="35">
                  <c:v>7.57032542746829</c:v>
                </c:pt>
                <c:pt idx="36">
                  <c:v>7.25179260893547</c:v>
                </c:pt>
                <c:pt idx="37">
                  <c:v>8.05570876999449</c:v>
                </c:pt>
                <c:pt idx="38">
                  <c:v>7.39382239382239</c:v>
                </c:pt>
                <c:pt idx="39">
                  <c:v>6.6588527302813</c:v>
                </c:pt>
                <c:pt idx="40">
                  <c:v>6.16381687810259</c:v>
                </c:pt>
                <c:pt idx="41">
                  <c:v>6.44649751792609</c:v>
                </c:pt>
                <c:pt idx="42">
                  <c:v>6.61748483177055</c:v>
                </c:pt>
                <c:pt idx="43">
                  <c:v>6.60369553226696</c:v>
                </c:pt>
                <c:pt idx="44">
                  <c:v>6.69194704908991</c:v>
                </c:pt>
                <c:pt idx="45">
                  <c:v>7.93160507446222</c:v>
                </c:pt>
                <c:pt idx="46">
                  <c:v>7.88610038610039</c:v>
                </c:pt>
                <c:pt idx="47">
                  <c:v>7.13320463320463</c:v>
                </c:pt>
                <c:pt idx="48">
                  <c:v>6.19139547710976</c:v>
                </c:pt>
                <c:pt idx="49">
                  <c:v>5.83838940981798</c:v>
                </c:pt>
                <c:pt idx="50">
                  <c:v>7.12079426365141</c:v>
                </c:pt>
                <c:pt idx="51">
                  <c:v>6.82294539437397</c:v>
                </c:pt>
                <c:pt idx="52">
                  <c:v>7.12906784335356</c:v>
                </c:pt>
                <c:pt idx="53">
                  <c:v>6.6092112520684</c:v>
                </c:pt>
                <c:pt idx="54">
                  <c:v>6.03143960286818</c:v>
                </c:pt>
                <c:pt idx="55">
                  <c:v>5.48952013237728</c:v>
                </c:pt>
                <c:pt idx="56">
                  <c:v>5.21511307225593</c:v>
                </c:pt>
                <c:pt idx="57">
                  <c:v>4.9834528405957</c:v>
                </c:pt>
                <c:pt idx="58">
                  <c:v>4.61803640375069</c:v>
                </c:pt>
                <c:pt idx="59">
                  <c:v>4.14644236072808</c:v>
                </c:pt>
                <c:pt idx="60">
                  <c:v>4.73110865968009</c:v>
                </c:pt>
                <c:pt idx="61">
                  <c:v>4.35879757308329</c:v>
                </c:pt>
                <c:pt idx="62">
                  <c:v>4.31742967457253</c:v>
                </c:pt>
                <c:pt idx="63">
                  <c:v>5.2095973524545</c:v>
                </c:pt>
                <c:pt idx="64">
                  <c:v>5.65774958632102</c:v>
                </c:pt>
                <c:pt idx="65">
                  <c:v>5.6150027578599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smooth!$J$51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14004"/>
            </a:solidFill>
            <a:ln w="28800">
              <a:solidFill>
                <a:srgbClr val="314004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xVal>
            <c:numRef>
              <c:f>smooth!$C$52:$C$132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smooth!$J$52:$J$229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</c:numCache>
            </c:numRef>
          </c:yVal>
          <c:smooth val="1"/>
        </c:ser>
        <c:axId val="56707213"/>
        <c:axId val="11211608"/>
      </c:scatterChart>
      <c:valAx>
        <c:axId val="56707213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900" spc="-1" strike="noStrike">
                    <a:latin typeface="Arial"/>
                  </a:defRPr>
                </a:pPr>
                <a:r>
                  <a:rPr b="1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1211608"/>
        <c:crosses val="autoZero"/>
        <c:crossBetween val="midCat"/>
        <c:majorUnit val="10"/>
      </c:valAx>
      <c:valAx>
        <c:axId val="11211608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07213"/>
        <c:crosses val="autoZero"/>
        <c:crossBetween val="midCat"/>
        <c:majorUnit val="2"/>
        <c:minorUnit val="2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8195668214766"/>
          <c:y val="0.135125722644006"/>
          <c:w val="0.257357409497352"/>
          <c:h val="0.2458205628308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Daily Deaths per Million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0853819346331355"/>
          <c:y val="0.11482254697286"/>
          <c:w val="0.857351417537911"/>
          <c:h val="0.755404404336992"/>
        </c:manualLayout>
      </c:layout>
      <c:scatterChart>
        <c:scatterStyle val="line"/>
        <c:varyColors val="0"/>
        <c:ser>
          <c:idx val="0"/>
          <c:order val="0"/>
          <c:tx>
            <c:strRef>
              <c:f>smooth!$O$51</c:f>
              <c:strCache>
                <c:ptCount val="1"/>
                <c:pt idx="0">
                  <c:v>Italy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smooth!$O$52:$O$229</c:f>
              <c:numCache>
                <c:formatCode>General</c:formatCode>
                <c:ptCount val="178"/>
                <c:pt idx="0">
                  <c:v>1.15575396825397</c:v>
                </c:pt>
                <c:pt idx="1">
                  <c:v>1.83391203703704</c:v>
                </c:pt>
                <c:pt idx="2">
                  <c:v>1.69769620811288</c:v>
                </c:pt>
                <c:pt idx="3">
                  <c:v>2.02600033068783</c:v>
                </c:pt>
                <c:pt idx="4">
                  <c:v>2.34368386243386</c:v>
                </c:pt>
                <c:pt idx="5">
                  <c:v>2.50311397707231</c:v>
                </c:pt>
                <c:pt idx="6">
                  <c:v>2.78257275132275</c:v>
                </c:pt>
                <c:pt idx="7">
                  <c:v>2.96036470143613</c:v>
                </c:pt>
                <c:pt idx="8">
                  <c:v>3.61654383975813</c:v>
                </c:pt>
                <c:pt idx="9">
                  <c:v>4.20989229024943</c:v>
                </c:pt>
                <c:pt idx="10">
                  <c:v>4.63081065759637</c:v>
                </c:pt>
                <c:pt idx="11">
                  <c:v>5.36942554799698</c:v>
                </c:pt>
                <c:pt idx="12">
                  <c:v>5.90466742252457</c:v>
                </c:pt>
                <c:pt idx="13">
                  <c:v>6.91137566137566</c:v>
                </c:pt>
                <c:pt idx="14">
                  <c:v>8.44505857898715</c:v>
                </c:pt>
                <c:pt idx="15">
                  <c:v>9.12320483749055</c:v>
                </c:pt>
                <c:pt idx="16">
                  <c:v>9.60789871504157</c:v>
                </c:pt>
                <c:pt idx="17">
                  <c:v>10.4747732426304</c:v>
                </c:pt>
                <c:pt idx="18">
                  <c:v>10.8791572184429</c:v>
                </c:pt>
                <c:pt idx="19">
                  <c:v>11.3914871504157</c:v>
                </c:pt>
                <c:pt idx="20">
                  <c:v>12.1886810279667</c:v>
                </c:pt>
                <c:pt idx="21">
                  <c:v>12.5895219198791</c:v>
                </c:pt>
                <c:pt idx="22">
                  <c:v>12.7605347694633</c:v>
                </c:pt>
                <c:pt idx="23">
                  <c:v>13.1495653817082</c:v>
                </c:pt>
                <c:pt idx="24">
                  <c:v>13.364276266062</c:v>
                </c:pt>
                <c:pt idx="25">
                  <c:v>13.3040438397581</c:v>
                </c:pt>
                <c:pt idx="26">
                  <c:v>13.2936507936508</c:v>
                </c:pt>
                <c:pt idx="27">
                  <c:v>12.9969765684051</c:v>
                </c:pt>
                <c:pt idx="28">
                  <c:v>12.5179516250945</c:v>
                </c:pt>
                <c:pt idx="29">
                  <c:v>11.7975245653817</c:v>
                </c:pt>
                <c:pt idx="30">
                  <c:v>11.3931405895692</c:v>
                </c:pt>
                <c:pt idx="31">
                  <c:v>10.8966364323507</c:v>
                </c:pt>
                <c:pt idx="32">
                  <c:v>10.4206821617536</c:v>
                </c:pt>
                <c:pt idx="33">
                  <c:v>10.150462962963</c:v>
                </c:pt>
                <c:pt idx="34">
                  <c:v>9.78434429327287</c:v>
                </c:pt>
                <c:pt idx="35">
                  <c:v>9.73544973544974</c:v>
                </c:pt>
                <c:pt idx="36">
                  <c:v>9.34500188964475</c:v>
                </c:pt>
                <c:pt idx="37">
                  <c:v>9.23398526077098</c:v>
                </c:pt>
                <c:pt idx="38">
                  <c:v>9.29539871504157</c:v>
                </c:pt>
                <c:pt idx="39">
                  <c:v>9.37145691609977</c:v>
                </c:pt>
                <c:pt idx="40">
                  <c:v>9.17989417989418</c:v>
                </c:pt>
                <c:pt idx="41">
                  <c:v>9.21863189720333</c:v>
                </c:pt>
                <c:pt idx="42">
                  <c:v>8.90117157974301</c:v>
                </c:pt>
                <c:pt idx="43">
                  <c:v>8.73204837490552</c:v>
                </c:pt>
                <c:pt idx="44">
                  <c:v>8.43561035525321</c:v>
                </c:pt>
                <c:pt idx="45">
                  <c:v>8.36026077097506</c:v>
                </c:pt>
                <c:pt idx="46">
                  <c:v>8.03713151927438</c:v>
                </c:pt>
                <c:pt idx="47">
                  <c:v>7.90532879818594</c:v>
                </c:pt>
                <c:pt idx="48">
                  <c:v>7.58196334089191</c:v>
                </c:pt>
                <c:pt idx="49">
                  <c:v>7.41165910808768</c:v>
                </c:pt>
                <c:pt idx="50">
                  <c:v>6.85067082388511</c:v>
                </c:pt>
                <c:pt idx="51">
                  <c:v>6.5249433106576</c:v>
                </c:pt>
                <c:pt idx="52">
                  <c:v>6.26488095238095</c:v>
                </c:pt>
                <c:pt idx="53">
                  <c:v>5.99702380952381</c:v>
                </c:pt>
                <c:pt idx="54">
                  <c:v>5.60114323507181</c:v>
                </c:pt>
                <c:pt idx="55">
                  <c:v>5.26077097505669</c:v>
                </c:pt>
                <c:pt idx="56">
                  <c:v>5.59263983371126</c:v>
                </c:pt>
                <c:pt idx="57">
                  <c:v>5.20904195011338</c:v>
                </c:pt>
                <c:pt idx="58">
                  <c:v>4.80678382464097</c:v>
                </c:pt>
                <c:pt idx="59">
                  <c:v>4.49357520786092</c:v>
                </c:pt>
                <c:pt idx="60">
                  <c:v>4.70686885865457</c:v>
                </c:pt>
                <c:pt idx="61">
                  <c:v>4.67143801965231</c:v>
                </c:pt>
                <c:pt idx="62">
                  <c:v>4.5660903250189</c:v>
                </c:pt>
                <c:pt idx="63">
                  <c:v>4.02588813303099</c:v>
                </c:pt>
                <c:pt idx="64">
                  <c:v>3.88794406651549</c:v>
                </c:pt>
                <c:pt idx="65">
                  <c:v>3.76535336356765</c:v>
                </c:pt>
                <c:pt idx="66">
                  <c:v>3.56694066515495</c:v>
                </c:pt>
                <c:pt idx="67">
                  <c:v>3.26577853363568</c:v>
                </c:pt>
                <c:pt idx="68">
                  <c:v>3.34608843537415</c:v>
                </c:pt>
                <c:pt idx="69">
                  <c:v>3.41175359032502</c:v>
                </c:pt>
                <c:pt idx="70">
                  <c:v>3.27380952380952</c:v>
                </c:pt>
                <c:pt idx="71">
                  <c:v>3.16208427815571</c:v>
                </c:pt>
                <c:pt idx="72">
                  <c:v>2.89399092970521</c:v>
                </c:pt>
                <c:pt idx="73">
                  <c:v>2.84816704459561</c:v>
                </c:pt>
                <c:pt idx="74">
                  <c:v>2.76903817082388</c:v>
                </c:pt>
                <c:pt idx="75">
                  <c:v>2.58763227513227</c:v>
                </c:pt>
                <c:pt idx="76">
                  <c:v>2.37977135298564</c:v>
                </c:pt>
                <c:pt idx="77">
                  <c:v>2.29072184429327</c:v>
                </c:pt>
                <c:pt idx="78">
                  <c:v>2.00916477702192</c:v>
                </c:pt>
                <c:pt idx="79">
                  <c:v>1.9442082388511</c:v>
                </c:pt>
                <c:pt idx="80">
                  <c:v>1.74863000755858</c:v>
                </c:pt>
                <c:pt idx="81">
                  <c:v>1.69406651549509</c:v>
                </c:pt>
                <c:pt idx="82">
                  <c:v>1.51266061980348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smooth!$P$51</c:f>
              <c:strCache>
                <c:ptCount val="1"/>
                <c:pt idx="0">
                  <c:v>Spain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smooth!$P$52:$P$229</c:f>
              <c:numCache>
                <c:formatCode>General</c:formatCode>
                <c:ptCount val="178"/>
                <c:pt idx="0">
                  <c:v>1.25775401069519</c:v>
                </c:pt>
                <c:pt idx="1">
                  <c:v>1.8027807486631</c:v>
                </c:pt>
                <c:pt idx="2">
                  <c:v>1.43714795008913</c:v>
                </c:pt>
                <c:pt idx="3">
                  <c:v>2.2751871657754</c:v>
                </c:pt>
                <c:pt idx="4">
                  <c:v>2.28132620320856</c:v>
                </c:pt>
                <c:pt idx="5">
                  <c:v>2.67294117647059</c:v>
                </c:pt>
                <c:pt idx="6">
                  <c:v>3.18245989304813</c:v>
                </c:pt>
                <c:pt idx="7">
                  <c:v>3.9266615737204</c:v>
                </c:pt>
                <c:pt idx="8">
                  <c:v>4.93812070282659</c:v>
                </c:pt>
                <c:pt idx="9">
                  <c:v>6.53964858670741</c:v>
                </c:pt>
                <c:pt idx="10">
                  <c:v>8.2890756302521</c:v>
                </c:pt>
                <c:pt idx="11">
                  <c:v>9.95141329258976</c:v>
                </c:pt>
                <c:pt idx="12">
                  <c:v>11.5303284950344</c:v>
                </c:pt>
                <c:pt idx="13">
                  <c:v>13.040794499618</c:v>
                </c:pt>
                <c:pt idx="14">
                  <c:v>14.6294881588999</c:v>
                </c:pt>
                <c:pt idx="15">
                  <c:v>15.7680672268908</c:v>
                </c:pt>
                <c:pt idx="16">
                  <c:v>16.8693659281895</c:v>
                </c:pt>
                <c:pt idx="17">
                  <c:v>16.9423987776929</c:v>
                </c:pt>
                <c:pt idx="18">
                  <c:v>17.7338426279603</c:v>
                </c:pt>
                <c:pt idx="19">
                  <c:v>18.4809778456837</c:v>
                </c:pt>
                <c:pt idx="20">
                  <c:v>18.6120702826585</c:v>
                </c:pt>
                <c:pt idx="21">
                  <c:v>18.1882352941176</c:v>
                </c:pt>
                <c:pt idx="22">
                  <c:v>17.6171122994652</c:v>
                </c:pt>
                <c:pt idx="23">
                  <c:v>16.9399541634836</c:v>
                </c:pt>
                <c:pt idx="24">
                  <c:v>16.646294881589</c:v>
                </c:pt>
                <c:pt idx="25">
                  <c:v>16.2160427807487</c:v>
                </c:pt>
                <c:pt idx="26">
                  <c:v>15.4044308632544</c:v>
                </c:pt>
                <c:pt idx="27">
                  <c:v>14.8064171122995</c:v>
                </c:pt>
                <c:pt idx="28">
                  <c:v>14.0265851795264</c:v>
                </c:pt>
                <c:pt idx="29">
                  <c:v>13.72589763178</c:v>
                </c:pt>
                <c:pt idx="30">
                  <c:v>13.2195569136746</c:v>
                </c:pt>
                <c:pt idx="31">
                  <c:v>12.5619556913675</c:v>
                </c:pt>
                <c:pt idx="32">
                  <c:v>12.118563789152</c:v>
                </c:pt>
                <c:pt idx="33">
                  <c:v>10.9524828113063</c:v>
                </c:pt>
                <c:pt idx="34">
                  <c:v>10.0470588235294</c:v>
                </c:pt>
                <c:pt idx="35">
                  <c:v>10.2909090909091</c:v>
                </c:pt>
                <c:pt idx="36">
                  <c:v>9.76378915202445</c:v>
                </c:pt>
                <c:pt idx="37">
                  <c:v>9.3546218487395</c:v>
                </c:pt>
                <c:pt idx="38">
                  <c:v>9.20183346065699</c:v>
                </c:pt>
                <c:pt idx="39">
                  <c:v>8.98365164247517</c:v>
                </c:pt>
                <c:pt idx="40">
                  <c:v>9.26080977845684</c:v>
                </c:pt>
                <c:pt idx="41">
                  <c:v>9.15569136745607</c:v>
                </c:pt>
                <c:pt idx="42">
                  <c:v>8.69060351413293</c:v>
                </c:pt>
                <c:pt idx="43">
                  <c:v>8.20932009167303</c:v>
                </c:pt>
                <c:pt idx="44">
                  <c:v>7.9563025210084</c:v>
                </c:pt>
                <c:pt idx="45">
                  <c:v>7.54805194805195</c:v>
                </c:pt>
                <c:pt idx="46">
                  <c:v>7.77387318563789</c:v>
                </c:pt>
                <c:pt idx="47">
                  <c:v>7.25011459129106</c:v>
                </c:pt>
                <c:pt idx="48">
                  <c:v>6.96440030557678</c:v>
                </c:pt>
                <c:pt idx="49">
                  <c:v>6.66493506493506</c:v>
                </c:pt>
                <c:pt idx="50">
                  <c:v>6.11673032849504</c:v>
                </c:pt>
                <c:pt idx="51">
                  <c:v>5.52757830404889</c:v>
                </c:pt>
                <c:pt idx="52">
                  <c:v>5.12788388082506</c:v>
                </c:pt>
                <c:pt idx="53">
                  <c:v>4.71932773109244</c:v>
                </c:pt>
                <c:pt idx="54">
                  <c:v>4.59067990832697</c:v>
                </c:pt>
                <c:pt idx="55">
                  <c:v>4.51856378915203</c:v>
                </c:pt>
                <c:pt idx="56">
                  <c:v>4.27288006111536</c:v>
                </c:pt>
                <c:pt idx="57">
                  <c:v>4.11917494270436</c:v>
                </c:pt>
                <c:pt idx="58">
                  <c:v>3.89243697478992</c:v>
                </c:pt>
                <c:pt idx="59">
                  <c:v>3.85026737967914</c:v>
                </c:pt>
                <c:pt idx="60">
                  <c:v>3.7344537815126</c:v>
                </c:pt>
                <c:pt idx="61">
                  <c:v>3.82490450725745</c:v>
                </c:pt>
                <c:pt idx="62">
                  <c:v>3.57097020626432</c:v>
                </c:pt>
                <c:pt idx="63">
                  <c:v>3.30145148968678</c:v>
                </c:pt>
                <c:pt idx="64">
                  <c:v>3.05332314744079</c:v>
                </c:pt>
                <c:pt idx="65">
                  <c:v>2.74774637127578</c:v>
                </c:pt>
                <c:pt idx="66">
                  <c:v>2.40427807486631</c:v>
                </c:pt>
                <c:pt idx="67">
                  <c:v>2.24171122994652</c:v>
                </c:pt>
                <c:pt idx="68">
                  <c:v>1.81084797555386</c:v>
                </c:pt>
                <c:pt idx="69">
                  <c:v>4.10175706646295</c:v>
                </c:pt>
                <c:pt idx="70">
                  <c:v>3.75248281130635</c:v>
                </c:pt>
                <c:pt idx="71">
                  <c:v>3.54621848739497</c:v>
                </c:pt>
                <c:pt idx="72">
                  <c:v>-4.50603514132925</c:v>
                </c:pt>
                <c:pt idx="73">
                  <c:v>-3.25378151260504</c:v>
                </c:pt>
                <c:pt idx="74">
                  <c:v>-3.24950343773873</c:v>
                </c:pt>
                <c:pt idx="75">
                  <c:v>-3.10557677616501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smooth!$Q$51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smooth!$Q$52:$Q$229</c:f>
              <c:numCache>
                <c:formatCode>General</c:formatCode>
                <c:ptCount val="178"/>
                <c:pt idx="0">
                  <c:v>1.21342117358664</c:v>
                </c:pt>
                <c:pt idx="1">
                  <c:v>1.50022981461621</c:v>
                </c:pt>
                <c:pt idx="2">
                  <c:v>1.35253562126551</c:v>
                </c:pt>
                <c:pt idx="3">
                  <c:v>1.45947602267504</c:v>
                </c:pt>
                <c:pt idx="4">
                  <c:v>1.53160717021603</c:v>
                </c:pt>
                <c:pt idx="5">
                  <c:v>1.81665900617946</c:v>
                </c:pt>
                <c:pt idx="6">
                  <c:v>2.15027687189477</c:v>
                </c:pt>
                <c:pt idx="7">
                  <c:v>2.44632187178533</c:v>
                </c:pt>
                <c:pt idx="8">
                  <c:v>3.17078509050318</c:v>
                </c:pt>
                <c:pt idx="9">
                  <c:v>3.62931996760708</c:v>
                </c:pt>
                <c:pt idx="10">
                  <c:v>4.05174111930662</c:v>
                </c:pt>
                <c:pt idx="11">
                  <c:v>4.35203221782048</c:v>
                </c:pt>
                <c:pt idx="12">
                  <c:v>4.8742585742739</c:v>
                </c:pt>
                <c:pt idx="13">
                  <c:v>5.50526384906652</c:v>
                </c:pt>
                <c:pt idx="14">
                  <c:v>6.14611832169669</c:v>
                </c:pt>
                <c:pt idx="15">
                  <c:v>8.90039177920287</c:v>
                </c:pt>
                <c:pt idx="16">
                  <c:v>10.8866466764429</c:v>
                </c:pt>
                <c:pt idx="17">
                  <c:v>12.4763072074241</c:v>
                </c:pt>
                <c:pt idx="18">
                  <c:v>12.4185252467771</c:v>
                </c:pt>
                <c:pt idx="19">
                  <c:v>13.0420889054258</c:v>
                </c:pt>
                <c:pt idx="20">
                  <c:v>15.1301188469872</c:v>
                </c:pt>
                <c:pt idx="21">
                  <c:v>14.5115892227889</c:v>
                </c:pt>
                <c:pt idx="22">
                  <c:v>15.0513252642868</c:v>
                </c:pt>
                <c:pt idx="23">
                  <c:v>14.8954890673904</c:v>
                </c:pt>
                <c:pt idx="24">
                  <c:v>13.8551949046817</c:v>
                </c:pt>
                <c:pt idx="25">
                  <c:v>13.3984109960822</c:v>
                </c:pt>
                <c:pt idx="26">
                  <c:v>12.5555385322507</c:v>
                </c:pt>
                <c:pt idx="27">
                  <c:v>11.5373503469106</c:v>
                </c:pt>
                <c:pt idx="28">
                  <c:v>13.7363479174418</c:v>
                </c:pt>
                <c:pt idx="29">
                  <c:v>12.7393902252183</c:v>
                </c:pt>
                <c:pt idx="30">
                  <c:v>12.3587734465626</c:v>
                </c:pt>
                <c:pt idx="31">
                  <c:v>12.1512836787848</c:v>
                </c:pt>
                <c:pt idx="32">
                  <c:v>11.3366455820876</c:v>
                </c:pt>
                <c:pt idx="33">
                  <c:v>10.9737573595395</c:v>
                </c:pt>
                <c:pt idx="34">
                  <c:v>10.3243669154501</c:v>
                </c:pt>
                <c:pt idx="35">
                  <c:v>8.87478386482523</c:v>
                </c:pt>
                <c:pt idx="36">
                  <c:v>8.44076254678369</c:v>
                </c:pt>
                <c:pt idx="37">
                  <c:v>7.68675173455318</c:v>
                </c:pt>
                <c:pt idx="38">
                  <c:v>7.11352842040754</c:v>
                </c:pt>
                <c:pt idx="39">
                  <c:v>6.56306769681981</c:v>
                </c:pt>
                <c:pt idx="40">
                  <c:v>6.40132198122086</c:v>
                </c:pt>
                <c:pt idx="41">
                  <c:v>6.08549103722997</c:v>
                </c:pt>
                <c:pt idx="42">
                  <c:v>5.95920243384622</c:v>
                </c:pt>
                <c:pt idx="43">
                  <c:v>5.50263739630983</c:v>
                </c:pt>
                <c:pt idx="44">
                  <c:v>5.06051784893519</c:v>
                </c:pt>
                <c:pt idx="45">
                  <c:v>4.5341329422837</c:v>
                </c:pt>
                <c:pt idx="46">
                  <c:v>4.1307535730701</c:v>
                </c:pt>
                <c:pt idx="47">
                  <c:v>3.98126463700234</c:v>
                </c:pt>
                <c:pt idx="48">
                  <c:v>4.02066142835256</c:v>
                </c:pt>
                <c:pt idx="49">
                  <c:v>3.84140602770908</c:v>
                </c:pt>
                <c:pt idx="50">
                  <c:v>3.59145527369826</c:v>
                </c:pt>
                <c:pt idx="51">
                  <c:v>3.64398432883188</c:v>
                </c:pt>
                <c:pt idx="52">
                  <c:v>3.29554159644553</c:v>
                </c:pt>
                <c:pt idx="53">
                  <c:v>2.97817855501324</c:v>
                </c:pt>
                <c:pt idx="54">
                  <c:v>2.9996279191928</c:v>
                </c:pt>
                <c:pt idx="55">
                  <c:v>3.24082383068135</c:v>
                </c:pt>
                <c:pt idx="56">
                  <c:v>2.79235702247806</c:v>
                </c:pt>
                <c:pt idx="57">
                  <c:v>3.28043949309462</c:v>
                </c:pt>
                <c:pt idx="58">
                  <c:v>2.94250257173499</c:v>
                </c:pt>
                <c:pt idx="59">
                  <c:v>2.82628203725186</c:v>
                </c:pt>
                <c:pt idx="60">
                  <c:v>3.82083214778174</c:v>
                </c:pt>
                <c:pt idx="61">
                  <c:v>3.46998183370177</c:v>
                </c:pt>
                <c:pt idx="62">
                  <c:v>2.04622556851759</c:v>
                </c:pt>
                <c:pt idx="63">
                  <c:v>2.02455733327497</c:v>
                </c:pt>
                <c:pt idx="64">
                  <c:v>1.56821116680164</c:v>
                </c:pt>
                <c:pt idx="65">
                  <c:v>1.46928144629999</c:v>
                </c:pt>
                <c:pt idx="66">
                  <c:v>1.29921863030489</c:v>
                </c:pt>
                <c:pt idx="67">
                  <c:v>0.609774781676115</c:v>
                </c:pt>
                <c:pt idx="68">
                  <c:v>0.566000569064764</c:v>
                </c:pt>
                <c:pt idx="69">
                  <c:v>1.08757031232901</c:v>
                </c:pt>
                <c:pt idx="70">
                  <c:v>1.01972028278141</c:v>
                </c:pt>
                <c:pt idx="71">
                  <c:v>0.996957692223511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smooth!$R$51</c:f>
              <c:strCache>
                <c:ptCount val="1"/>
                <c:pt idx="0">
                  <c:v>UK</c:v>
                </c:pt>
              </c:strCache>
            </c:strRef>
          </c:tx>
          <c:spPr>
            <a:solidFill>
              <a:srgbClr val="94070a"/>
            </a:solidFill>
            <a:ln w="28800">
              <a:solidFill>
                <a:srgbClr val="94070a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smooth!$R$52:$R$229</c:f>
              <c:numCache>
                <c:formatCode>General</c:formatCode>
                <c:ptCount val="178"/>
                <c:pt idx="0">
                  <c:v>1.26124797167724</c:v>
                </c:pt>
                <c:pt idx="1">
                  <c:v>1.15098097064464</c:v>
                </c:pt>
                <c:pt idx="2">
                  <c:v>1.61061120125879</c:v>
                </c:pt>
                <c:pt idx="3">
                  <c:v>1.99015341495796</c:v>
                </c:pt>
                <c:pt idx="4">
                  <c:v>2.15120224221862</c:v>
                </c:pt>
                <c:pt idx="5">
                  <c:v>2.57301961941289</c:v>
                </c:pt>
                <c:pt idx="6">
                  <c:v>2.87326407181843</c:v>
                </c:pt>
                <c:pt idx="7">
                  <c:v>3.08684382441574</c:v>
                </c:pt>
                <c:pt idx="8">
                  <c:v>3.72621330579731</c:v>
                </c:pt>
                <c:pt idx="9">
                  <c:v>4.22944808547405</c:v>
                </c:pt>
                <c:pt idx="10">
                  <c:v>5.42578972878427</c:v>
                </c:pt>
                <c:pt idx="11">
                  <c:v>6.47461698944218</c:v>
                </c:pt>
                <c:pt idx="12">
                  <c:v>7.46675658019514</c:v>
                </c:pt>
                <c:pt idx="13">
                  <c:v>8.48165553284302</c:v>
                </c:pt>
                <c:pt idx="14">
                  <c:v>9.18171664594441</c:v>
                </c:pt>
                <c:pt idx="15">
                  <c:v>9.40804585589952</c:v>
                </c:pt>
                <c:pt idx="16">
                  <c:v>10.8140686574084</c:v>
                </c:pt>
                <c:pt idx="17">
                  <c:v>11.7362442838177</c:v>
                </c:pt>
                <c:pt idx="18">
                  <c:v>12.79350093777</c:v>
                </c:pt>
                <c:pt idx="19">
                  <c:v>13.8115609129033</c:v>
                </c:pt>
                <c:pt idx="20">
                  <c:v>13.8216761848566</c:v>
                </c:pt>
                <c:pt idx="21">
                  <c:v>13.5426632668114</c:v>
                </c:pt>
                <c:pt idx="22">
                  <c:v>13.4971445430215</c:v>
                </c:pt>
                <c:pt idx="23">
                  <c:v>13.6695256358924</c:v>
                </c:pt>
                <c:pt idx="24">
                  <c:v>13.2775588477019</c:v>
                </c:pt>
                <c:pt idx="25">
                  <c:v>13.3511053041957</c:v>
                </c:pt>
                <c:pt idx="26">
                  <c:v>13.1207721324258</c:v>
                </c:pt>
                <c:pt idx="27">
                  <c:v>13.8250479421744</c:v>
                </c:pt>
                <c:pt idx="28">
                  <c:v>12.9743114239353</c:v>
                </c:pt>
                <c:pt idx="29">
                  <c:v>12.2569700545803</c:v>
                </c:pt>
                <c:pt idx="30">
                  <c:v>12.8786378100436</c:v>
                </c:pt>
                <c:pt idx="31">
                  <c:v>12.8109919288559</c:v>
                </c:pt>
                <c:pt idx="32">
                  <c:v>12.2066044296462</c:v>
                </c:pt>
                <c:pt idx="33">
                  <c:v>12.5463089794112</c:v>
                </c:pt>
                <c:pt idx="34">
                  <c:v>12.1998609150106</c:v>
                </c:pt>
                <c:pt idx="35">
                  <c:v>11.5320422312604</c:v>
                </c:pt>
                <c:pt idx="36">
                  <c:v>10.5788885844941</c:v>
                </c:pt>
                <c:pt idx="37">
                  <c:v>10.4615092828694</c:v>
                </c:pt>
                <c:pt idx="38">
                  <c:v>10.5108212336417</c:v>
                </c:pt>
                <c:pt idx="39">
                  <c:v>10.3765831454281</c:v>
                </c:pt>
                <c:pt idx="40">
                  <c:v>10.080079236297</c:v>
                </c:pt>
                <c:pt idx="41">
                  <c:v>9.72119781678714</c:v>
                </c:pt>
                <c:pt idx="42">
                  <c:v>9.10564137146229</c:v>
                </c:pt>
                <c:pt idx="43">
                  <c:v>8.54192569489811</c:v>
                </c:pt>
                <c:pt idx="44">
                  <c:v>8.3762881166628</c:v>
                </c:pt>
                <c:pt idx="45">
                  <c:v>8.27977156344172</c:v>
                </c:pt>
                <c:pt idx="46">
                  <c:v>8.06566497376351</c:v>
                </c:pt>
                <c:pt idx="47">
                  <c:v>8.03616209723305</c:v>
                </c:pt>
                <c:pt idx="48">
                  <c:v>7.41259772827851</c:v>
                </c:pt>
                <c:pt idx="49">
                  <c:v>7.02020947042337</c:v>
                </c:pt>
                <c:pt idx="50">
                  <c:v>6.51297072893178</c:v>
                </c:pt>
                <c:pt idx="51">
                  <c:v>6.6524771879544</c:v>
                </c:pt>
                <c:pt idx="52">
                  <c:v>6.49716561650475</c:v>
                </c:pt>
                <c:pt idx="53">
                  <c:v>6.33279244726361</c:v>
                </c:pt>
                <c:pt idx="54">
                  <c:v>5.96126693781215</c:v>
                </c:pt>
                <c:pt idx="55">
                  <c:v>6.22489621309506</c:v>
                </c:pt>
                <c:pt idx="56">
                  <c:v>5.74505299981034</c:v>
                </c:pt>
                <c:pt idx="57">
                  <c:v>5.33180199355152</c:v>
                </c:pt>
                <c:pt idx="58">
                  <c:v>5.45655701430889</c:v>
                </c:pt>
                <c:pt idx="59">
                  <c:v>5.26816007417866</c:v>
                </c:pt>
                <c:pt idx="60">
                  <c:v>5.12233157018524</c:v>
                </c:pt>
                <c:pt idx="61">
                  <c:v>5.08671738351632</c:v>
                </c:pt>
                <c:pt idx="62">
                  <c:v>4.76281794617832</c:v>
                </c:pt>
                <c:pt idx="63">
                  <c:v>4.40562240532738</c:v>
                </c:pt>
                <c:pt idx="64">
                  <c:v>4.08024782416286</c:v>
                </c:pt>
                <c:pt idx="65">
                  <c:v>3.31190862537669</c:v>
                </c:pt>
                <c:pt idx="66">
                  <c:v>3.6218995637789</c:v>
                </c:pt>
                <c:pt idx="67">
                  <c:v>3.85729037152551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smooth!$S$51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rgbClr val="342a06"/>
            </a:solidFill>
            <a:ln w="28800">
              <a:solidFill>
                <a:srgbClr val="342a0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xVal>
            <c:numRef>
              <c:f>smooth!$N$52:$N$132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</c:numCache>
            </c:numRef>
          </c:xVal>
          <c:yVal>
            <c:numRef>
              <c:f>smooth!$S$52:$S$229</c:f>
              <c:numCache>
                <c:formatCode>General</c:formatCode>
                <c:ptCount val="178"/>
                <c:pt idx="0">
                  <c:v>1.25686321317737</c:v>
                </c:pt>
                <c:pt idx="1">
                  <c:v>1.07609214609692</c:v>
                </c:pt>
                <c:pt idx="2">
                  <c:v>1.17812524866714</c:v>
                </c:pt>
                <c:pt idx="3">
                  <c:v>1.20586655526379</c:v>
                </c:pt>
                <c:pt idx="4">
                  <c:v>1.29174027214132</c:v>
                </c:pt>
                <c:pt idx="5">
                  <c:v>1.41185247075674</c:v>
                </c:pt>
                <c:pt idx="6">
                  <c:v>1.53379599631688</c:v>
                </c:pt>
                <c:pt idx="7">
                  <c:v>1.65160454250929</c:v>
                </c:pt>
                <c:pt idx="8">
                  <c:v>1.78477645534222</c:v>
                </c:pt>
                <c:pt idx="9">
                  <c:v>1.8122293080517</c:v>
                </c:pt>
                <c:pt idx="10">
                  <c:v>2.02895338130478</c:v>
                </c:pt>
                <c:pt idx="11">
                  <c:v>2.1539405927088</c:v>
                </c:pt>
                <c:pt idx="12">
                  <c:v>2.52088804010504</c:v>
                </c:pt>
                <c:pt idx="13">
                  <c:v>2.6709408996351</c:v>
                </c:pt>
                <c:pt idx="14">
                  <c:v>2.52924325614705</c:v>
                </c:pt>
                <c:pt idx="15">
                  <c:v>2.40647273471337</c:v>
                </c:pt>
                <c:pt idx="16">
                  <c:v>2.35463629233025</c:v>
                </c:pt>
                <c:pt idx="17">
                  <c:v>2.25948913821915</c:v>
                </c:pt>
                <c:pt idx="18">
                  <c:v>2.47996453296048</c:v>
                </c:pt>
                <c:pt idx="19">
                  <c:v>2.57204242403574</c:v>
                </c:pt>
                <c:pt idx="20">
                  <c:v>2.60972615353136</c:v>
                </c:pt>
                <c:pt idx="21">
                  <c:v>2.8963612181564</c:v>
                </c:pt>
                <c:pt idx="22">
                  <c:v>2.89499710125158</c:v>
                </c:pt>
                <c:pt idx="23">
                  <c:v>2.68679875865362</c:v>
                </c:pt>
                <c:pt idx="24">
                  <c:v>2.7222657981789</c:v>
                </c:pt>
                <c:pt idx="25">
                  <c:v>2.62643658561539</c:v>
                </c:pt>
                <c:pt idx="26">
                  <c:v>2.54663574668349</c:v>
                </c:pt>
                <c:pt idx="27">
                  <c:v>2.61160181427548</c:v>
                </c:pt>
                <c:pt idx="28">
                  <c:v>2.45506939944753</c:v>
                </c:pt>
                <c:pt idx="29">
                  <c:v>2.28404324250588</c:v>
                </c:pt>
                <c:pt idx="30">
                  <c:v>2.1687753640487</c:v>
                </c:pt>
                <c:pt idx="31">
                  <c:v>2.04873307642465</c:v>
                </c:pt>
                <c:pt idx="32">
                  <c:v>2.02076867987587</c:v>
                </c:pt>
                <c:pt idx="33">
                  <c:v>1.98274392115404</c:v>
                </c:pt>
                <c:pt idx="34">
                  <c:v>1.79449578828906</c:v>
                </c:pt>
                <c:pt idx="35">
                  <c:v>1.67701121986154</c:v>
                </c:pt>
                <c:pt idx="36">
                  <c:v>1.55935613682093</c:v>
                </c:pt>
                <c:pt idx="37">
                  <c:v>1.41834055178529</c:v>
                </c:pt>
                <c:pt idx="38">
                  <c:v>1.39463902056406</c:v>
                </c:pt>
                <c:pt idx="39">
                  <c:v>1.05446236742489</c:v>
                </c:pt>
                <c:pt idx="40">
                  <c:v>1.37656447157521</c:v>
                </c:pt>
                <c:pt idx="41">
                  <c:v>1.37434778160488</c:v>
                </c:pt>
                <c:pt idx="42">
                  <c:v>1.38918255294479</c:v>
                </c:pt>
                <c:pt idx="43">
                  <c:v>1.26590048767179</c:v>
                </c:pt>
                <c:pt idx="44">
                  <c:v>1.12931828257682</c:v>
                </c:pt>
                <c:pt idx="45">
                  <c:v>1.08344985165229</c:v>
                </c:pt>
                <c:pt idx="46">
                  <c:v>1.14023121781537</c:v>
                </c:pt>
                <c:pt idx="47">
                  <c:v>0.997339972035603</c:v>
                </c:pt>
                <c:pt idx="48">
                  <c:v>0.926235378371926</c:v>
                </c:pt>
                <c:pt idx="49">
                  <c:v>0.875933567506735</c:v>
                </c:pt>
                <c:pt idx="50">
                  <c:v>0.809944412236129</c:v>
                </c:pt>
                <c:pt idx="51">
                  <c:v>0.756743852948198</c:v>
                </c:pt>
                <c:pt idx="52">
                  <c:v>0.744807830031034</c:v>
                </c:pt>
                <c:pt idx="53">
                  <c:v>0.742420625447601</c:v>
                </c:pt>
                <c:pt idx="54">
                  <c:v>0.709681819731951</c:v>
                </c:pt>
                <c:pt idx="55">
                  <c:v>0.657845377348839</c:v>
                </c:pt>
                <c:pt idx="56">
                  <c:v>0.61351157794223</c:v>
                </c:pt>
                <c:pt idx="57">
                  <c:v>0.558094328683968</c:v>
                </c:pt>
                <c:pt idx="58">
                  <c:v>0.488865395764417</c:v>
                </c:pt>
                <c:pt idx="59">
                  <c:v>0.484602530436858</c:v>
                </c:pt>
                <c:pt idx="60">
                  <c:v>0.516147733860792</c:v>
                </c:pt>
                <c:pt idx="61">
                  <c:v>0.462947174572861</c:v>
                </c:pt>
                <c:pt idx="62">
                  <c:v>0.460218940763223</c:v>
                </c:pt>
              </c:numCache>
            </c:numRef>
          </c:yVal>
          <c:smooth val="1"/>
        </c:ser>
        <c:axId val="24698550"/>
        <c:axId val="6312787"/>
      </c:scatterChart>
      <c:valAx>
        <c:axId val="24698550"/>
        <c:scaling>
          <c:orientation val="minMax"/>
          <c:max val="8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Days from start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312787"/>
        <c:crosses val="autoZero"/>
        <c:crossBetween val="midCat"/>
        <c:majorUnit val="10"/>
        <c:minorUnit val="5"/>
      </c:valAx>
      <c:valAx>
        <c:axId val="6312787"/>
        <c:scaling>
          <c:orientation val="minMax"/>
          <c:max val="20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0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4698550"/>
        <c:crosses val="autoZero"/>
        <c:crossBetween val="midCat"/>
        <c:majorUnit val="2"/>
        <c:minorUnit val="1"/>
      </c:valAx>
      <c:spPr>
        <a:noFill/>
        <a:ln>
          <a:solidFill>
            <a:srgbClr val="b3b3b3"/>
          </a:solidFill>
        </a:ln>
      </c:spPr>
    </c:plotArea>
    <c:legend>
      <c:legendPos val="r"/>
      <c:layout>
        <c:manualLayout>
          <c:xMode val="edge"/>
          <c:yMode val="edge"/>
          <c:x val="0.627154563435999"/>
          <c:y val="0.200215502727456"/>
          <c:w val="0.175905430226534"/>
          <c:h val="0.196120689655172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Relationship Id="rId3" Type="http://schemas.openxmlformats.org/officeDocument/2006/relationships/chart" Target="../charts/chart5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Relationship Id="rId3" Type="http://schemas.openxmlformats.org/officeDocument/2006/relationships/chart" Target="../charts/chart10.xml"/><Relationship Id="rId4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Relationship Id="rId5" Type="http://schemas.openxmlformats.org/officeDocument/2006/relationships/chart" Target="../charts/chart16.xml"/><Relationship Id="rId6" Type="http://schemas.openxmlformats.org/officeDocument/2006/relationships/chart" Target="../charts/chart17.xml"/><Relationship Id="rId7" Type="http://schemas.openxmlformats.org/officeDocument/2006/relationships/chart" Target="../charts/chart18.xml"/><Relationship Id="rId8" Type="http://schemas.openxmlformats.org/officeDocument/2006/relationships/chart" Target="../charts/chart19.xml"/><Relationship Id="rId9" Type="http://schemas.openxmlformats.org/officeDocument/2006/relationships/chart" Target="../charts/chart20.xml"/><Relationship Id="rId10" Type="http://schemas.openxmlformats.org/officeDocument/2006/relationships/chart" Target="../charts/chart21.xml"/><Relationship Id="rId11" Type="http://schemas.openxmlformats.org/officeDocument/2006/relationships/chart" Target="../charts/chart2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2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22</xdr:col>
      <xdr:colOff>721080</xdr:colOff>
      <xdr:row>6</xdr:row>
      <xdr:rowOff>29520</xdr:rowOff>
    </xdr:from>
    <xdr:to>
      <xdr:col>32</xdr:col>
      <xdr:colOff>207000</xdr:colOff>
      <xdr:row>37</xdr:row>
      <xdr:rowOff>69120</xdr:rowOff>
    </xdr:to>
    <xdr:graphicFrame>
      <xdr:nvGraphicFramePr>
        <xdr:cNvPr id="0" name=""/>
        <xdr:cNvGraphicFramePr/>
      </xdr:nvGraphicFramePr>
      <xdr:xfrm>
        <a:off x="18043560" y="1090440"/>
        <a:ext cx="7614000" cy="50788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33</xdr:col>
      <xdr:colOff>216720</xdr:colOff>
      <xdr:row>5</xdr:row>
      <xdr:rowOff>96480</xdr:rowOff>
    </xdr:from>
    <xdr:to>
      <xdr:col>42</xdr:col>
      <xdr:colOff>307440</xdr:colOff>
      <xdr:row>36</xdr:row>
      <xdr:rowOff>154800</xdr:rowOff>
    </xdr:to>
    <xdr:graphicFrame>
      <xdr:nvGraphicFramePr>
        <xdr:cNvPr id="1" name=""/>
        <xdr:cNvGraphicFramePr/>
      </xdr:nvGraphicFramePr>
      <xdr:xfrm>
        <a:off x="26480160" y="994680"/>
        <a:ext cx="7405920" cy="50979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193680</xdr:colOff>
      <xdr:row>8</xdr:row>
      <xdr:rowOff>158400</xdr:rowOff>
    </xdr:from>
    <xdr:to>
      <xdr:col>11</xdr:col>
      <xdr:colOff>512280</xdr:colOff>
      <xdr:row>41</xdr:row>
      <xdr:rowOff>146520</xdr:rowOff>
    </xdr:to>
    <xdr:graphicFrame>
      <xdr:nvGraphicFramePr>
        <xdr:cNvPr id="2" name=""/>
        <xdr:cNvGraphicFramePr/>
      </xdr:nvGraphicFramePr>
      <xdr:xfrm>
        <a:off x="340200" y="1458720"/>
        <a:ext cx="8417880" cy="5352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708480</xdr:colOff>
      <xdr:row>8</xdr:row>
      <xdr:rowOff>9720</xdr:rowOff>
    </xdr:from>
    <xdr:to>
      <xdr:col>21</xdr:col>
      <xdr:colOff>235440</xdr:colOff>
      <xdr:row>42</xdr:row>
      <xdr:rowOff>124560</xdr:rowOff>
    </xdr:to>
    <xdr:graphicFrame>
      <xdr:nvGraphicFramePr>
        <xdr:cNvPr id="3" name=""/>
        <xdr:cNvGraphicFramePr/>
      </xdr:nvGraphicFramePr>
      <xdr:xfrm>
        <a:off x="8954280" y="1310040"/>
        <a:ext cx="7655040" cy="5641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21</xdr:col>
      <xdr:colOff>394560</xdr:colOff>
      <xdr:row>8</xdr:row>
      <xdr:rowOff>57960</xdr:rowOff>
    </xdr:from>
    <xdr:to>
      <xdr:col>31</xdr:col>
      <xdr:colOff>30960</xdr:colOff>
      <xdr:row>41</xdr:row>
      <xdr:rowOff>124920</xdr:rowOff>
    </xdr:to>
    <xdr:graphicFrame>
      <xdr:nvGraphicFramePr>
        <xdr:cNvPr id="4" name=""/>
        <xdr:cNvGraphicFramePr/>
      </xdr:nvGraphicFramePr>
      <xdr:xfrm>
        <a:off x="16768440" y="1358280"/>
        <a:ext cx="7764480" cy="5431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8</xdr:col>
      <xdr:colOff>655920</xdr:colOff>
      <xdr:row>190</xdr:row>
      <xdr:rowOff>46440</xdr:rowOff>
    </xdr:from>
    <xdr:to>
      <xdr:col>9</xdr:col>
      <xdr:colOff>203040</xdr:colOff>
      <xdr:row>192</xdr:row>
      <xdr:rowOff>81360</xdr:rowOff>
    </xdr:to>
    <xdr:sp>
      <xdr:nvSpPr>
        <xdr:cNvPr id="5" name="Line 1"/>
        <xdr:cNvSpPr/>
      </xdr:nvSpPr>
      <xdr:spPr>
        <a:xfrm>
          <a:off x="6463440" y="30932640"/>
          <a:ext cx="360000" cy="360000"/>
        </a:xfrm>
        <a:prstGeom prst="line">
          <a:avLst/>
        </a:prstGeom>
        <a:ln>
          <a:solidFill>
            <a:srgbClr val="0000ff"/>
          </a:solidFill>
          <a:headEnd len="med" type="triangle" w="med"/>
          <a:tailEnd len="med" type="triangle" w="med"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48240</xdr:colOff>
      <xdr:row>5</xdr:row>
      <xdr:rowOff>136800</xdr:rowOff>
    </xdr:from>
    <xdr:to>
      <xdr:col>10</xdr:col>
      <xdr:colOff>658080</xdr:colOff>
      <xdr:row>42</xdr:row>
      <xdr:rowOff>45720</xdr:rowOff>
    </xdr:to>
    <xdr:graphicFrame>
      <xdr:nvGraphicFramePr>
        <xdr:cNvPr id="6" name=""/>
        <xdr:cNvGraphicFramePr/>
      </xdr:nvGraphicFramePr>
      <xdr:xfrm>
        <a:off x="949680" y="949320"/>
        <a:ext cx="7925040" cy="5923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12</xdr:col>
      <xdr:colOff>49680</xdr:colOff>
      <xdr:row>9</xdr:row>
      <xdr:rowOff>0</xdr:rowOff>
    </xdr:from>
    <xdr:to>
      <xdr:col>19</xdr:col>
      <xdr:colOff>753480</xdr:colOff>
      <xdr:row>42</xdr:row>
      <xdr:rowOff>114840</xdr:rowOff>
    </xdr:to>
    <xdr:graphicFrame>
      <xdr:nvGraphicFramePr>
        <xdr:cNvPr id="7" name=""/>
        <xdr:cNvGraphicFramePr/>
      </xdr:nvGraphicFramePr>
      <xdr:xfrm>
        <a:off x="9892080" y="1463040"/>
        <a:ext cx="6393240" cy="5479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579240</xdr:colOff>
      <xdr:row>14</xdr:row>
      <xdr:rowOff>59400</xdr:rowOff>
    </xdr:from>
    <xdr:to>
      <xdr:col>11</xdr:col>
      <xdr:colOff>538560</xdr:colOff>
      <xdr:row>46</xdr:row>
      <xdr:rowOff>25560</xdr:rowOff>
    </xdr:to>
    <xdr:graphicFrame>
      <xdr:nvGraphicFramePr>
        <xdr:cNvPr id="8" name=""/>
        <xdr:cNvGraphicFramePr/>
      </xdr:nvGraphicFramePr>
      <xdr:xfrm>
        <a:off x="765000" y="2334960"/>
        <a:ext cx="8293680" cy="5168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660960</xdr:colOff>
      <xdr:row>14</xdr:row>
      <xdr:rowOff>9720</xdr:rowOff>
    </xdr:from>
    <xdr:to>
      <xdr:col>21</xdr:col>
      <xdr:colOff>176760</xdr:colOff>
      <xdr:row>46</xdr:row>
      <xdr:rowOff>153000</xdr:rowOff>
    </xdr:to>
    <xdr:graphicFrame>
      <xdr:nvGraphicFramePr>
        <xdr:cNvPr id="9" name=""/>
        <xdr:cNvGraphicFramePr/>
      </xdr:nvGraphicFramePr>
      <xdr:xfrm>
        <a:off x="9181080" y="2285280"/>
        <a:ext cx="7643880" cy="53452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22</xdr:col>
      <xdr:colOff>307440</xdr:colOff>
      <xdr:row>14</xdr:row>
      <xdr:rowOff>38520</xdr:rowOff>
    </xdr:from>
    <xdr:to>
      <xdr:col>31</xdr:col>
      <xdr:colOff>220320</xdr:colOff>
      <xdr:row>46</xdr:row>
      <xdr:rowOff>57600</xdr:rowOff>
    </xdr:to>
    <xdr:graphicFrame>
      <xdr:nvGraphicFramePr>
        <xdr:cNvPr id="10" name=""/>
        <xdr:cNvGraphicFramePr/>
      </xdr:nvGraphicFramePr>
      <xdr:xfrm>
        <a:off x="17768520" y="2314080"/>
        <a:ext cx="7228080" cy="5221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34</xdr:col>
      <xdr:colOff>149040</xdr:colOff>
      <xdr:row>14</xdr:row>
      <xdr:rowOff>19080</xdr:rowOff>
    </xdr:from>
    <xdr:to>
      <xdr:col>44</xdr:col>
      <xdr:colOff>311400</xdr:colOff>
      <xdr:row>45</xdr:row>
      <xdr:rowOff>144360</xdr:rowOff>
    </xdr:to>
    <xdr:graphicFrame>
      <xdr:nvGraphicFramePr>
        <xdr:cNvPr id="11" name=""/>
        <xdr:cNvGraphicFramePr/>
      </xdr:nvGraphicFramePr>
      <xdr:xfrm>
        <a:off x="27363600" y="2294640"/>
        <a:ext cx="8290440" cy="51649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69840</xdr:colOff>
      <xdr:row>10</xdr:row>
      <xdr:rowOff>47880</xdr:rowOff>
    </xdr:from>
    <xdr:to>
      <xdr:col>19</xdr:col>
      <xdr:colOff>723960</xdr:colOff>
      <xdr:row>39</xdr:row>
      <xdr:rowOff>105120</xdr:rowOff>
    </xdr:to>
    <xdr:graphicFrame>
      <xdr:nvGraphicFramePr>
        <xdr:cNvPr id="12" name=""/>
        <xdr:cNvGraphicFramePr/>
      </xdr:nvGraphicFramePr>
      <xdr:xfrm>
        <a:off x="9010440" y="16732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23</xdr:col>
      <xdr:colOff>360</xdr:colOff>
      <xdr:row>44</xdr:row>
      <xdr:rowOff>67320</xdr:rowOff>
    </xdr:from>
    <xdr:to>
      <xdr:col>31</xdr:col>
      <xdr:colOff>654120</xdr:colOff>
      <xdr:row>73</xdr:row>
      <xdr:rowOff>124560</xdr:rowOff>
    </xdr:to>
    <xdr:graphicFrame>
      <xdr:nvGraphicFramePr>
        <xdr:cNvPr id="13" name=""/>
        <xdr:cNvGraphicFramePr/>
      </xdr:nvGraphicFramePr>
      <xdr:xfrm>
        <a:off x="18694440" y="72198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23</xdr:col>
      <xdr:colOff>360</xdr:colOff>
      <xdr:row>10</xdr:row>
      <xdr:rowOff>360</xdr:rowOff>
    </xdr:from>
    <xdr:to>
      <xdr:col>31</xdr:col>
      <xdr:colOff>654120</xdr:colOff>
      <xdr:row>39</xdr:row>
      <xdr:rowOff>57600</xdr:rowOff>
    </xdr:to>
    <xdr:graphicFrame>
      <xdr:nvGraphicFramePr>
        <xdr:cNvPr id="14" name=""/>
        <xdr:cNvGraphicFramePr/>
      </xdr:nvGraphicFramePr>
      <xdr:xfrm>
        <a:off x="18694440" y="16257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23</xdr:col>
      <xdr:colOff>360</xdr:colOff>
      <xdr:row>77</xdr:row>
      <xdr:rowOff>360</xdr:rowOff>
    </xdr:from>
    <xdr:to>
      <xdr:col>31</xdr:col>
      <xdr:colOff>654120</xdr:colOff>
      <xdr:row>106</xdr:row>
      <xdr:rowOff>57600</xdr:rowOff>
    </xdr:to>
    <xdr:graphicFrame>
      <xdr:nvGraphicFramePr>
        <xdr:cNvPr id="15" name=""/>
        <xdr:cNvGraphicFramePr/>
      </xdr:nvGraphicFramePr>
      <xdr:xfrm>
        <a:off x="1869444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23</xdr:col>
      <xdr:colOff>360</xdr:colOff>
      <xdr:row>110</xdr:row>
      <xdr:rowOff>0</xdr:rowOff>
    </xdr:from>
    <xdr:to>
      <xdr:col>31</xdr:col>
      <xdr:colOff>654120</xdr:colOff>
      <xdr:row>139</xdr:row>
      <xdr:rowOff>57240</xdr:rowOff>
    </xdr:to>
    <xdr:graphicFrame>
      <xdr:nvGraphicFramePr>
        <xdr:cNvPr id="16" name=""/>
        <xdr:cNvGraphicFramePr/>
      </xdr:nvGraphicFramePr>
      <xdr:xfrm>
        <a:off x="18694440" y="1788156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23</xdr:col>
      <xdr:colOff>360</xdr:colOff>
      <xdr:row>143</xdr:row>
      <xdr:rowOff>0</xdr:rowOff>
    </xdr:from>
    <xdr:to>
      <xdr:col>31</xdr:col>
      <xdr:colOff>654120</xdr:colOff>
      <xdr:row>172</xdr:row>
      <xdr:rowOff>57240</xdr:rowOff>
    </xdr:to>
    <xdr:graphicFrame>
      <xdr:nvGraphicFramePr>
        <xdr:cNvPr id="17" name=""/>
        <xdr:cNvGraphicFramePr/>
      </xdr:nvGraphicFramePr>
      <xdr:xfrm>
        <a:off x="1869444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34</xdr:col>
      <xdr:colOff>360</xdr:colOff>
      <xdr:row>10</xdr:row>
      <xdr:rowOff>0</xdr:rowOff>
    </xdr:from>
    <xdr:to>
      <xdr:col>42</xdr:col>
      <xdr:colOff>654480</xdr:colOff>
      <xdr:row>39</xdr:row>
      <xdr:rowOff>57240</xdr:rowOff>
    </xdr:to>
    <xdr:graphicFrame>
      <xdr:nvGraphicFramePr>
        <xdr:cNvPr id="18" name=""/>
        <xdr:cNvGraphicFramePr/>
      </xdr:nvGraphicFramePr>
      <xdr:xfrm>
        <a:off x="27635400" y="16254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34</xdr:col>
      <xdr:colOff>360</xdr:colOff>
      <xdr:row>44</xdr:row>
      <xdr:rowOff>0</xdr:rowOff>
    </xdr:from>
    <xdr:to>
      <xdr:col>42</xdr:col>
      <xdr:colOff>654480</xdr:colOff>
      <xdr:row>73</xdr:row>
      <xdr:rowOff>57240</xdr:rowOff>
    </xdr:to>
    <xdr:graphicFrame>
      <xdr:nvGraphicFramePr>
        <xdr:cNvPr id="19" name=""/>
        <xdr:cNvGraphicFramePr/>
      </xdr:nvGraphicFramePr>
      <xdr:xfrm>
        <a:off x="27635400" y="715248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34</xdr:col>
      <xdr:colOff>360</xdr:colOff>
      <xdr:row>77</xdr:row>
      <xdr:rowOff>360</xdr:rowOff>
    </xdr:from>
    <xdr:to>
      <xdr:col>42</xdr:col>
      <xdr:colOff>654480</xdr:colOff>
      <xdr:row>106</xdr:row>
      <xdr:rowOff>57600</xdr:rowOff>
    </xdr:to>
    <xdr:graphicFrame>
      <xdr:nvGraphicFramePr>
        <xdr:cNvPr id="20" name=""/>
        <xdr:cNvGraphicFramePr/>
      </xdr:nvGraphicFramePr>
      <xdr:xfrm>
        <a:off x="27635400" y="12517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34</xdr:col>
      <xdr:colOff>360</xdr:colOff>
      <xdr:row>110</xdr:row>
      <xdr:rowOff>-360</xdr:rowOff>
    </xdr:from>
    <xdr:to>
      <xdr:col>42</xdr:col>
      <xdr:colOff>654480</xdr:colOff>
      <xdr:row>139</xdr:row>
      <xdr:rowOff>56880</xdr:rowOff>
    </xdr:to>
    <xdr:graphicFrame>
      <xdr:nvGraphicFramePr>
        <xdr:cNvPr id="21" name=""/>
        <xdr:cNvGraphicFramePr/>
      </xdr:nvGraphicFramePr>
      <xdr:xfrm>
        <a:off x="27635400" y="1788120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34</xdr:col>
      <xdr:colOff>360</xdr:colOff>
      <xdr:row>143</xdr:row>
      <xdr:rowOff>0</xdr:rowOff>
    </xdr:from>
    <xdr:to>
      <xdr:col>42</xdr:col>
      <xdr:colOff>654480</xdr:colOff>
      <xdr:row>172</xdr:row>
      <xdr:rowOff>57240</xdr:rowOff>
    </xdr:to>
    <xdr:graphicFrame>
      <xdr:nvGraphicFramePr>
        <xdr:cNvPr id="22" name=""/>
        <xdr:cNvGraphicFramePr/>
      </xdr:nvGraphicFramePr>
      <xdr:xfrm>
        <a:off x="27635400" y="23245920"/>
        <a:ext cx="7156440" cy="4771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28</xdr:col>
      <xdr:colOff>803160</xdr:colOff>
      <xdr:row>13</xdr:row>
      <xdr:rowOff>29520</xdr:rowOff>
    </xdr:from>
    <xdr:to>
      <xdr:col>36</xdr:col>
      <xdr:colOff>59760</xdr:colOff>
      <xdr:row>33</xdr:row>
      <xdr:rowOff>20880</xdr:rowOff>
    </xdr:to>
    <xdr:graphicFrame>
      <xdr:nvGraphicFramePr>
        <xdr:cNvPr id="23" name=""/>
        <xdr:cNvGraphicFramePr/>
      </xdr:nvGraphicFramePr>
      <xdr:xfrm>
        <a:off x="23561280" y="2228400"/>
        <a:ext cx="5759280" cy="3242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29880</xdr:colOff>
      <xdr:row>10</xdr:row>
      <xdr:rowOff>360</xdr:rowOff>
    </xdr:from>
    <xdr:to>
      <xdr:col>9</xdr:col>
      <xdr:colOff>564840</xdr:colOff>
      <xdr:row>38</xdr:row>
      <xdr:rowOff>125640</xdr:rowOff>
    </xdr:to>
    <xdr:graphicFrame>
      <xdr:nvGraphicFramePr>
        <xdr:cNvPr id="24" name=""/>
        <xdr:cNvGraphicFramePr/>
      </xdr:nvGraphicFramePr>
      <xdr:xfrm>
        <a:off x="842400" y="1711440"/>
        <a:ext cx="7037640" cy="4677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49680</xdr:colOff>
      <xdr:row>9</xdr:row>
      <xdr:rowOff>66960</xdr:rowOff>
    </xdr:from>
    <xdr:to>
      <xdr:col>20</xdr:col>
      <xdr:colOff>138960</xdr:colOff>
      <xdr:row>43</xdr:row>
      <xdr:rowOff>76680</xdr:rowOff>
    </xdr:to>
    <xdr:graphicFrame>
      <xdr:nvGraphicFramePr>
        <xdr:cNvPr id="25" name=""/>
        <xdr:cNvGraphicFramePr/>
      </xdr:nvGraphicFramePr>
      <xdr:xfrm>
        <a:off x="8990280" y="1530000"/>
        <a:ext cx="7404480" cy="5536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L471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G24" activeCellId="0" sqref="G2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0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4" min="7" style="1" width="11.52"/>
    <col collapsed="false" customWidth="true" hidden="false" outlineLevel="0" max="15" min="15" style="1" width="2.08"/>
    <col collapsed="false" customWidth="true" hidden="false" outlineLevel="0" max="16" min="16" style="1" width="4.3"/>
    <col collapsed="false" customWidth="false" hidden="false" outlineLevel="0" max="17" min="1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N1" s="0"/>
      <c r="O1" s="0"/>
      <c r="P1" s="0"/>
      <c r="Q1" s="0"/>
    </row>
    <row r="2" customFormat="false" ht="18.55" hidden="false" customHeight="false" outlineLevel="0" collapsed="false">
      <c r="B2" s="2" t="s">
        <v>0</v>
      </c>
      <c r="D2" s="0"/>
      <c r="E2" s="0"/>
      <c r="F2" s="0"/>
      <c r="G2" s="0"/>
      <c r="H2" s="0"/>
      <c r="I2" s="0"/>
      <c r="J2" s="0"/>
      <c r="K2" s="0"/>
      <c r="L2" s="0"/>
      <c r="N2" s="0"/>
      <c r="O2" s="0"/>
      <c r="P2" s="0"/>
      <c r="Q2" s="0"/>
    </row>
    <row r="3" customFormat="false" ht="13.8" hidden="false" customHeight="false" outlineLevel="0" collapsed="false">
      <c r="B3" s="3" t="s">
        <v>1</v>
      </c>
      <c r="C3" s="4" t="s">
        <v>2</v>
      </c>
      <c r="D3" s="0"/>
      <c r="E3" s="0"/>
      <c r="F3" s="0"/>
      <c r="G3" s="0"/>
      <c r="H3" s="0"/>
      <c r="I3" s="0"/>
      <c r="J3" s="0"/>
      <c r="K3" s="0"/>
      <c r="L3" s="0"/>
      <c r="N3" s="0"/>
      <c r="O3" s="0"/>
      <c r="P3" s="0"/>
      <c r="Q3" s="0"/>
    </row>
    <row r="4" customFormat="false" ht="13.8" hidden="false" customHeight="false" outlineLevel="0" collapsed="false">
      <c r="C4" s="4" t="s">
        <v>3</v>
      </c>
      <c r="D4" s="0"/>
      <c r="E4" s="0"/>
      <c r="F4" s="0"/>
      <c r="G4" s="0"/>
      <c r="H4" s="0"/>
      <c r="I4" s="0"/>
      <c r="J4" s="0"/>
      <c r="K4" s="0"/>
      <c r="L4" s="0"/>
      <c r="N4" s="0"/>
      <c r="O4" s="0"/>
      <c r="P4" s="0"/>
      <c r="Q4" s="0"/>
    </row>
    <row r="5" customFormat="false" ht="12.8" hidden="false" customHeight="false" outlineLevel="0" collapsed="false">
      <c r="D5" s="0"/>
      <c r="E5" s="0"/>
      <c r="F5" s="0"/>
      <c r="G5" s="0"/>
      <c r="H5" s="0"/>
      <c r="I5" s="0"/>
      <c r="J5" s="0"/>
      <c r="K5" s="0"/>
      <c r="L5" s="0"/>
      <c r="N5" s="0"/>
      <c r="O5" s="0"/>
      <c r="P5" s="0"/>
      <c r="Q5" s="0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0"/>
      <c r="J6" s="0"/>
      <c r="K6" s="0"/>
      <c r="L6" s="0"/>
      <c r="N6" s="0"/>
      <c r="O6" s="0"/>
      <c r="P6" s="0"/>
      <c r="Q6" s="0"/>
    </row>
    <row r="7" customFormat="false" ht="12.8" hidden="false" customHeight="false" outlineLevel="0" collapsed="false">
      <c r="B7" s="6" t="s">
        <v>5</v>
      </c>
      <c r="C7" s="0" t="s">
        <v>6</v>
      </c>
      <c r="D7" s="0"/>
      <c r="E7" s="0"/>
      <c r="F7" s="0"/>
      <c r="G7" s="0"/>
      <c r="H7" s="0"/>
      <c r="I7" s="0" t="s">
        <v>7</v>
      </c>
      <c r="J7" s="0" t="s">
        <v>8</v>
      </c>
      <c r="K7" s="0"/>
      <c r="L7" s="0"/>
      <c r="N7" s="0"/>
      <c r="O7" s="0"/>
      <c r="P7" s="0"/>
      <c r="Q7" s="0"/>
      <c r="R7" s="7" t="s">
        <v>9</v>
      </c>
      <c r="S7" s="7" t="s">
        <v>10</v>
      </c>
      <c r="T7" s="7" t="s">
        <v>11</v>
      </c>
      <c r="U7" s="7" t="s">
        <v>12</v>
      </c>
      <c r="V7" s="7" t="s">
        <v>13</v>
      </c>
      <c r="W7" s="7" t="s">
        <v>14</v>
      </c>
      <c r="X7" s="7" t="s">
        <v>15</v>
      </c>
    </row>
    <row r="8" customFormat="false" ht="12.8" hidden="false" customHeight="false" outlineLevel="0" collapsed="false">
      <c r="B8" s="6" t="s">
        <v>16</v>
      </c>
      <c r="C8" s="0" t="s">
        <v>17</v>
      </c>
      <c r="D8" s="0"/>
      <c r="E8" s="0"/>
      <c r="F8" s="0"/>
      <c r="G8" s="0"/>
      <c r="H8" s="0"/>
      <c r="I8" s="0"/>
      <c r="J8" s="0" t="s">
        <v>18</v>
      </c>
      <c r="K8" s="0"/>
      <c r="L8" s="0"/>
      <c r="N8" s="0"/>
      <c r="O8" s="0"/>
      <c r="P8" s="0"/>
      <c r="Q8" s="8" t="s">
        <v>19</v>
      </c>
      <c r="R8" s="9" t="n">
        <v>300</v>
      </c>
      <c r="S8" s="9" t="n">
        <v>230</v>
      </c>
      <c r="T8" s="9" t="n">
        <v>330</v>
      </c>
      <c r="U8" s="9" t="n">
        <v>50</v>
      </c>
      <c r="V8" s="9" t="n">
        <v>330</v>
      </c>
      <c r="W8" s="9" t="n">
        <v>1660</v>
      </c>
      <c r="X8" s="9" t="n">
        <v>414</v>
      </c>
    </row>
    <row r="9" customFormat="false" ht="12.8" hidden="false" customHeight="false" outlineLevel="0" collapsed="false">
      <c r="B9" s="6" t="s">
        <v>20</v>
      </c>
      <c r="C9" s="0" t="s">
        <v>21</v>
      </c>
      <c r="D9" s="0"/>
      <c r="E9" s="0"/>
      <c r="F9" s="0"/>
      <c r="G9" s="0"/>
      <c r="H9" s="0"/>
      <c r="I9" s="0"/>
      <c r="J9" s="0" t="s">
        <v>22</v>
      </c>
      <c r="K9" s="0"/>
      <c r="L9" s="0"/>
      <c r="N9" s="0"/>
      <c r="O9" s="0"/>
      <c r="P9" s="0"/>
      <c r="Q9" s="7" t="s">
        <v>23</v>
      </c>
      <c r="R9" s="1" t="n">
        <v>60.48</v>
      </c>
      <c r="S9" s="1" t="n">
        <v>46.75</v>
      </c>
      <c r="T9" s="1" t="n">
        <v>65.27</v>
      </c>
      <c r="U9" s="1" t="n">
        <v>10.36</v>
      </c>
      <c r="V9" s="1" t="n">
        <v>67.79</v>
      </c>
      <c r="W9" s="1" t="n">
        <v>331</v>
      </c>
      <c r="X9" s="1" t="n">
        <v>83.78</v>
      </c>
    </row>
    <row r="10" customFormat="false" ht="12.8" hidden="false" customHeight="false" outlineLevel="0" collapsed="false">
      <c r="B10" s="6" t="s">
        <v>24</v>
      </c>
      <c r="C10" s="0" t="s">
        <v>25</v>
      </c>
      <c r="D10" s="0"/>
      <c r="E10" s="0"/>
      <c r="F10" s="0"/>
      <c r="G10" s="0"/>
      <c r="H10" s="0"/>
      <c r="I10" s="0"/>
      <c r="J10" s="0" t="s">
        <v>26</v>
      </c>
      <c r="K10" s="0"/>
      <c r="L10" s="0"/>
      <c r="N10" s="0"/>
      <c r="O10" s="0"/>
      <c r="P10" s="0"/>
      <c r="Q10" s="0"/>
    </row>
    <row r="11" customFormat="false" ht="12.8" hidden="false" customHeight="false" outlineLevel="0" collapsed="false">
      <c r="B11" s="6" t="s">
        <v>27</v>
      </c>
      <c r="C11" s="0" t="s">
        <v>28</v>
      </c>
      <c r="D11" s="0"/>
      <c r="E11" s="0"/>
      <c r="F11" s="0"/>
      <c r="G11" s="0"/>
      <c r="H11" s="0"/>
      <c r="I11" s="0"/>
      <c r="J11" s="0" t="s">
        <v>29</v>
      </c>
      <c r="K11" s="0"/>
      <c r="L11" s="0"/>
      <c r="N11" s="0"/>
      <c r="O11" s="0"/>
      <c r="P11" s="0"/>
      <c r="Q11" s="0"/>
    </row>
    <row r="12" customFormat="false" ht="12.8" hidden="false" customHeight="false" outlineLevel="0" collapsed="false">
      <c r="B12" s="6" t="s">
        <v>30</v>
      </c>
      <c r="C12" s="0" t="s">
        <v>31</v>
      </c>
      <c r="D12" s="0"/>
      <c r="E12" s="0"/>
      <c r="F12" s="0"/>
      <c r="G12" s="0"/>
      <c r="H12" s="0"/>
      <c r="I12" s="0"/>
      <c r="J12" s="0"/>
      <c r="K12" s="0"/>
      <c r="L12" s="0"/>
      <c r="N12" s="0"/>
      <c r="O12" s="0"/>
      <c r="P12" s="0"/>
      <c r="Q12" s="10" t="s">
        <v>32</v>
      </c>
      <c r="R12" s="11" t="n">
        <v>43898</v>
      </c>
      <c r="S12" s="11" t="n">
        <v>43907</v>
      </c>
      <c r="T12" s="11" t="n">
        <v>43912</v>
      </c>
      <c r="U12" s="11" t="n">
        <v>43915</v>
      </c>
      <c r="V12" s="11" t="n">
        <v>43916</v>
      </c>
      <c r="W12" s="11" t="n">
        <v>43917</v>
      </c>
      <c r="X12" s="11" t="n">
        <v>43918</v>
      </c>
    </row>
    <row r="13" customFormat="false" ht="12.8" hidden="false" customHeight="false" outlineLevel="0" collapsed="false">
      <c r="B13" s="6" t="s">
        <v>33</v>
      </c>
      <c r="C13" s="0" t="s">
        <v>34</v>
      </c>
      <c r="D13" s="0"/>
      <c r="E13" s="0"/>
      <c r="F13" s="0"/>
      <c r="G13" s="0"/>
      <c r="H13" s="0"/>
      <c r="I13" s="6" t="s">
        <v>35</v>
      </c>
      <c r="J13" s="0" t="s">
        <v>36</v>
      </c>
      <c r="K13" s="0"/>
      <c r="L13" s="0"/>
      <c r="M13" s="9"/>
      <c r="N13" s="9"/>
      <c r="O13" s="0"/>
      <c r="P13" s="0"/>
      <c r="Q13" s="10" t="s">
        <v>37</v>
      </c>
      <c r="R13" s="11" t="n">
        <v>43860</v>
      </c>
      <c r="S13" s="11" t="n">
        <v>43913</v>
      </c>
      <c r="T13" s="11" t="n">
        <v>43914</v>
      </c>
      <c r="U13" s="11" t="n">
        <v>43928</v>
      </c>
      <c r="V13" s="11" t="n">
        <v>43919</v>
      </c>
      <c r="W13" s="11" t="n">
        <v>43921</v>
      </c>
      <c r="X13" s="11" t="n">
        <v>43920</v>
      </c>
    </row>
    <row r="14" customFormat="false" ht="12.8" hidden="false" customHeight="false" outlineLevel="0" collapsed="false">
      <c r="B14" s="6" t="s">
        <v>38</v>
      </c>
      <c r="C14" s="0" t="s">
        <v>39</v>
      </c>
      <c r="D14" s="0"/>
      <c r="E14" s="0"/>
      <c r="F14" s="0"/>
      <c r="G14" s="0"/>
      <c r="H14" s="9"/>
      <c r="I14" s="6"/>
      <c r="J14" s="12" t="s">
        <v>40</v>
      </c>
      <c r="K14" s="9"/>
      <c r="L14" s="0"/>
      <c r="O14" s="0"/>
      <c r="P14" s="0"/>
      <c r="Q14" s="10" t="s">
        <v>41</v>
      </c>
      <c r="R14" s="11" t="n">
        <v>43882</v>
      </c>
      <c r="S14" s="11" t="n">
        <v>43913</v>
      </c>
      <c r="T14" s="11" t="n">
        <v>43914</v>
      </c>
      <c r="U14" s="11" t="n">
        <v>43928</v>
      </c>
      <c r="V14" s="11" t="n">
        <v>43919</v>
      </c>
      <c r="W14" s="11" t="n">
        <v>43921</v>
      </c>
      <c r="X14" s="11" t="n">
        <v>43920</v>
      </c>
    </row>
    <row r="15" customFormat="false" ht="12.8" hidden="false" customHeight="false" outlineLevel="0" collapsed="false">
      <c r="B15" s="6" t="s">
        <v>42</v>
      </c>
      <c r="C15" s="0" t="s">
        <v>43</v>
      </c>
      <c r="D15" s="0"/>
      <c r="E15" s="0"/>
      <c r="F15" s="0"/>
      <c r="G15" s="0"/>
      <c r="H15" s="0"/>
      <c r="I15" s="0"/>
      <c r="J15" s="0"/>
      <c r="K15" s="0"/>
      <c r="L15" s="0"/>
      <c r="O15" s="0"/>
      <c r="P15" s="0"/>
      <c r="Q15" s="10" t="s">
        <v>44</v>
      </c>
      <c r="R15" s="11" t="n">
        <v>43895</v>
      </c>
      <c r="S15" s="11" t="n">
        <v>43914</v>
      </c>
      <c r="T15" s="11" t="n">
        <v>43915</v>
      </c>
      <c r="U15" s="11" t="n">
        <v>43929</v>
      </c>
      <c r="V15" s="11" t="n">
        <v>43920</v>
      </c>
      <c r="W15" s="11" t="n">
        <v>43922</v>
      </c>
      <c r="X15" s="11" t="n">
        <v>43921</v>
      </c>
    </row>
    <row r="16" customFormat="false" ht="12.8" hidden="false" customHeight="false" outlineLevel="0" collapsed="false">
      <c r="B16" s="6" t="s">
        <v>45</v>
      </c>
      <c r="C16" s="0" t="s">
        <v>46</v>
      </c>
      <c r="D16" s="0"/>
      <c r="E16" s="0"/>
      <c r="F16" s="0"/>
      <c r="G16" s="0"/>
      <c r="H16" s="0"/>
      <c r="I16" s="0"/>
      <c r="J16" s="0"/>
      <c r="K16" s="0"/>
      <c r="L16" s="0"/>
      <c r="O16" s="0"/>
      <c r="P16" s="0"/>
      <c r="Q16" s="10" t="s">
        <v>47</v>
      </c>
      <c r="R16" s="11" t="n">
        <v>43902</v>
      </c>
      <c r="S16" s="11" t="n">
        <v>43915</v>
      </c>
      <c r="T16" s="11" t="n">
        <v>43916</v>
      </c>
      <c r="U16" s="11" t="n">
        <v>43930</v>
      </c>
      <c r="V16" s="11" t="n">
        <v>43921</v>
      </c>
      <c r="W16" s="11" t="n">
        <v>43923</v>
      </c>
      <c r="X16" s="11" t="n">
        <v>43922</v>
      </c>
    </row>
    <row r="17" customFormat="false" ht="12.8" hidden="false" customHeight="false" outlineLevel="0" collapsed="false">
      <c r="B17" s="6" t="s">
        <v>48</v>
      </c>
      <c r="C17" s="0" t="s">
        <v>49</v>
      </c>
      <c r="D17" s="0"/>
      <c r="E17" s="0"/>
      <c r="F17" s="0"/>
      <c r="G17" s="0"/>
      <c r="H17" s="0"/>
      <c r="I17" s="0"/>
      <c r="J17" s="0"/>
      <c r="K17" s="0"/>
      <c r="L17" s="0"/>
      <c r="O17" s="0"/>
      <c r="P17" s="0"/>
      <c r="Q17" s="0"/>
    </row>
    <row r="18" customFormat="false" ht="12.8" hidden="false" customHeight="false" outlineLevel="0" collapsed="false">
      <c r="C18" s="6" t="s">
        <v>50</v>
      </c>
      <c r="D18" s="13" t="n">
        <f aca="false">$B$429</f>
        <v>43916</v>
      </c>
      <c r="E18" s="9"/>
      <c r="F18" s="9"/>
      <c r="G18" s="9"/>
      <c r="H18" s="9"/>
      <c r="I18" s="9"/>
      <c r="J18" s="0"/>
      <c r="K18" s="0"/>
      <c r="L18" s="0"/>
      <c r="O18" s="0"/>
      <c r="P18" s="0"/>
      <c r="Q18" s="0"/>
    </row>
    <row r="19" customFormat="false" ht="12.8" hidden="false" customHeight="false" outlineLevel="0" collapsed="false">
      <c r="B19" s="6" t="s">
        <v>51</v>
      </c>
      <c r="C19" s="14" t="s">
        <v>52</v>
      </c>
      <c r="D19" s="9"/>
      <c r="E19" s="0"/>
      <c r="F19" s="0"/>
      <c r="G19" s="0"/>
      <c r="H19" s="0"/>
      <c r="I19" s="0"/>
      <c r="J19" s="0"/>
      <c r="K19" s="0"/>
      <c r="L19" s="0"/>
      <c r="O19" s="0"/>
      <c r="P19" s="0"/>
      <c r="Q19" s="0"/>
    </row>
    <row r="20" customFormat="false" ht="12.8" hidden="false" customHeight="false" outlineLevel="0" collapsed="false">
      <c r="B20" s="6"/>
      <c r="C20" s="12"/>
      <c r="D20" s="0"/>
      <c r="E20" s="0"/>
      <c r="F20" s="0"/>
      <c r="G20" s="0"/>
      <c r="H20" s="0"/>
      <c r="I20" s="0"/>
      <c r="J20" s="0"/>
      <c r="K20" s="0"/>
      <c r="L20" s="0"/>
      <c r="O20" s="0"/>
      <c r="P20" s="0"/>
      <c r="Q20" s="0"/>
    </row>
    <row r="21" customFormat="false" ht="12.8" hidden="false" customHeight="false" outlineLevel="0" collapsed="false">
      <c r="B21" s="7" t="s">
        <v>53</v>
      </c>
      <c r="D21" s="0"/>
      <c r="E21" s="0"/>
      <c r="F21" s="0"/>
      <c r="G21" s="0"/>
      <c r="H21" s="0"/>
      <c r="I21" s="0"/>
      <c r="J21" s="0"/>
      <c r="K21" s="0"/>
      <c r="L21" s="0"/>
      <c r="O21" s="0"/>
      <c r="P21" s="0"/>
      <c r="Q21" s="0"/>
    </row>
    <row r="22" customFormat="false" ht="12.8" hidden="false" customHeight="false" outlineLevel="0" collapsed="false">
      <c r="B22" s="15" t="n">
        <v>43950</v>
      </c>
      <c r="D22" s="0"/>
      <c r="E22" s="16" t="s">
        <v>54</v>
      </c>
      <c r="F22" s="0"/>
      <c r="G22" s="16" t="s">
        <v>55</v>
      </c>
      <c r="H22" s="16" t="s">
        <v>56</v>
      </c>
      <c r="I22" s="16" t="s">
        <v>57</v>
      </c>
      <c r="J22" s="16" t="s">
        <v>56</v>
      </c>
      <c r="K22" s="16" t="s">
        <v>58</v>
      </c>
      <c r="L22" s="16" t="s">
        <v>59</v>
      </c>
      <c r="M22" s="17" t="s">
        <v>60</v>
      </c>
      <c r="N22" s="0"/>
      <c r="O22" s="0"/>
      <c r="P22" s="0"/>
      <c r="Q22" s="7" t="s">
        <v>61</v>
      </c>
    </row>
    <row r="23" customFormat="false" ht="12.8" hidden="false" customHeight="false" outlineLevel="0" collapsed="false">
      <c r="B23" s="18"/>
      <c r="C23" s="8" t="s">
        <v>19</v>
      </c>
      <c r="D23" s="16" t="s">
        <v>20</v>
      </c>
      <c r="E23" s="8" t="s">
        <v>62</v>
      </c>
      <c r="F23" s="8" t="s">
        <v>63</v>
      </c>
      <c r="G23" s="10" t="s">
        <v>64</v>
      </c>
      <c r="H23" s="16" t="s">
        <v>65</v>
      </c>
      <c r="I23" s="10" t="s">
        <v>66</v>
      </c>
      <c r="J23" s="16" t="s">
        <v>67</v>
      </c>
      <c r="K23" s="16" t="s">
        <v>64</v>
      </c>
      <c r="L23" s="16" t="s">
        <v>68</v>
      </c>
      <c r="M23" s="7" t="s">
        <v>69</v>
      </c>
      <c r="N23" s="7" t="s">
        <v>70</v>
      </c>
      <c r="O23" s="0"/>
      <c r="P23" s="0"/>
      <c r="Q23" s="18"/>
      <c r="R23" s="15" t="n">
        <f aca="false">$B$22</f>
        <v>43950</v>
      </c>
      <c r="S23" s="15" t="n">
        <f aca="false">$B$34</f>
        <v>43949</v>
      </c>
      <c r="T23" s="15" t="n">
        <f aca="false">$B$46</f>
        <v>43948</v>
      </c>
      <c r="U23" s="19" t="n">
        <f aca="false">$B$58</f>
        <v>43947</v>
      </c>
      <c r="V23" s="15" t="n">
        <f aca="false">$B$70</f>
        <v>43946</v>
      </c>
      <c r="W23" s="15" t="n">
        <f aca="false">$B$81</f>
        <v>43945</v>
      </c>
      <c r="X23" s="15" t="n">
        <f aca="false">W23-1</f>
        <v>43944</v>
      </c>
      <c r="Y23" s="15" t="n">
        <f aca="false">X23-1</f>
        <v>43943</v>
      </c>
      <c r="Z23" s="15" t="n">
        <f aca="false">Y23-1</f>
        <v>43942</v>
      </c>
      <c r="AA23" s="15" t="n">
        <f aca="false">Z23-1</f>
        <v>43941</v>
      </c>
    </row>
    <row r="24" customFormat="false" ht="12.8" hidden="false" customHeight="false" outlineLevel="0" collapsed="false">
      <c r="B24" s="0" t="s">
        <v>9</v>
      </c>
      <c r="C24" s="9" t="n">
        <v>300</v>
      </c>
      <c r="D24" s="1" t="n">
        <v>27862</v>
      </c>
      <c r="E24" s="9" t="n">
        <f aca="false">D24/60.48</f>
        <v>460.681216931217</v>
      </c>
      <c r="F24" s="9" t="n">
        <v>323</v>
      </c>
      <c r="G24" s="11" t="n">
        <v>43900</v>
      </c>
      <c r="H24" s="1" t="n">
        <f aca="false">_xlfn.DAYS(B22,G24)</f>
        <v>50</v>
      </c>
      <c r="I24" s="11" t="n">
        <v>43902</v>
      </c>
      <c r="J24" s="1" t="n">
        <f aca="false">_xlfn.DAYS(B22,I24)</f>
        <v>48</v>
      </c>
      <c r="K24" s="11" t="n">
        <f aca="false">B22+1</f>
        <v>43951</v>
      </c>
      <c r="L24" s="0" t="n">
        <f aca="false">_xlfn.DAYS(K24,G24)</f>
        <v>51</v>
      </c>
      <c r="M24" s="1" t="n">
        <v>27862</v>
      </c>
      <c r="N24" s="0" t="n">
        <f aca="false">D24-M24</f>
        <v>0</v>
      </c>
      <c r="O24" s="0"/>
      <c r="P24" s="0"/>
      <c r="Q24" s="0" t="s">
        <v>9</v>
      </c>
      <c r="R24" s="0" t="n">
        <f aca="false">D24</f>
        <v>27862</v>
      </c>
      <c r="S24" s="0" t="n">
        <f aca="false">D36</f>
        <v>27359</v>
      </c>
      <c r="T24" s="0" t="n">
        <f aca="false">D48</f>
        <v>26977</v>
      </c>
      <c r="U24" s="0" t="n">
        <f aca="false">D60</f>
        <v>26644</v>
      </c>
      <c r="V24" s="1" t="n">
        <f aca="false">D72</f>
        <v>26384</v>
      </c>
      <c r="W24" s="1" t="n">
        <f aca="false">D83</f>
        <v>25969</v>
      </c>
      <c r="X24" s="1" t="n">
        <f aca="false">D95</f>
        <v>25549</v>
      </c>
      <c r="Y24" s="1" t="n">
        <f aca="false">D107</f>
        <v>25085</v>
      </c>
      <c r="Z24" s="1" t="n">
        <f aca="false">D119</f>
        <v>24648</v>
      </c>
      <c r="AA24" s="1" t="n">
        <f aca="false">D131</f>
        <v>24114</v>
      </c>
    </row>
    <row r="25" customFormat="false" ht="12.8" hidden="false" customHeight="false" outlineLevel="0" collapsed="false">
      <c r="B25" s="0" t="s">
        <v>10</v>
      </c>
      <c r="C25" s="9" t="n">
        <v>230</v>
      </c>
      <c r="D25" s="1" t="n">
        <v>24275</v>
      </c>
      <c r="E25" s="9" t="n">
        <f aca="false">D25/46.75</f>
        <v>519.251336898396</v>
      </c>
      <c r="F25" s="9" t="n">
        <v>453</v>
      </c>
      <c r="G25" s="11" t="n">
        <v>43907</v>
      </c>
      <c r="H25" s="1" t="n">
        <f aca="false">_xlfn.DAYS(B22,G25)</f>
        <v>43</v>
      </c>
      <c r="I25" s="11" t="n">
        <v>43913</v>
      </c>
      <c r="J25" s="1" t="n">
        <f aca="false">_xlfn.DAYS(B22,I25)</f>
        <v>37</v>
      </c>
      <c r="K25" s="11" t="n">
        <f aca="false">B22+1</f>
        <v>43951</v>
      </c>
      <c r="L25" s="0" t="n">
        <f aca="false">_xlfn.DAYS(K25,G25)</f>
        <v>44</v>
      </c>
      <c r="M25" s="1" t="n">
        <v>24275</v>
      </c>
      <c r="N25" s="0" t="n">
        <f aca="false">D25-M25</f>
        <v>0</v>
      </c>
      <c r="O25" s="0"/>
      <c r="P25" s="0"/>
      <c r="Q25" s="0" t="s">
        <v>10</v>
      </c>
      <c r="R25" s="0" t="n">
        <f aca="false">D25</f>
        <v>24275</v>
      </c>
      <c r="S25" s="0" t="n">
        <f aca="false">D37</f>
        <v>23822</v>
      </c>
      <c r="T25" s="0" t="n">
        <f aca="false">D49</f>
        <v>23521</v>
      </c>
      <c r="U25" s="0" t="n">
        <f aca="false">D61</f>
        <v>23190</v>
      </c>
      <c r="V25" s="1" t="n">
        <f aca="false">D73</f>
        <v>22902</v>
      </c>
      <c r="W25" s="1" t="n">
        <f aca="false">D84</f>
        <v>22524</v>
      </c>
      <c r="X25" s="1" t="n">
        <f aca="false">D96</f>
        <v>22157</v>
      </c>
      <c r="Y25" s="1" t="n">
        <f aca="false">D108</f>
        <v>21717</v>
      </c>
      <c r="Z25" s="1" t="n">
        <f aca="false">D120</f>
        <v>21282</v>
      </c>
      <c r="AA25" s="1" t="n">
        <f aca="false">D132</f>
        <v>20852</v>
      </c>
    </row>
    <row r="26" customFormat="false" ht="12.8" hidden="false" customHeight="false" outlineLevel="0" collapsed="false">
      <c r="B26" s="0" t="s">
        <v>11</v>
      </c>
      <c r="C26" s="9" t="n">
        <v>330</v>
      </c>
      <c r="D26" s="1" t="n">
        <v>24087</v>
      </c>
      <c r="E26" s="9" t="n">
        <f aca="false">D26/65.27</f>
        <v>369.036310709361</v>
      </c>
      <c r="F26" s="9" t="n">
        <v>427</v>
      </c>
      <c r="G26" s="11" t="n">
        <v>43912</v>
      </c>
      <c r="H26" s="1" t="n">
        <f aca="false">_xlfn.DAYS(B22,G26)</f>
        <v>38</v>
      </c>
      <c r="I26" s="11" t="n">
        <v>43914</v>
      </c>
      <c r="J26" s="1" t="n">
        <f aca="false">_xlfn.DAYS(B22,I26)</f>
        <v>36</v>
      </c>
      <c r="K26" s="11" t="n">
        <f aca="false">B22+1</f>
        <v>43951</v>
      </c>
      <c r="L26" s="0" t="n">
        <f aca="false">_xlfn.DAYS(K26,G26)</f>
        <v>39</v>
      </c>
      <c r="M26" s="1" t="n">
        <v>24087</v>
      </c>
      <c r="N26" s="0" t="n">
        <f aca="false">D26-M26</f>
        <v>0</v>
      </c>
      <c r="O26" s="0"/>
      <c r="P26" s="0"/>
      <c r="Q26" s="0" t="s">
        <v>11</v>
      </c>
      <c r="R26" s="0" t="n">
        <f aca="false">D26</f>
        <v>24087</v>
      </c>
      <c r="S26" s="0" t="n">
        <f aca="false">D38</f>
        <v>23660</v>
      </c>
      <c r="T26" s="0" t="n">
        <f aca="false">D50</f>
        <v>23293</v>
      </c>
      <c r="U26" s="0" t="n">
        <f aca="false">D62</f>
        <v>22856</v>
      </c>
      <c r="V26" s="1" t="n">
        <f aca="false">D74</f>
        <v>22614</v>
      </c>
      <c r="W26" s="1" t="n">
        <f aca="false">D85</f>
        <v>22245</v>
      </c>
      <c r="X26" s="1" t="n">
        <f aca="false">D97</f>
        <v>21856</v>
      </c>
      <c r="Y26" s="1" t="n">
        <f aca="false">D109</f>
        <v>21340</v>
      </c>
      <c r="Z26" s="1" t="n">
        <f aca="false">D121</f>
        <v>20796</v>
      </c>
      <c r="AA26" s="1" t="n">
        <f aca="false">D133</f>
        <v>20265</v>
      </c>
    </row>
    <row r="27" customFormat="false" ht="12.8" hidden="false" customHeight="false" outlineLevel="0" collapsed="false">
      <c r="B27" s="0" t="s">
        <v>12</v>
      </c>
      <c r="C27" s="9" t="n">
        <v>50</v>
      </c>
      <c r="D27" s="9" t="n">
        <v>2462</v>
      </c>
      <c r="E27" s="9" t="n">
        <f aca="false">D27/10.36</f>
        <v>237.644787644788</v>
      </c>
      <c r="F27" s="9" t="n">
        <v>107</v>
      </c>
      <c r="G27" s="11" t="n">
        <v>43915</v>
      </c>
      <c r="H27" s="1" t="n">
        <f aca="false">_xlfn.DAYS(B22,G27)</f>
        <v>35</v>
      </c>
      <c r="I27" s="11" t="n">
        <v>43928</v>
      </c>
      <c r="J27" s="1" t="n">
        <f aca="false">_xlfn.DAYS(B22,I27)</f>
        <v>22</v>
      </c>
      <c r="K27" s="11" t="n">
        <f aca="false">B22+1</f>
        <v>43951</v>
      </c>
      <c r="L27" s="0" t="n">
        <f aca="false">_xlfn.DAYS(K27,G27)</f>
        <v>36</v>
      </c>
      <c r="M27" s="9" t="n">
        <v>2462</v>
      </c>
      <c r="N27" s="0" t="n">
        <f aca="false">D27-M27</f>
        <v>0</v>
      </c>
      <c r="O27" s="0"/>
      <c r="P27" s="0"/>
      <c r="Q27" s="0" t="s">
        <v>12</v>
      </c>
      <c r="R27" s="20" t="n">
        <f aca="false">D27</f>
        <v>2462</v>
      </c>
      <c r="S27" s="20" t="n">
        <f aca="false">D39</f>
        <v>2355</v>
      </c>
      <c r="T27" s="20" t="n">
        <f aca="false">D51</f>
        <v>2274</v>
      </c>
      <c r="U27" s="20" t="n">
        <f aca="false">D63</f>
        <v>2194</v>
      </c>
      <c r="V27" s="1" t="n">
        <f aca="false">D75</f>
        <v>2192</v>
      </c>
      <c r="W27" s="1" t="n">
        <f aca="false">D86</f>
        <v>2152</v>
      </c>
      <c r="X27" s="1" t="n">
        <f aca="false">D98</f>
        <v>2021</v>
      </c>
      <c r="Y27" s="1" t="n">
        <f aca="false">D110</f>
        <v>1937</v>
      </c>
      <c r="Z27" s="1" t="n">
        <f aca="false">D122</f>
        <v>1765</v>
      </c>
      <c r="AA27" s="1" t="n">
        <f aca="false">D134</f>
        <v>1580</v>
      </c>
    </row>
    <row r="28" customFormat="false" ht="12.8" hidden="false" customHeight="false" outlineLevel="0" collapsed="false">
      <c r="B28" s="0" t="s">
        <v>13</v>
      </c>
      <c r="C28" s="9" t="n">
        <v>330</v>
      </c>
      <c r="D28" s="1" t="n">
        <v>26097</v>
      </c>
      <c r="E28" s="9" t="n">
        <f aca="false">D28/67.79</f>
        <v>384.96828440773</v>
      </c>
      <c r="F28" s="9" t="n">
        <v>795</v>
      </c>
      <c r="G28" s="11" t="n">
        <v>43916</v>
      </c>
      <c r="H28" s="1" t="n">
        <f aca="false">_xlfn.DAYS(B22,G28)</f>
        <v>34</v>
      </c>
      <c r="I28" s="11" t="n">
        <v>43919</v>
      </c>
      <c r="J28" s="1" t="n">
        <f aca="false">_xlfn.DAYS(B22,I28)</f>
        <v>31</v>
      </c>
      <c r="K28" s="11" t="n">
        <f aca="false">B22+1</f>
        <v>43951</v>
      </c>
      <c r="L28" s="0" t="n">
        <f aca="false">_xlfn.DAYS(K28,G28)</f>
        <v>35</v>
      </c>
      <c r="M28" s="1" t="n">
        <v>26097</v>
      </c>
      <c r="N28" s="0" t="n">
        <f aca="false">D28-M28</f>
        <v>0</v>
      </c>
      <c r="O28" s="0"/>
      <c r="P28" s="0"/>
      <c r="Q28" s="0" t="s">
        <v>13</v>
      </c>
      <c r="R28" s="0" t="n">
        <f aca="false">D28</f>
        <v>26097</v>
      </c>
      <c r="S28" s="0" t="n">
        <f aca="false">D40</f>
        <v>25302</v>
      </c>
      <c r="T28" s="0" t="n">
        <f aca="false">D52</f>
        <v>24393</v>
      </c>
      <c r="U28" s="0" t="n">
        <f aca="false">D64</f>
        <v>24055</v>
      </c>
      <c r="V28" s="1" t="n">
        <f aca="false">D76</f>
        <v>23635</v>
      </c>
      <c r="W28" s="1" t="n">
        <f aca="false">D87</f>
        <v>22792</v>
      </c>
      <c r="X28" s="1" t="n">
        <f aca="false">D99</f>
        <v>21787</v>
      </c>
      <c r="Y28" s="1" t="n">
        <f aca="false">D111</f>
        <v>21060</v>
      </c>
      <c r="Z28" s="1" t="n">
        <f aca="false">D123</f>
        <v>20223</v>
      </c>
      <c r="AA28" s="1" t="n">
        <f aca="false">D135</f>
        <v>19051</v>
      </c>
    </row>
    <row r="29" customFormat="false" ht="12.8" hidden="false" customHeight="false" outlineLevel="0" collapsed="false">
      <c r="B29" s="0" t="s">
        <v>14</v>
      </c>
      <c r="C29" s="9" t="n">
        <v>1660</v>
      </c>
      <c r="D29" s="1" t="n">
        <v>61656</v>
      </c>
      <c r="E29" s="9" t="n">
        <f aca="false">D29/331</f>
        <v>186.271903323263</v>
      </c>
      <c r="F29" s="9" t="n">
        <v>2390</v>
      </c>
      <c r="G29" s="11" t="n">
        <v>43917</v>
      </c>
      <c r="H29" s="1" t="n">
        <f aca="false">_xlfn.DAYS(B22,G29)</f>
        <v>33</v>
      </c>
      <c r="I29" s="11" t="n">
        <v>43921</v>
      </c>
      <c r="J29" s="1" t="n">
        <f aca="false">_xlfn.DAYS(B22,I29)</f>
        <v>29</v>
      </c>
      <c r="K29" s="11" t="n">
        <f aca="false">B22+1</f>
        <v>43951</v>
      </c>
      <c r="L29" s="0" t="n">
        <f aca="false">_xlfn.DAYS(K29,G29)</f>
        <v>34</v>
      </c>
      <c r="M29" s="1" t="n">
        <v>61656</v>
      </c>
      <c r="N29" s="0" t="n">
        <f aca="false">D29-M29</f>
        <v>0</v>
      </c>
      <c r="O29" s="0"/>
      <c r="P29" s="0"/>
      <c r="Q29" s="0" t="s">
        <v>14</v>
      </c>
      <c r="R29" s="0" t="n">
        <f aca="false">D29</f>
        <v>61656</v>
      </c>
      <c r="S29" s="0" t="n">
        <f aca="false">D41</f>
        <v>59266</v>
      </c>
      <c r="T29" s="0" t="n">
        <f aca="false">D53</f>
        <v>56796</v>
      </c>
      <c r="U29" s="0" t="n">
        <f aca="false">D65</f>
        <v>55413</v>
      </c>
      <c r="V29" s="1" t="n">
        <f aca="false">D77</f>
        <v>54256</v>
      </c>
      <c r="W29" s="1" t="n">
        <f aca="false">D88</f>
        <v>52191</v>
      </c>
      <c r="X29" s="1" t="n">
        <f aca="false">D100</f>
        <v>50234</v>
      </c>
      <c r="Y29" s="1" t="n">
        <f aca="false">D112</f>
        <v>47894</v>
      </c>
      <c r="Z29" s="1" t="n">
        <f aca="false">D124</f>
        <v>45536</v>
      </c>
      <c r="AA29" s="1" t="n">
        <f aca="false">D136</f>
        <v>42853</v>
      </c>
    </row>
    <row r="30" customFormat="false" ht="12.8" hidden="false" customHeight="false" outlineLevel="0" collapsed="false">
      <c r="B30" s="0" t="s">
        <v>15</v>
      </c>
      <c r="C30" s="9" t="n">
        <v>414</v>
      </c>
      <c r="D30" s="1" t="n">
        <v>6497</v>
      </c>
      <c r="E30" s="9" t="n">
        <f aca="false">D30/83.784</f>
        <v>77.544638594481</v>
      </c>
      <c r="F30" s="9" t="n">
        <v>153</v>
      </c>
      <c r="G30" s="11" t="n">
        <v>43918</v>
      </c>
      <c r="H30" s="1" t="n">
        <f aca="false">_xlfn.DAYS(B22,G30)</f>
        <v>32</v>
      </c>
      <c r="I30" s="11" t="n">
        <v>43920</v>
      </c>
      <c r="J30" s="1" t="n">
        <f aca="false">_xlfn.DAYS(B22,I30)</f>
        <v>30</v>
      </c>
      <c r="K30" s="11" t="n">
        <f aca="false">B22+1</f>
        <v>43951</v>
      </c>
      <c r="L30" s="0" t="n">
        <f aca="false">_xlfn.DAYS(K30,G30)</f>
        <v>33</v>
      </c>
      <c r="M30" s="1" t="n">
        <v>6497</v>
      </c>
      <c r="N30" s="0" t="n">
        <f aca="false">D30-M30</f>
        <v>0</v>
      </c>
      <c r="O30" s="0"/>
      <c r="P30" s="0"/>
      <c r="Q30" s="0" t="s">
        <v>15</v>
      </c>
      <c r="R30" s="0" t="n">
        <f aca="false">D30</f>
        <v>6497</v>
      </c>
      <c r="S30" s="0" t="n">
        <f aca="false">D42</f>
        <v>6314</v>
      </c>
      <c r="T30" s="0" t="n">
        <f aca="false">D54</f>
        <v>6126</v>
      </c>
      <c r="U30" s="0" t="n">
        <f aca="false">D66</f>
        <v>5976</v>
      </c>
      <c r="V30" s="1" t="n">
        <f aca="false">D78</f>
        <v>5877</v>
      </c>
      <c r="W30" s="1" t="n">
        <f aca="false">D89</f>
        <v>5760</v>
      </c>
      <c r="X30" s="1" t="n">
        <f aca="false">D101</f>
        <v>5575</v>
      </c>
      <c r="Y30" s="1" t="n">
        <f aca="false">D113</f>
        <v>5315</v>
      </c>
      <c r="Z30" s="1" t="n">
        <f aca="false">D125</f>
        <v>5086</v>
      </c>
      <c r="AA30" s="1" t="n">
        <f aca="false">D137</f>
        <v>4862</v>
      </c>
    </row>
    <row r="31" customFormat="false" ht="12.8" hidden="false" customHeight="false" outlineLevel="0" collapsed="false">
      <c r="B31" s="6"/>
      <c r="C31" s="12"/>
      <c r="D31" s="0"/>
      <c r="E31" s="0"/>
      <c r="F31" s="0"/>
      <c r="G31" s="0"/>
      <c r="H31" s="0"/>
      <c r="I31" s="0"/>
      <c r="J31" s="0"/>
      <c r="K31" s="0"/>
      <c r="L31" s="0"/>
      <c r="N31" s="0"/>
      <c r="O31" s="0"/>
      <c r="P31" s="0"/>
      <c r="Q31" s="0"/>
    </row>
    <row r="32" customFormat="false" ht="12.8" hidden="false" customHeight="false" outlineLevel="0" collapsed="false">
      <c r="B32" s="6"/>
      <c r="C32" s="12"/>
      <c r="D32" s="0"/>
      <c r="E32" s="0"/>
      <c r="F32" s="0"/>
      <c r="G32" s="0"/>
      <c r="H32" s="0"/>
      <c r="I32" s="0"/>
      <c r="J32" s="0"/>
      <c r="K32" s="0"/>
      <c r="L32" s="0"/>
      <c r="N32" s="0"/>
      <c r="O32" s="0"/>
      <c r="P32" s="0"/>
      <c r="Q32" s="0"/>
    </row>
    <row r="33" customFormat="false" ht="12.8" hidden="false" customHeight="false" outlineLevel="0" collapsed="false">
      <c r="B33" s="7" t="s">
        <v>53</v>
      </c>
      <c r="D33" s="0"/>
      <c r="E33" s="0"/>
      <c r="F33" s="0"/>
      <c r="G33" s="0"/>
      <c r="H33" s="0"/>
      <c r="I33" s="0"/>
      <c r="J33" s="0"/>
      <c r="K33" s="0"/>
      <c r="L33" s="0"/>
      <c r="N33" s="0"/>
      <c r="O33" s="0"/>
      <c r="P33" s="0"/>
      <c r="Q33" s="0"/>
    </row>
    <row r="34" customFormat="false" ht="12.8" hidden="false" customHeight="false" outlineLevel="0" collapsed="false">
      <c r="B34" s="15" t="n">
        <v>43949</v>
      </c>
      <c r="D34" s="0"/>
      <c r="E34" s="16" t="s">
        <v>54</v>
      </c>
      <c r="F34" s="0"/>
      <c r="G34" s="16" t="s">
        <v>55</v>
      </c>
      <c r="H34" s="16" t="s">
        <v>56</v>
      </c>
      <c r="I34" s="16" t="s">
        <v>57</v>
      </c>
      <c r="J34" s="16" t="s">
        <v>56</v>
      </c>
      <c r="K34" s="16" t="s">
        <v>58</v>
      </c>
      <c r="L34" s="16" t="s">
        <v>59</v>
      </c>
      <c r="M34" s="17" t="s">
        <v>60</v>
      </c>
      <c r="N34" s="0"/>
      <c r="O34" s="0"/>
      <c r="P34" s="0"/>
      <c r="Q34" s="7" t="s">
        <v>61</v>
      </c>
    </row>
    <row r="35" customFormat="false" ht="12.8" hidden="false" customHeight="false" outlineLevel="0" collapsed="false">
      <c r="B35" s="18"/>
      <c r="C35" s="8" t="s">
        <v>19</v>
      </c>
      <c r="D35" s="16" t="s">
        <v>20</v>
      </c>
      <c r="E35" s="8" t="s">
        <v>62</v>
      </c>
      <c r="F35" s="8" t="s">
        <v>63</v>
      </c>
      <c r="G35" s="10" t="s">
        <v>64</v>
      </c>
      <c r="H35" s="16" t="s">
        <v>65</v>
      </c>
      <c r="I35" s="10" t="s">
        <v>66</v>
      </c>
      <c r="J35" s="16" t="s">
        <v>67</v>
      </c>
      <c r="K35" s="16" t="s">
        <v>64</v>
      </c>
      <c r="L35" s="16" t="s">
        <v>68</v>
      </c>
      <c r="M35" s="7" t="s">
        <v>69</v>
      </c>
      <c r="N35" s="7" t="s">
        <v>70</v>
      </c>
      <c r="O35" s="0"/>
      <c r="P35" s="0"/>
      <c r="Q35" s="18"/>
      <c r="R35" s="15" t="n">
        <f aca="false">$B$34</f>
        <v>43949</v>
      </c>
      <c r="S35" s="15" t="n">
        <f aca="false">$B$46</f>
        <v>43948</v>
      </c>
      <c r="T35" s="19" t="n">
        <f aca="false">$B$58</f>
        <v>43947</v>
      </c>
      <c r="U35" s="15" t="n">
        <f aca="false">$B$70</f>
        <v>43946</v>
      </c>
      <c r="V35" s="15" t="n">
        <f aca="false">$B$81</f>
        <v>43945</v>
      </c>
      <c r="W35" s="15" t="n">
        <f aca="false">V35-1</f>
        <v>43944</v>
      </c>
      <c r="X35" s="15" t="n">
        <f aca="false">W35-1</f>
        <v>43943</v>
      </c>
      <c r="Y35" s="15" t="n">
        <f aca="false">X35-1</f>
        <v>43942</v>
      </c>
      <c r="Z35" s="15" t="n">
        <f aca="false">Y35-1</f>
        <v>43941</v>
      </c>
    </row>
    <row r="36" customFormat="false" ht="12.8" hidden="false" customHeight="false" outlineLevel="0" collapsed="false">
      <c r="B36" s="0" t="s">
        <v>9</v>
      </c>
      <c r="C36" s="9" t="n">
        <v>300</v>
      </c>
      <c r="D36" s="1" t="n">
        <v>27359</v>
      </c>
      <c r="E36" s="9" t="n">
        <f aca="false">D36/60.48</f>
        <v>452.364417989418</v>
      </c>
      <c r="F36" s="9" t="n">
        <v>382</v>
      </c>
      <c r="G36" s="11" t="n">
        <v>43900</v>
      </c>
      <c r="H36" s="1" t="n">
        <f aca="false">_xlfn.DAYS(B34,G36)</f>
        <v>49</v>
      </c>
      <c r="I36" s="11" t="n">
        <v>43902</v>
      </c>
      <c r="J36" s="1" t="n">
        <f aca="false">_xlfn.DAYS(B34,I36)</f>
        <v>47</v>
      </c>
      <c r="K36" s="11" t="n">
        <f aca="false">B34+1</f>
        <v>43950</v>
      </c>
      <c r="L36" s="0" t="n">
        <f aca="false">_xlfn.DAYS(K36,G36)</f>
        <v>50</v>
      </c>
      <c r="M36" s="1" t="n">
        <v>27359</v>
      </c>
      <c r="N36" s="0" t="n">
        <f aca="false">D36-M36</f>
        <v>0</v>
      </c>
      <c r="O36" s="0"/>
      <c r="P36" s="0"/>
      <c r="Q36" s="0" t="s">
        <v>9</v>
      </c>
      <c r="R36" s="0" t="n">
        <f aca="false">$D$36</f>
        <v>27359</v>
      </c>
      <c r="S36" s="0" t="n">
        <f aca="false">$D$48</f>
        <v>26977</v>
      </c>
      <c r="T36" s="0" t="n">
        <f aca="false">$D$60</f>
        <v>26644</v>
      </c>
      <c r="U36" s="1" t="n">
        <f aca="false">$D$72</f>
        <v>26384</v>
      </c>
      <c r="V36" s="1" t="n">
        <f aca="false">$D$83</f>
        <v>25969</v>
      </c>
      <c r="W36" s="1" t="n">
        <f aca="false">$D$95</f>
        <v>25549</v>
      </c>
      <c r="X36" s="1" t="n">
        <f aca="false">$D$107</f>
        <v>25085</v>
      </c>
      <c r="Y36" s="1" t="n">
        <f aca="false">$D$119</f>
        <v>24648</v>
      </c>
      <c r="Z36" s="1" t="n">
        <f aca="false">$D$131</f>
        <v>24114</v>
      </c>
    </row>
    <row r="37" customFormat="false" ht="12.8" hidden="false" customHeight="false" outlineLevel="0" collapsed="false">
      <c r="B37" s="0" t="s">
        <v>10</v>
      </c>
      <c r="C37" s="9" t="n">
        <v>230</v>
      </c>
      <c r="D37" s="1" t="n">
        <v>23822</v>
      </c>
      <c r="E37" s="9" t="n">
        <f aca="false">D37/46.75</f>
        <v>509.561497326203</v>
      </c>
      <c r="F37" s="9" t="n">
        <v>301</v>
      </c>
      <c r="G37" s="11" t="n">
        <v>43907</v>
      </c>
      <c r="H37" s="1" t="n">
        <f aca="false">_xlfn.DAYS(B34,G37)</f>
        <v>42</v>
      </c>
      <c r="I37" s="11" t="n">
        <v>43913</v>
      </c>
      <c r="J37" s="1" t="n">
        <f aca="false">_xlfn.DAYS(B34,I37)</f>
        <v>36</v>
      </c>
      <c r="K37" s="11" t="n">
        <f aca="false">B34+1</f>
        <v>43950</v>
      </c>
      <c r="L37" s="0" t="n">
        <f aca="false">_xlfn.DAYS(K37,G37)</f>
        <v>43</v>
      </c>
      <c r="M37" s="1" t="n">
        <v>23822</v>
      </c>
      <c r="N37" s="0" t="n">
        <f aca="false">D37-M37</f>
        <v>0</v>
      </c>
      <c r="O37" s="0"/>
      <c r="P37" s="0"/>
      <c r="Q37" s="0" t="s">
        <v>10</v>
      </c>
      <c r="R37" s="0" t="n">
        <f aca="false">D37</f>
        <v>23822</v>
      </c>
      <c r="S37" s="0" t="n">
        <f aca="false">D49</f>
        <v>23521</v>
      </c>
      <c r="T37" s="0" t="n">
        <f aca="false">D61</f>
        <v>23190</v>
      </c>
      <c r="U37" s="1" t="n">
        <f aca="false">D73</f>
        <v>22902</v>
      </c>
      <c r="V37" s="1" t="n">
        <f aca="false">D84</f>
        <v>22524</v>
      </c>
      <c r="W37" s="1" t="n">
        <f aca="false">D96</f>
        <v>22157</v>
      </c>
      <c r="X37" s="1" t="n">
        <f aca="false">D108</f>
        <v>21717</v>
      </c>
      <c r="Y37" s="1" t="n">
        <f aca="false">D120</f>
        <v>21282</v>
      </c>
      <c r="Z37" s="1" t="n">
        <f aca="false">D132</f>
        <v>20852</v>
      </c>
    </row>
    <row r="38" customFormat="false" ht="12.8" hidden="false" customHeight="false" outlineLevel="0" collapsed="false">
      <c r="B38" s="0" t="s">
        <v>11</v>
      </c>
      <c r="C38" s="9" t="n">
        <v>330</v>
      </c>
      <c r="D38" s="1" t="n">
        <v>23660</v>
      </c>
      <c r="E38" s="9" t="n">
        <f aca="false">D38/65.27</f>
        <v>362.494254634595</v>
      </c>
      <c r="F38" s="9" t="n">
        <v>367</v>
      </c>
      <c r="G38" s="11" t="n">
        <v>43912</v>
      </c>
      <c r="H38" s="1" t="n">
        <f aca="false">_xlfn.DAYS(B34,G38)</f>
        <v>37</v>
      </c>
      <c r="I38" s="11" t="n">
        <v>43914</v>
      </c>
      <c r="J38" s="1" t="n">
        <f aca="false">_xlfn.DAYS(B34,I38)</f>
        <v>35</v>
      </c>
      <c r="K38" s="11" t="n">
        <f aca="false">B34+1</f>
        <v>43950</v>
      </c>
      <c r="L38" s="0" t="n">
        <f aca="false">_xlfn.DAYS(K38,G38)</f>
        <v>38</v>
      </c>
      <c r="M38" s="1" t="n">
        <v>23660</v>
      </c>
      <c r="N38" s="0" t="n">
        <f aca="false">D38-M38</f>
        <v>0</v>
      </c>
      <c r="O38" s="0"/>
      <c r="P38" s="0"/>
      <c r="Q38" s="0" t="s">
        <v>11</v>
      </c>
      <c r="R38" s="0" t="n">
        <f aca="false">D38</f>
        <v>23660</v>
      </c>
      <c r="S38" s="0" t="n">
        <f aca="false">D50</f>
        <v>23293</v>
      </c>
      <c r="T38" s="0" t="n">
        <f aca="false">D62</f>
        <v>22856</v>
      </c>
      <c r="U38" s="1" t="n">
        <f aca="false">D74</f>
        <v>22614</v>
      </c>
      <c r="V38" s="1" t="n">
        <f aca="false">D85</f>
        <v>22245</v>
      </c>
      <c r="W38" s="1" t="n">
        <f aca="false">D97</f>
        <v>21856</v>
      </c>
      <c r="X38" s="1" t="n">
        <f aca="false">D109</f>
        <v>21340</v>
      </c>
      <c r="Y38" s="1" t="n">
        <f aca="false">D121</f>
        <v>20796</v>
      </c>
      <c r="Z38" s="1" t="n">
        <f aca="false">D133</f>
        <v>20265</v>
      </c>
    </row>
    <row r="39" customFormat="false" ht="12.8" hidden="false" customHeight="false" outlineLevel="0" collapsed="false">
      <c r="B39" s="0" t="s">
        <v>12</v>
      </c>
      <c r="C39" s="9" t="n">
        <v>50</v>
      </c>
      <c r="D39" s="9" t="n">
        <v>2355</v>
      </c>
      <c r="E39" s="9" t="n">
        <f aca="false">D39/10.36</f>
        <v>227.316602316602</v>
      </c>
      <c r="F39" s="9" t="n">
        <v>81</v>
      </c>
      <c r="G39" s="11" t="n">
        <v>43915</v>
      </c>
      <c r="H39" s="1" t="n">
        <f aca="false">_xlfn.DAYS(B34,G39)</f>
        <v>34</v>
      </c>
      <c r="I39" s="11" t="n">
        <v>43928</v>
      </c>
      <c r="J39" s="1" t="n">
        <f aca="false">_xlfn.DAYS(B34,I39)</f>
        <v>21</v>
      </c>
      <c r="K39" s="11" t="n">
        <f aca="false">B34+1</f>
        <v>43950</v>
      </c>
      <c r="L39" s="0" t="n">
        <f aca="false">_xlfn.DAYS(K39,G39)</f>
        <v>35</v>
      </c>
      <c r="M39" s="1" t="n">
        <v>2355</v>
      </c>
      <c r="N39" s="0" t="n">
        <f aca="false">D39-M39</f>
        <v>0</v>
      </c>
      <c r="O39" s="0"/>
      <c r="P39" s="0"/>
      <c r="Q39" s="0" t="s">
        <v>12</v>
      </c>
      <c r="R39" s="20" t="n">
        <f aca="false">D39</f>
        <v>2355</v>
      </c>
      <c r="S39" s="20" t="n">
        <f aca="false">D51</f>
        <v>2274</v>
      </c>
      <c r="T39" s="20" t="n">
        <f aca="false">D63</f>
        <v>2194</v>
      </c>
      <c r="U39" s="1" t="n">
        <f aca="false">D75</f>
        <v>2192</v>
      </c>
      <c r="V39" s="1" t="n">
        <f aca="false">D86</f>
        <v>2152</v>
      </c>
      <c r="W39" s="1" t="n">
        <f aca="false">D98</f>
        <v>2021</v>
      </c>
      <c r="X39" s="1" t="n">
        <f aca="false">D110</f>
        <v>1937</v>
      </c>
      <c r="Y39" s="1" t="n">
        <f aca="false">D122</f>
        <v>1765</v>
      </c>
      <c r="Z39" s="1" t="n">
        <f aca="false">D134</f>
        <v>1580</v>
      </c>
    </row>
    <row r="40" customFormat="false" ht="12.8" hidden="false" customHeight="false" outlineLevel="0" collapsed="false">
      <c r="B40" s="0" t="s">
        <v>13</v>
      </c>
      <c r="C40" s="9" t="n">
        <v>330</v>
      </c>
      <c r="D40" s="1" t="n">
        <v>25302</v>
      </c>
      <c r="E40" s="9" t="n">
        <f aca="false">D40/67.79</f>
        <v>373.240890986871</v>
      </c>
      <c r="F40" s="9" t="n">
        <v>586</v>
      </c>
      <c r="G40" s="11" t="n">
        <v>43916</v>
      </c>
      <c r="H40" s="1" t="n">
        <f aca="false">_xlfn.DAYS(B34,G40)</f>
        <v>33</v>
      </c>
      <c r="I40" s="11" t="n">
        <v>43919</v>
      </c>
      <c r="J40" s="1" t="n">
        <f aca="false">_xlfn.DAYS(B34,I40)</f>
        <v>30</v>
      </c>
      <c r="K40" s="11" t="n">
        <f aca="false">B34+1</f>
        <v>43950</v>
      </c>
      <c r="L40" s="0" t="n">
        <f aca="false">_xlfn.DAYS(K40,G40)</f>
        <v>34</v>
      </c>
      <c r="M40" s="1" t="n">
        <v>21678</v>
      </c>
      <c r="N40" s="0" t="n">
        <f aca="false">D40-M40</f>
        <v>3624</v>
      </c>
      <c r="O40" s="0"/>
      <c r="P40" s="0"/>
      <c r="Q40" s="0" t="s">
        <v>13</v>
      </c>
      <c r="R40" s="0" t="n">
        <f aca="false">D40</f>
        <v>25302</v>
      </c>
      <c r="S40" s="0" t="n">
        <f aca="false">D52</f>
        <v>24393</v>
      </c>
      <c r="T40" s="0" t="n">
        <f aca="false">D64</f>
        <v>24055</v>
      </c>
      <c r="U40" s="1" t="n">
        <f aca="false">D76</f>
        <v>23635</v>
      </c>
      <c r="V40" s="1" t="n">
        <f aca="false">D87</f>
        <v>22792</v>
      </c>
      <c r="W40" s="1" t="n">
        <f aca="false">D99</f>
        <v>21787</v>
      </c>
      <c r="X40" s="1" t="n">
        <f aca="false">D111</f>
        <v>21060</v>
      </c>
      <c r="Y40" s="1" t="n">
        <f aca="false">D123</f>
        <v>20223</v>
      </c>
      <c r="Z40" s="1" t="n">
        <f aca="false">D135</f>
        <v>19051</v>
      </c>
    </row>
    <row r="41" customFormat="false" ht="12.8" hidden="false" customHeight="false" outlineLevel="0" collapsed="false">
      <c r="B41" s="0" t="s">
        <v>14</v>
      </c>
      <c r="C41" s="9" t="n">
        <v>1660</v>
      </c>
      <c r="D41" s="1" t="n">
        <v>59266</v>
      </c>
      <c r="E41" s="9" t="n">
        <f aca="false">D41/331</f>
        <v>179.051359516616</v>
      </c>
      <c r="F41" s="9" t="n">
        <v>2470</v>
      </c>
      <c r="G41" s="11" t="n">
        <v>43917</v>
      </c>
      <c r="H41" s="1" t="n">
        <f aca="false">_xlfn.DAYS(B34,G41)</f>
        <v>32</v>
      </c>
      <c r="I41" s="11" t="n">
        <v>43921</v>
      </c>
      <c r="J41" s="1" t="n">
        <f aca="false">_xlfn.DAYS(B34,I41)</f>
        <v>28</v>
      </c>
      <c r="K41" s="11" t="n">
        <f aca="false">B34+1</f>
        <v>43950</v>
      </c>
      <c r="L41" s="0" t="n">
        <f aca="false">_xlfn.DAYS(K41,G41)</f>
        <v>33</v>
      </c>
      <c r="M41" s="1" t="n">
        <v>59266</v>
      </c>
      <c r="N41" s="0" t="n">
        <f aca="false">D41-M41</f>
        <v>0</v>
      </c>
      <c r="O41" s="0"/>
      <c r="P41" s="0"/>
      <c r="Q41" s="0" t="s">
        <v>14</v>
      </c>
      <c r="R41" s="0" t="n">
        <f aca="false">D41</f>
        <v>59266</v>
      </c>
      <c r="S41" s="0" t="n">
        <f aca="false">D53</f>
        <v>56796</v>
      </c>
      <c r="T41" s="0" t="n">
        <f aca="false">D65</f>
        <v>55413</v>
      </c>
      <c r="U41" s="1" t="n">
        <f aca="false">D77</f>
        <v>54256</v>
      </c>
      <c r="V41" s="1" t="n">
        <f aca="false">D88</f>
        <v>52191</v>
      </c>
      <c r="W41" s="1" t="n">
        <f aca="false">D100</f>
        <v>50234</v>
      </c>
      <c r="X41" s="1" t="n">
        <f aca="false">D112</f>
        <v>47894</v>
      </c>
      <c r="Y41" s="1" t="n">
        <f aca="false">D124</f>
        <v>45536</v>
      </c>
      <c r="Z41" s="1" t="n">
        <f aca="false">D136</f>
        <v>42853</v>
      </c>
    </row>
    <row r="42" customFormat="false" ht="12.8" hidden="false" customHeight="false" outlineLevel="0" collapsed="false">
      <c r="B42" s="0" t="s">
        <v>15</v>
      </c>
      <c r="C42" s="9" t="n">
        <v>414</v>
      </c>
      <c r="D42" s="1" t="n">
        <v>6314</v>
      </c>
      <c r="E42" s="9" t="n">
        <f aca="false">D42/83.784</f>
        <v>75.3604506827079</v>
      </c>
      <c r="F42" s="9" t="n">
        <v>188</v>
      </c>
      <c r="G42" s="11" t="n">
        <v>43918</v>
      </c>
      <c r="H42" s="1" t="n">
        <f aca="false">_xlfn.DAYS(B34,G42)</f>
        <v>31</v>
      </c>
      <c r="I42" s="11" t="n">
        <v>43920</v>
      </c>
      <c r="J42" s="1" t="n">
        <f aca="false">_xlfn.DAYS(B34,I42)</f>
        <v>29</v>
      </c>
      <c r="K42" s="11" t="n">
        <f aca="false">B34+1</f>
        <v>43950</v>
      </c>
      <c r="L42" s="0" t="n">
        <f aca="false">_xlfn.DAYS(K42,G42)</f>
        <v>32</v>
      </c>
      <c r="M42" s="1" t="n">
        <v>6314</v>
      </c>
      <c r="N42" s="0" t="n">
        <f aca="false">D42-M42</f>
        <v>0</v>
      </c>
      <c r="O42" s="0"/>
      <c r="P42" s="0"/>
      <c r="Q42" s="0" t="s">
        <v>15</v>
      </c>
      <c r="R42" s="0" t="n">
        <f aca="false">D42</f>
        <v>6314</v>
      </c>
      <c r="S42" s="0" t="n">
        <f aca="false">D54</f>
        <v>6126</v>
      </c>
      <c r="T42" s="0" t="n">
        <f aca="false">D66</f>
        <v>5976</v>
      </c>
      <c r="U42" s="1" t="n">
        <f aca="false">D78</f>
        <v>5877</v>
      </c>
      <c r="V42" s="1" t="n">
        <f aca="false">D89</f>
        <v>5760</v>
      </c>
      <c r="W42" s="1" t="n">
        <f aca="false">D101</f>
        <v>5575</v>
      </c>
      <c r="X42" s="1" t="n">
        <f aca="false">D113</f>
        <v>5315</v>
      </c>
      <c r="Y42" s="1" t="n">
        <f aca="false">D125</f>
        <v>5086</v>
      </c>
      <c r="Z42" s="1" t="n">
        <f aca="false">D137</f>
        <v>4862</v>
      </c>
    </row>
    <row r="43" customFormat="false" ht="12.8" hidden="false" customHeight="false" outlineLevel="0" collapsed="false">
      <c r="B43" s="6"/>
      <c r="C43" s="12"/>
      <c r="D43" s="0"/>
      <c r="E43" s="0"/>
      <c r="F43" s="0"/>
      <c r="G43" s="0"/>
      <c r="H43" s="0"/>
      <c r="I43" s="0"/>
      <c r="J43" s="0"/>
      <c r="K43" s="0"/>
      <c r="L43" s="0"/>
      <c r="N43" s="0"/>
      <c r="O43" s="0"/>
      <c r="P43" s="0"/>
      <c r="Q43" s="0"/>
    </row>
    <row r="44" customFormat="false" ht="12.8" hidden="false" customHeight="false" outlineLevel="0" collapsed="false">
      <c r="B44" s="6"/>
      <c r="C44" s="12"/>
      <c r="D44" s="0"/>
      <c r="E44" s="0"/>
      <c r="F44" s="0"/>
      <c r="G44" s="0"/>
      <c r="H44" s="0"/>
      <c r="I44" s="0"/>
      <c r="J44" s="0"/>
      <c r="K44" s="0"/>
      <c r="L44" s="0"/>
      <c r="N44" s="0"/>
      <c r="O44" s="0"/>
      <c r="P44" s="0"/>
      <c r="Q44" s="0"/>
    </row>
    <row r="45" customFormat="false" ht="12.8" hidden="false" customHeight="false" outlineLevel="0" collapsed="false">
      <c r="B45" s="7" t="s">
        <v>53</v>
      </c>
      <c r="D45" s="0"/>
      <c r="E45" s="0"/>
      <c r="F45" s="0"/>
      <c r="G45" s="0"/>
      <c r="H45" s="0"/>
      <c r="I45" s="0"/>
      <c r="J45" s="0"/>
      <c r="K45" s="0"/>
      <c r="L45" s="0"/>
      <c r="N45" s="0"/>
      <c r="O45" s="0"/>
      <c r="P45" s="0"/>
      <c r="Q45" s="0"/>
    </row>
    <row r="46" customFormat="false" ht="12.8" hidden="false" customHeight="false" outlineLevel="0" collapsed="false">
      <c r="B46" s="15" t="n">
        <v>43948</v>
      </c>
      <c r="D46" s="0"/>
      <c r="E46" s="16" t="s">
        <v>54</v>
      </c>
      <c r="F46" s="0"/>
      <c r="G46" s="16" t="s">
        <v>55</v>
      </c>
      <c r="H46" s="16" t="s">
        <v>56</v>
      </c>
      <c r="I46" s="16" t="s">
        <v>57</v>
      </c>
      <c r="J46" s="16" t="s">
        <v>56</v>
      </c>
      <c r="K46" s="16" t="s">
        <v>58</v>
      </c>
      <c r="L46" s="16" t="s">
        <v>59</v>
      </c>
      <c r="M46" s="17" t="s">
        <v>60</v>
      </c>
      <c r="N46" s="0"/>
      <c r="O46" s="0"/>
      <c r="P46" s="0"/>
      <c r="Q46" s="7" t="s">
        <v>61</v>
      </c>
    </row>
    <row r="47" customFormat="false" ht="12.8" hidden="false" customHeight="false" outlineLevel="0" collapsed="false">
      <c r="B47" s="18"/>
      <c r="C47" s="8" t="s">
        <v>19</v>
      </c>
      <c r="D47" s="16" t="s">
        <v>20</v>
      </c>
      <c r="E47" s="8" t="s">
        <v>62</v>
      </c>
      <c r="F47" s="8" t="s">
        <v>63</v>
      </c>
      <c r="G47" s="10" t="s">
        <v>64</v>
      </c>
      <c r="H47" s="16" t="s">
        <v>65</v>
      </c>
      <c r="I47" s="10" t="s">
        <v>66</v>
      </c>
      <c r="J47" s="16" t="s">
        <v>67</v>
      </c>
      <c r="K47" s="16" t="s">
        <v>64</v>
      </c>
      <c r="L47" s="16" t="s">
        <v>68</v>
      </c>
      <c r="M47" s="7" t="s">
        <v>69</v>
      </c>
      <c r="N47" s="7" t="s">
        <v>70</v>
      </c>
      <c r="O47" s="0"/>
      <c r="P47" s="0"/>
      <c r="Q47" s="18"/>
      <c r="R47" s="15" t="n">
        <f aca="false">$B$46</f>
        <v>43948</v>
      </c>
      <c r="S47" s="19" t="n">
        <f aca="false">$B$58</f>
        <v>43947</v>
      </c>
      <c r="T47" s="15" t="n">
        <f aca="false">$B$70</f>
        <v>43946</v>
      </c>
      <c r="U47" s="15" t="n">
        <f aca="false">$B$81</f>
        <v>43945</v>
      </c>
      <c r="V47" s="15" t="n">
        <f aca="false">U47-1</f>
        <v>43944</v>
      </c>
      <c r="W47" s="15" t="n">
        <f aca="false">V47-1</f>
        <v>43943</v>
      </c>
      <c r="X47" s="15" t="n">
        <f aca="false">W47-1</f>
        <v>43942</v>
      </c>
      <c r="Y47" s="15" t="n">
        <f aca="false">X47-1</f>
        <v>43941</v>
      </c>
    </row>
    <row r="48" customFormat="false" ht="12.8" hidden="false" customHeight="false" outlineLevel="0" collapsed="false">
      <c r="B48" s="0" t="s">
        <v>9</v>
      </c>
      <c r="C48" s="9" t="n">
        <v>300</v>
      </c>
      <c r="D48" s="1" t="n">
        <v>26977</v>
      </c>
      <c r="E48" s="9" t="n">
        <f aca="false">D48/60.48</f>
        <v>446.04828042328</v>
      </c>
      <c r="F48" s="9" t="n">
        <v>333</v>
      </c>
      <c r="G48" s="11" t="n">
        <v>43900</v>
      </c>
      <c r="H48" s="1" t="n">
        <f aca="false">_xlfn.DAYS(B46,G48)</f>
        <v>48</v>
      </c>
      <c r="I48" s="11" t="n">
        <v>43902</v>
      </c>
      <c r="J48" s="1" t="n">
        <f aca="false">_xlfn.DAYS(B46,I48)</f>
        <v>46</v>
      </c>
      <c r="K48" s="11" t="n">
        <f aca="false">B46+1</f>
        <v>43949</v>
      </c>
      <c r="L48" s="0" t="n">
        <f aca="false">_xlfn.DAYS(K48,G48)</f>
        <v>49</v>
      </c>
      <c r="M48" s="1" t="n">
        <v>26977</v>
      </c>
      <c r="N48" s="0" t="n">
        <f aca="false">D48-M48</f>
        <v>0</v>
      </c>
      <c r="O48" s="0"/>
      <c r="P48" s="0"/>
      <c r="Q48" s="0" t="s">
        <v>9</v>
      </c>
      <c r="R48" s="0" t="n">
        <f aca="false">$D$48</f>
        <v>26977</v>
      </c>
      <c r="S48" s="0" t="n">
        <f aca="false">$D$60</f>
        <v>26644</v>
      </c>
      <c r="T48" s="1" t="n">
        <f aca="false">$D$72</f>
        <v>26384</v>
      </c>
      <c r="U48" s="1" t="n">
        <f aca="false">$D$83</f>
        <v>25969</v>
      </c>
      <c r="V48" s="1" t="n">
        <f aca="false">$D$95</f>
        <v>25549</v>
      </c>
      <c r="W48" s="1" t="n">
        <f aca="false">$D$107</f>
        <v>25085</v>
      </c>
      <c r="X48" s="1" t="n">
        <f aca="false">$D$119</f>
        <v>24648</v>
      </c>
      <c r="Y48" s="1" t="n">
        <f aca="false">$D$131</f>
        <v>24114</v>
      </c>
    </row>
    <row r="49" customFormat="false" ht="12.8" hidden="false" customHeight="false" outlineLevel="0" collapsed="false">
      <c r="B49" s="0" t="s">
        <v>10</v>
      </c>
      <c r="C49" s="9" t="n">
        <v>230</v>
      </c>
      <c r="D49" s="1" t="n">
        <v>23521</v>
      </c>
      <c r="E49" s="9" t="n">
        <f aca="false">D49/46.75</f>
        <v>503.122994652406</v>
      </c>
      <c r="F49" s="9" t="n">
        <v>331</v>
      </c>
      <c r="G49" s="11" t="n">
        <v>43907</v>
      </c>
      <c r="H49" s="1" t="n">
        <f aca="false">_xlfn.DAYS(B46,G49)</f>
        <v>41</v>
      </c>
      <c r="I49" s="11" t="n">
        <v>43913</v>
      </c>
      <c r="J49" s="1" t="n">
        <f aca="false">_xlfn.DAYS(B46,I49)</f>
        <v>35</v>
      </c>
      <c r="K49" s="11" t="n">
        <f aca="false">B46+1</f>
        <v>43949</v>
      </c>
      <c r="L49" s="0" t="n">
        <f aca="false">_xlfn.DAYS(K49,G49)</f>
        <v>42</v>
      </c>
      <c r="M49" s="1" t="n">
        <v>23521</v>
      </c>
      <c r="N49" s="0" t="n">
        <f aca="false">D49-M49</f>
        <v>0</v>
      </c>
      <c r="O49" s="0"/>
      <c r="P49" s="0"/>
      <c r="Q49" s="0" t="s">
        <v>10</v>
      </c>
      <c r="R49" s="0" t="n">
        <f aca="false">D49</f>
        <v>23521</v>
      </c>
      <c r="S49" s="0" t="n">
        <f aca="false">D61</f>
        <v>23190</v>
      </c>
      <c r="T49" s="1" t="n">
        <f aca="false">D73</f>
        <v>22902</v>
      </c>
      <c r="U49" s="1" t="n">
        <f aca="false">D84</f>
        <v>22524</v>
      </c>
      <c r="V49" s="1" t="n">
        <f aca="false">D96</f>
        <v>22157</v>
      </c>
      <c r="W49" s="1" t="n">
        <f aca="false">D108</f>
        <v>21717</v>
      </c>
      <c r="X49" s="1" t="n">
        <f aca="false">D120</f>
        <v>21282</v>
      </c>
      <c r="Y49" s="1" t="n">
        <f aca="false">D132</f>
        <v>20852</v>
      </c>
    </row>
    <row r="50" customFormat="false" ht="12.8" hidden="false" customHeight="false" outlineLevel="0" collapsed="false">
      <c r="B50" s="0" t="s">
        <v>11</v>
      </c>
      <c r="C50" s="9" t="n">
        <v>330</v>
      </c>
      <c r="D50" s="1" t="n">
        <v>23293</v>
      </c>
      <c r="E50" s="9" t="n">
        <f aca="false">D50/65.27</f>
        <v>356.871457024667</v>
      </c>
      <c r="F50" s="9" t="n">
        <v>437</v>
      </c>
      <c r="G50" s="11" t="n">
        <v>43912</v>
      </c>
      <c r="H50" s="1" t="n">
        <f aca="false">_xlfn.DAYS(B46,G50)</f>
        <v>36</v>
      </c>
      <c r="I50" s="11" t="n">
        <v>43914</v>
      </c>
      <c r="J50" s="1" t="n">
        <f aca="false">_xlfn.DAYS(B46,I50)</f>
        <v>34</v>
      </c>
      <c r="K50" s="11" t="n">
        <f aca="false">B46+1</f>
        <v>43949</v>
      </c>
      <c r="L50" s="0" t="n">
        <f aca="false">_xlfn.DAYS(K50,G50)</f>
        <v>37</v>
      </c>
      <c r="M50" s="1" t="n">
        <v>23293</v>
      </c>
      <c r="N50" s="0" t="n">
        <f aca="false">D50-M50</f>
        <v>0</v>
      </c>
      <c r="O50" s="0"/>
      <c r="P50" s="0"/>
      <c r="Q50" s="0" t="s">
        <v>11</v>
      </c>
      <c r="R50" s="0" t="n">
        <f aca="false">D50</f>
        <v>23293</v>
      </c>
      <c r="S50" s="0" t="n">
        <f aca="false">D62</f>
        <v>22856</v>
      </c>
      <c r="T50" s="1" t="n">
        <f aca="false">D74</f>
        <v>22614</v>
      </c>
      <c r="U50" s="1" t="n">
        <f aca="false">D85</f>
        <v>22245</v>
      </c>
      <c r="V50" s="1" t="n">
        <f aca="false">D97</f>
        <v>21856</v>
      </c>
      <c r="W50" s="1" t="n">
        <f aca="false">D109</f>
        <v>21340</v>
      </c>
      <c r="X50" s="1" t="n">
        <f aca="false">D121</f>
        <v>20796</v>
      </c>
      <c r="Y50" s="1" t="n">
        <f aca="false">D133</f>
        <v>20265</v>
      </c>
    </row>
    <row r="51" customFormat="false" ht="12.8" hidden="false" customHeight="false" outlineLevel="0" collapsed="false">
      <c r="B51" s="0" t="s">
        <v>12</v>
      </c>
      <c r="C51" s="9" t="n">
        <v>50</v>
      </c>
      <c r="D51" s="9" t="n">
        <v>2274</v>
      </c>
      <c r="E51" s="9" t="n">
        <f aca="false">D51/10.36</f>
        <v>219.498069498069</v>
      </c>
      <c r="F51" s="9" t="n">
        <v>80</v>
      </c>
      <c r="G51" s="11" t="n">
        <v>43915</v>
      </c>
      <c r="H51" s="1" t="n">
        <f aca="false">_xlfn.DAYS(B46,G51)</f>
        <v>33</v>
      </c>
      <c r="I51" s="11" t="n">
        <v>43928</v>
      </c>
      <c r="J51" s="1" t="n">
        <f aca="false">_xlfn.DAYS(B46,I51)</f>
        <v>20</v>
      </c>
      <c r="K51" s="11" t="n">
        <f aca="false">B46+1</f>
        <v>43949</v>
      </c>
      <c r="L51" s="0" t="n">
        <f aca="false">_xlfn.DAYS(K51,G51)</f>
        <v>34</v>
      </c>
      <c r="M51" s="1" t="n">
        <v>2274</v>
      </c>
      <c r="N51" s="0" t="n">
        <f aca="false">D51-M51</f>
        <v>0</v>
      </c>
      <c r="O51" s="0"/>
      <c r="P51" s="0"/>
      <c r="Q51" s="0" t="s">
        <v>12</v>
      </c>
      <c r="R51" s="20" t="n">
        <f aca="false">D51</f>
        <v>2274</v>
      </c>
      <c r="S51" s="20" t="n">
        <f aca="false">D63</f>
        <v>2194</v>
      </c>
      <c r="T51" s="1" t="n">
        <f aca="false">D75</f>
        <v>2192</v>
      </c>
      <c r="U51" s="1" t="n">
        <f aca="false">D86</f>
        <v>2152</v>
      </c>
      <c r="V51" s="1" t="n">
        <f aca="false">D98</f>
        <v>2021</v>
      </c>
      <c r="W51" s="1" t="n">
        <f aca="false">D110</f>
        <v>1937</v>
      </c>
      <c r="X51" s="1" t="n">
        <f aca="false">D122</f>
        <v>1765</v>
      </c>
      <c r="Y51" s="1" t="n">
        <f aca="false">D134</f>
        <v>1580</v>
      </c>
    </row>
    <row r="52" customFormat="false" ht="12.8" hidden="false" customHeight="false" outlineLevel="0" collapsed="false">
      <c r="B52" s="0" t="s">
        <v>13</v>
      </c>
      <c r="C52" s="9" t="n">
        <v>330</v>
      </c>
      <c r="D52" s="1" t="n">
        <v>24393</v>
      </c>
      <c r="E52" s="9" t="n">
        <f aca="false">D52/67.79</f>
        <v>359.831833603776</v>
      </c>
      <c r="F52" s="9" t="n">
        <v>360</v>
      </c>
      <c r="G52" s="11" t="n">
        <v>43916</v>
      </c>
      <c r="H52" s="1" t="n">
        <f aca="false">_xlfn.DAYS(B46,G52)</f>
        <v>32</v>
      </c>
      <c r="I52" s="11" t="n">
        <v>43919</v>
      </c>
      <c r="J52" s="1" t="n">
        <f aca="false">_xlfn.DAYS(B46,I52)</f>
        <v>29</v>
      </c>
      <c r="K52" s="11" t="n">
        <f aca="false">B46+1</f>
        <v>43949</v>
      </c>
      <c r="L52" s="0" t="n">
        <f aca="false">_xlfn.DAYS(K52,G52)</f>
        <v>33</v>
      </c>
      <c r="M52" s="1" t="n">
        <v>21092</v>
      </c>
      <c r="N52" s="0" t="n">
        <f aca="false">D52-M52</f>
        <v>3301</v>
      </c>
      <c r="O52" s="0"/>
      <c r="P52" s="0"/>
      <c r="Q52" s="0" t="s">
        <v>13</v>
      </c>
      <c r="R52" s="0" t="n">
        <f aca="false">D52</f>
        <v>24393</v>
      </c>
      <c r="S52" s="0" t="n">
        <f aca="false">D64</f>
        <v>24055</v>
      </c>
      <c r="T52" s="1" t="n">
        <f aca="false">D76</f>
        <v>23635</v>
      </c>
      <c r="U52" s="1" t="n">
        <f aca="false">D87</f>
        <v>22792</v>
      </c>
      <c r="V52" s="1" t="n">
        <f aca="false">D99</f>
        <v>21787</v>
      </c>
      <c r="W52" s="1" t="n">
        <f aca="false">D111</f>
        <v>21060</v>
      </c>
      <c r="X52" s="1" t="n">
        <f aca="false">D123</f>
        <v>20223</v>
      </c>
      <c r="Y52" s="1" t="n">
        <f aca="false">D135</f>
        <v>19051</v>
      </c>
    </row>
    <row r="53" customFormat="false" ht="12.8" hidden="false" customHeight="false" outlineLevel="0" collapsed="false">
      <c r="B53" s="0" t="s">
        <v>14</v>
      </c>
      <c r="C53" s="9" t="n">
        <v>1660</v>
      </c>
      <c r="D53" s="1" t="n">
        <v>56796</v>
      </c>
      <c r="E53" s="9" t="n">
        <f aca="false">D53/331</f>
        <v>171.589123867069</v>
      </c>
      <c r="F53" s="9" t="n">
        <v>1384</v>
      </c>
      <c r="G53" s="11" t="n">
        <v>43917</v>
      </c>
      <c r="H53" s="1" t="n">
        <f aca="false">_xlfn.DAYS(B46,G53)</f>
        <v>31</v>
      </c>
      <c r="I53" s="11" t="n">
        <v>43921</v>
      </c>
      <c r="J53" s="1" t="n">
        <f aca="false">_xlfn.DAYS(B46,I53)</f>
        <v>27</v>
      </c>
      <c r="K53" s="11" t="n">
        <f aca="false">B46+1</f>
        <v>43949</v>
      </c>
      <c r="L53" s="0" t="n">
        <f aca="false">_xlfn.DAYS(K53,G53)</f>
        <v>32</v>
      </c>
      <c r="M53" s="1" t="n">
        <v>56797</v>
      </c>
      <c r="N53" s="0" t="n">
        <f aca="false">D53-M53</f>
        <v>-1</v>
      </c>
      <c r="O53" s="0"/>
      <c r="P53" s="0"/>
      <c r="Q53" s="0" t="s">
        <v>14</v>
      </c>
      <c r="R53" s="0" t="n">
        <f aca="false">D53</f>
        <v>56796</v>
      </c>
      <c r="S53" s="0" t="n">
        <f aca="false">D65</f>
        <v>55413</v>
      </c>
      <c r="T53" s="1" t="n">
        <f aca="false">D77</f>
        <v>54256</v>
      </c>
      <c r="U53" s="1" t="n">
        <f aca="false">D88</f>
        <v>52191</v>
      </c>
      <c r="V53" s="1" t="n">
        <f aca="false">D100</f>
        <v>50234</v>
      </c>
      <c r="W53" s="1" t="n">
        <f aca="false">D112</f>
        <v>47894</v>
      </c>
      <c r="X53" s="1" t="n">
        <f aca="false">D124</f>
        <v>45536</v>
      </c>
      <c r="Y53" s="1" t="n">
        <f aca="false">D136</f>
        <v>42853</v>
      </c>
    </row>
    <row r="54" customFormat="false" ht="12.8" hidden="false" customHeight="false" outlineLevel="0" collapsed="false">
      <c r="B54" s="0" t="s">
        <v>15</v>
      </c>
      <c r="C54" s="9" t="n">
        <v>414</v>
      </c>
      <c r="D54" s="1" t="n">
        <v>6126</v>
      </c>
      <c r="E54" s="9" t="n">
        <f aca="false">D54/83.784</f>
        <v>73.1165855055858</v>
      </c>
      <c r="F54" s="9" t="n">
        <v>150</v>
      </c>
      <c r="G54" s="11" t="n">
        <v>43918</v>
      </c>
      <c r="H54" s="1" t="n">
        <f aca="false">_xlfn.DAYS(B46,G54)</f>
        <v>30</v>
      </c>
      <c r="I54" s="11" t="n">
        <v>43920</v>
      </c>
      <c r="J54" s="1" t="n">
        <f aca="false">_xlfn.DAYS(B46,I54)</f>
        <v>28</v>
      </c>
      <c r="K54" s="11" t="n">
        <f aca="false">B46+1</f>
        <v>43949</v>
      </c>
      <c r="L54" s="0" t="n">
        <f aca="false">_xlfn.DAYS(K54,G54)</f>
        <v>31</v>
      </c>
      <c r="M54" s="1" t="n">
        <v>6126</v>
      </c>
      <c r="N54" s="0" t="n">
        <f aca="false">D54-M54</f>
        <v>0</v>
      </c>
      <c r="O54" s="0"/>
      <c r="P54" s="0"/>
      <c r="Q54" s="0" t="s">
        <v>15</v>
      </c>
      <c r="R54" s="0" t="n">
        <f aca="false">D54</f>
        <v>6126</v>
      </c>
      <c r="S54" s="0" t="n">
        <f aca="false">D66</f>
        <v>5976</v>
      </c>
      <c r="T54" s="1" t="n">
        <f aca="false">D78</f>
        <v>5877</v>
      </c>
      <c r="U54" s="1" t="n">
        <f aca="false">D89</f>
        <v>5760</v>
      </c>
      <c r="V54" s="1" t="n">
        <f aca="false">D101</f>
        <v>5575</v>
      </c>
      <c r="W54" s="1" t="n">
        <f aca="false">D113</f>
        <v>5315</v>
      </c>
      <c r="X54" s="1" t="n">
        <f aca="false">D125</f>
        <v>5086</v>
      </c>
      <c r="Y54" s="1" t="n">
        <f aca="false">D137</f>
        <v>4862</v>
      </c>
    </row>
    <row r="55" customFormat="false" ht="12.8" hidden="false" customHeight="false" outlineLevel="0" collapsed="false">
      <c r="B55" s="6"/>
      <c r="C55" s="12"/>
      <c r="D55" s="0"/>
      <c r="E55" s="0"/>
      <c r="F55" s="0"/>
      <c r="G55" s="0"/>
      <c r="H55" s="0"/>
      <c r="I55" s="0"/>
      <c r="J55" s="0"/>
      <c r="K55" s="0"/>
      <c r="L55" s="0"/>
      <c r="N55" s="0"/>
      <c r="O55" s="0"/>
      <c r="P55" s="0"/>
      <c r="Q55" s="0"/>
    </row>
    <row r="56" customFormat="false" ht="12.8" hidden="false" customHeight="false" outlineLevel="0" collapsed="false">
      <c r="B56" s="6"/>
      <c r="C56" s="12"/>
      <c r="D56" s="0"/>
      <c r="E56" s="0"/>
      <c r="F56" s="0"/>
      <c r="G56" s="0"/>
      <c r="H56" s="0"/>
      <c r="I56" s="0"/>
      <c r="J56" s="0"/>
      <c r="K56" s="0"/>
      <c r="L56" s="0"/>
      <c r="N56" s="0"/>
      <c r="O56" s="0"/>
      <c r="P56" s="0"/>
      <c r="Q56" s="0"/>
    </row>
    <row r="57" customFormat="false" ht="12.8" hidden="false" customHeight="false" outlineLevel="0" collapsed="false">
      <c r="B57" s="7" t="s">
        <v>53</v>
      </c>
      <c r="D57" s="0"/>
      <c r="E57" s="0"/>
      <c r="F57" s="0"/>
      <c r="G57" s="0"/>
      <c r="H57" s="0"/>
      <c r="I57" s="0"/>
      <c r="J57" s="0"/>
      <c r="K57" s="0"/>
      <c r="L57" s="0"/>
      <c r="N57" s="0"/>
      <c r="O57" s="0"/>
      <c r="P57" s="0"/>
      <c r="Q57" s="0"/>
    </row>
    <row r="58" customFormat="false" ht="12.8" hidden="false" customHeight="false" outlineLevel="0" collapsed="false">
      <c r="B58" s="15" t="n">
        <v>43947</v>
      </c>
      <c r="D58" s="0"/>
      <c r="E58" s="16" t="s">
        <v>54</v>
      </c>
      <c r="F58" s="0"/>
      <c r="G58" s="16" t="s">
        <v>55</v>
      </c>
      <c r="H58" s="16" t="s">
        <v>56</v>
      </c>
      <c r="I58" s="16" t="s">
        <v>57</v>
      </c>
      <c r="J58" s="16" t="s">
        <v>56</v>
      </c>
      <c r="K58" s="16" t="s">
        <v>58</v>
      </c>
      <c r="L58" s="16" t="s">
        <v>59</v>
      </c>
      <c r="M58" s="17" t="s">
        <v>60</v>
      </c>
      <c r="N58" s="0"/>
      <c r="O58" s="0"/>
      <c r="P58" s="0"/>
      <c r="Q58" s="7" t="s">
        <v>61</v>
      </c>
    </row>
    <row r="59" customFormat="false" ht="12.8" hidden="false" customHeight="false" outlineLevel="0" collapsed="false">
      <c r="B59" s="18"/>
      <c r="C59" s="8" t="s">
        <v>19</v>
      </c>
      <c r="D59" s="16" t="s">
        <v>20</v>
      </c>
      <c r="E59" s="8" t="s">
        <v>62</v>
      </c>
      <c r="F59" s="8" t="s">
        <v>63</v>
      </c>
      <c r="G59" s="10" t="s">
        <v>64</v>
      </c>
      <c r="H59" s="16" t="s">
        <v>65</v>
      </c>
      <c r="I59" s="10" t="s">
        <v>66</v>
      </c>
      <c r="J59" s="16" t="s">
        <v>67</v>
      </c>
      <c r="K59" s="16" t="s">
        <v>64</v>
      </c>
      <c r="L59" s="16" t="s">
        <v>68</v>
      </c>
      <c r="M59" s="7" t="s">
        <v>69</v>
      </c>
      <c r="N59" s="7" t="s">
        <v>70</v>
      </c>
      <c r="O59" s="0"/>
      <c r="P59" s="0"/>
      <c r="Q59" s="18"/>
      <c r="R59" s="19" t="n">
        <f aca="false">$B$58</f>
        <v>43947</v>
      </c>
      <c r="S59" s="15" t="n">
        <f aca="false">$B$70</f>
        <v>43946</v>
      </c>
      <c r="T59" s="15" t="n">
        <f aca="false">$B$81</f>
        <v>43945</v>
      </c>
      <c r="U59" s="15" t="n">
        <f aca="false">T59-1</f>
        <v>43944</v>
      </c>
      <c r="V59" s="15" t="n">
        <f aca="false">U59-1</f>
        <v>43943</v>
      </c>
      <c r="W59" s="15" t="n">
        <f aca="false">V59-1</f>
        <v>43942</v>
      </c>
      <c r="X59" s="15" t="n">
        <f aca="false">W59-1</f>
        <v>43941</v>
      </c>
    </row>
    <row r="60" customFormat="false" ht="12.8" hidden="false" customHeight="false" outlineLevel="0" collapsed="false">
      <c r="B60" s="0" t="s">
        <v>9</v>
      </c>
      <c r="C60" s="9" t="n">
        <v>300</v>
      </c>
      <c r="D60" s="1" t="n">
        <v>26644</v>
      </c>
      <c r="E60" s="9" t="n">
        <f aca="false">D60/60.48</f>
        <v>440.542328042328</v>
      </c>
      <c r="F60" s="9" t="n">
        <v>260</v>
      </c>
      <c r="G60" s="11" t="n">
        <v>43900</v>
      </c>
      <c r="H60" s="1" t="n">
        <f aca="false">_xlfn.DAYS(B58,G60)</f>
        <v>47</v>
      </c>
      <c r="I60" s="11" t="n">
        <v>43902</v>
      </c>
      <c r="J60" s="1" t="n">
        <f aca="false">_xlfn.DAYS(B58,I60)</f>
        <v>45</v>
      </c>
      <c r="K60" s="11" t="n">
        <f aca="false">B58+1</f>
        <v>43948</v>
      </c>
      <c r="L60" s="0" t="n">
        <f aca="false">_xlfn.DAYS(K60,G60)</f>
        <v>48</v>
      </c>
      <c r="M60" s="1" t="n">
        <v>26644</v>
      </c>
      <c r="N60" s="0" t="n">
        <f aca="false">D60-M60</f>
        <v>0</v>
      </c>
      <c r="O60" s="0"/>
      <c r="P60" s="0"/>
      <c r="Q60" s="0" t="s">
        <v>9</v>
      </c>
      <c r="R60" s="0" t="n">
        <f aca="false">$D$60</f>
        <v>26644</v>
      </c>
      <c r="S60" s="1" t="n">
        <f aca="false">$D$72</f>
        <v>26384</v>
      </c>
      <c r="T60" s="1" t="n">
        <f aca="false">$D$83</f>
        <v>25969</v>
      </c>
      <c r="U60" s="1" t="n">
        <f aca="false">$D$95</f>
        <v>25549</v>
      </c>
      <c r="V60" s="1" t="n">
        <f aca="false">$D$107</f>
        <v>25085</v>
      </c>
      <c r="W60" s="1" t="n">
        <f aca="false">$D$119</f>
        <v>24648</v>
      </c>
      <c r="X60" s="1" t="n">
        <f aca="false">$D$131</f>
        <v>24114</v>
      </c>
    </row>
    <row r="61" customFormat="false" ht="12.8" hidden="false" customHeight="false" outlineLevel="0" collapsed="false">
      <c r="B61" s="0" t="s">
        <v>10</v>
      </c>
      <c r="C61" s="9" t="n">
        <v>230</v>
      </c>
      <c r="D61" s="1" t="n">
        <v>23190</v>
      </c>
      <c r="E61" s="9" t="n">
        <f aca="false">D61/46.75</f>
        <v>496.042780748663</v>
      </c>
      <c r="F61" s="9" t="n">
        <v>288</v>
      </c>
      <c r="G61" s="11" t="n">
        <v>43907</v>
      </c>
      <c r="H61" s="1" t="n">
        <f aca="false">_xlfn.DAYS(B58,G61)</f>
        <v>40</v>
      </c>
      <c r="I61" s="11" t="n">
        <v>43913</v>
      </c>
      <c r="J61" s="1" t="n">
        <f aca="false">_xlfn.DAYS(B58,I61)</f>
        <v>34</v>
      </c>
      <c r="K61" s="11" t="n">
        <f aca="false">B58+1</f>
        <v>43948</v>
      </c>
      <c r="L61" s="0" t="n">
        <f aca="false">_xlfn.DAYS(K61,G61)</f>
        <v>41</v>
      </c>
      <c r="M61" s="1" t="n">
        <v>23190</v>
      </c>
      <c r="N61" s="0" t="n">
        <f aca="false">D61-M61</f>
        <v>0</v>
      </c>
      <c r="O61" s="0"/>
      <c r="P61" s="0"/>
      <c r="Q61" s="0" t="s">
        <v>10</v>
      </c>
      <c r="R61" s="0" t="n">
        <f aca="false">D61</f>
        <v>23190</v>
      </c>
      <c r="S61" s="1" t="n">
        <f aca="false">D73</f>
        <v>22902</v>
      </c>
      <c r="T61" s="1" t="n">
        <f aca="false">D84</f>
        <v>22524</v>
      </c>
      <c r="U61" s="1" t="n">
        <f aca="false">D96</f>
        <v>22157</v>
      </c>
      <c r="V61" s="1" t="n">
        <f aca="false">D108</f>
        <v>21717</v>
      </c>
      <c r="W61" s="1" t="n">
        <f aca="false">D120</f>
        <v>21282</v>
      </c>
      <c r="X61" s="1" t="n">
        <f aca="false">D132</f>
        <v>20852</v>
      </c>
    </row>
    <row r="62" customFormat="false" ht="12.8" hidden="false" customHeight="false" outlineLevel="0" collapsed="false">
      <c r="B62" s="0" t="s">
        <v>11</v>
      </c>
      <c r="C62" s="9" t="n">
        <v>330</v>
      </c>
      <c r="D62" s="1" t="n">
        <v>22856</v>
      </c>
      <c r="E62" s="9" t="n">
        <f aca="false">D62/65.27</f>
        <v>350.176191205761</v>
      </c>
      <c r="F62" s="9" t="n">
        <v>242</v>
      </c>
      <c r="G62" s="11" t="n">
        <v>43912</v>
      </c>
      <c r="H62" s="1" t="n">
        <f aca="false">_xlfn.DAYS(B58,G62)</f>
        <v>35</v>
      </c>
      <c r="I62" s="11" t="n">
        <v>43914</v>
      </c>
      <c r="J62" s="1" t="n">
        <f aca="false">_xlfn.DAYS(B58,I62)</f>
        <v>33</v>
      </c>
      <c r="K62" s="11" t="n">
        <f aca="false">B58+1</f>
        <v>43948</v>
      </c>
      <c r="L62" s="0" t="n">
        <f aca="false">_xlfn.DAYS(K62,G62)</f>
        <v>36</v>
      </c>
      <c r="M62" s="1" t="n">
        <v>22856</v>
      </c>
      <c r="N62" s="0" t="n">
        <f aca="false">D62-M62</f>
        <v>0</v>
      </c>
      <c r="O62" s="0"/>
      <c r="P62" s="0"/>
      <c r="Q62" s="0" t="s">
        <v>11</v>
      </c>
      <c r="R62" s="0" t="n">
        <f aca="false">D62</f>
        <v>22856</v>
      </c>
      <c r="S62" s="1" t="n">
        <f aca="false">D74</f>
        <v>22614</v>
      </c>
      <c r="T62" s="1" t="n">
        <f aca="false">D85</f>
        <v>22245</v>
      </c>
      <c r="U62" s="1" t="n">
        <f aca="false">D97</f>
        <v>21856</v>
      </c>
      <c r="V62" s="1" t="n">
        <f aca="false">D109</f>
        <v>21340</v>
      </c>
      <c r="W62" s="1" t="n">
        <f aca="false">D121</f>
        <v>20796</v>
      </c>
      <c r="X62" s="1" t="n">
        <f aca="false">D133</f>
        <v>20265</v>
      </c>
    </row>
    <row r="63" customFormat="false" ht="12.8" hidden="false" customHeight="false" outlineLevel="0" collapsed="false">
      <c r="B63" s="0" t="s">
        <v>12</v>
      </c>
      <c r="C63" s="9" t="n">
        <v>50</v>
      </c>
      <c r="D63" s="9" t="n">
        <v>2194</v>
      </c>
      <c r="E63" s="9" t="n">
        <f aca="false">D63/10.36</f>
        <v>211.776061776062</v>
      </c>
      <c r="F63" s="9" t="n">
        <v>2</v>
      </c>
      <c r="G63" s="11" t="n">
        <v>43915</v>
      </c>
      <c r="H63" s="1" t="n">
        <f aca="false">_xlfn.DAYS(B58,G63)</f>
        <v>32</v>
      </c>
      <c r="I63" s="11" t="n">
        <v>43928</v>
      </c>
      <c r="J63" s="1" t="n">
        <f aca="false">_xlfn.DAYS(B58,I63)</f>
        <v>19</v>
      </c>
      <c r="K63" s="11" t="n">
        <f aca="false">B58+1</f>
        <v>43948</v>
      </c>
      <c r="L63" s="0" t="n">
        <f aca="false">_xlfn.DAYS(K63,G63)</f>
        <v>33</v>
      </c>
      <c r="M63" s="1" t="n">
        <v>2194</v>
      </c>
      <c r="N63" s="0" t="n">
        <f aca="false">D63-M63</f>
        <v>0</v>
      </c>
      <c r="O63" s="0"/>
      <c r="P63" s="0"/>
      <c r="Q63" s="0" t="s">
        <v>12</v>
      </c>
      <c r="R63" s="20" t="n">
        <f aca="false">D63</f>
        <v>2194</v>
      </c>
      <c r="S63" s="1" t="n">
        <f aca="false">D75</f>
        <v>2192</v>
      </c>
      <c r="T63" s="1" t="n">
        <f aca="false">D86</f>
        <v>2152</v>
      </c>
      <c r="U63" s="1" t="n">
        <f aca="false">D98</f>
        <v>2021</v>
      </c>
      <c r="V63" s="1" t="n">
        <f aca="false">D110</f>
        <v>1937</v>
      </c>
      <c r="W63" s="1" t="n">
        <f aca="false">D122</f>
        <v>1765</v>
      </c>
      <c r="X63" s="1" t="n">
        <f aca="false">D134</f>
        <v>1580</v>
      </c>
    </row>
    <row r="64" customFormat="false" ht="12.8" hidden="false" customHeight="false" outlineLevel="0" collapsed="false">
      <c r="B64" s="0" t="s">
        <v>13</v>
      </c>
      <c r="C64" s="9" t="n">
        <v>330</v>
      </c>
      <c r="D64" s="1" t="n">
        <v>24055</v>
      </c>
      <c r="E64" s="9" t="n">
        <f aca="false">D64/67.79</f>
        <v>354.845847470128</v>
      </c>
      <c r="F64" s="9" t="n">
        <v>413</v>
      </c>
      <c r="G64" s="11" t="n">
        <v>43916</v>
      </c>
      <c r="H64" s="1" t="n">
        <f aca="false">_xlfn.DAYS(B58,G64)</f>
        <v>31</v>
      </c>
      <c r="I64" s="11" t="n">
        <v>43919</v>
      </c>
      <c r="J64" s="1" t="n">
        <f aca="false">_xlfn.DAYS(B58,I64)</f>
        <v>28</v>
      </c>
      <c r="K64" s="11" t="n">
        <f aca="false">B58+1</f>
        <v>43948</v>
      </c>
      <c r="L64" s="0" t="n">
        <f aca="false">_xlfn.DAYS(K64,G64)</f>
        <v>32</v>
      </c>
      <c r="M64" s="1" t="n">
        <v>20732</v>
      </c>
      <c r="N64" s="0" t="n">
        <f aca="false">D64-M64</f>
        <v>3323</v>
      </c>
      <c r="O64" s="0"/>
      <c r="P64" s="0"/>
      <c r="Q64" s="0" t="s">
        <v>13</v>
      </c>
      <c r="R64" s="0" t="n">
        <f aca="false">D64</f>
        <v>24055</v>
      </c>
      <c r="S64" s="1" t="n">
        <f aca="false">D76</f>
        <v>23635</v>
      </c>
      <c r="T64" s="1" t="n">
        <f aca="false">D87</f>
        <v>22792</v>
      </c>
      <c r="U64" s="1" t="n">
        <f aca="false">D99</f>
        <v>21787</v>
      </c>
      <c r="V64" s="1" t="n">
        <f aca="false">D111</f>
        <v>21060</v>
      </c>
      <c r="W64" s="1" t="n">
        <f aca="false">D123</f>
        <v>20223</v>
      </c>
      <c r="X64" s="1" t="n">
        <f aca="false">D135</f>
        <v>19051</v>
      </c>
    </row>
    <row r="65" customFormat="false" ht="12.8" hidden="false" customHeight="false" outlineLevel="0" collapsed="false">
      <c r="B65" s="0" t="s">
        <v>14</v>
      </c>
      <c r="C65" s="9" t="n">
        <v>1660</v>
      </c>
      <c r="D65" s="1" t="n">
        <v>55413</v>
      </c>
      <c r="E65" s="9" t="n">
        <f aca="false">D65/331</f>
        <v>167.410876132931</v>
      </c>
      <c r="F65" s="9" t="n">
        <v>1157</v>
      </c>
      <c r="G65" s="11" t="n">
        <v>43917</v>
      </c>
      <c r="H65" s="1" t="n">
        <f aca="false">_xlfn.DAYS(B58,G65)</f>
        <v>30</v>
      </c>
      <c r="I65" s="11" t="n">
        <v>43921</v>
      </c>
      <c r="J65" s="1" t="n">
        <f aca="false">_xlfn.DAYS(B58,I65)</f>
        <v>26</v>
      </c>
      <c r="K65" s="11" t="n">
        <f aca="false">B58+1</f>
        <v>43948</v>
      </c>
      <c r="L65" s="0" t="n">
        <f aca="false">_xlfn.DAYS(K65,G65)</f>
        <v>31</v>
      </c>
      <c r="M65" s="1" t="n">
        <v>55413</v>
      </c>
      <c r="N65" s="0" t="n">
        <f aca="false">D65-M65</f>
        <v>0</v>
      </c>
      <c r="O65" s="0"/>
      <c r="P65" s="0"/>
      <c r="Q65" s="0" t="s">
        <v>14</v>
      </c>
      <c r="R65" s="0" t="n">
        <f aca="false">D65</f>
        <v>55413</v>
      </c>
      <c r="S65" s="1" t="n">
        <f aca="false">D77</f>
        <v>54256</v>
      </c>
      <c r="T65" s="1" t="n">
        <f aca="false">D88</f>
        <v>52191</v>
      </c>
      <c r="U65" s="1" t="n">
        <f aca="false">D100</f>
        <v>50234</v>
      </c>
      <c r="V65" s="1" t="n">
        <f aca="false">D112</f>
        <v>47894</v>
      </c>
      <c r="W65" s="1" t="n">
        <f aca="false">D124</f>
        <v>45536</v>
      </c>
      <c r="X65" s="1" t="n">
        <f aca="false">D136</f>
        <v>42853</v>
      </c>
    </row>
    <row r="66" customFormat="false" ht="12.8" hidden="false" customHeight="false" outlineLevel="0" collapsed="false">
      <c r="B66" s="0" t="s">
        <v>15</v>
      </c>
      <c r="C66" s="9" t="n">
        <v>414</v>
      </c>
      <c r="D66" s="1" t="n">
        <v>5976</v>
      </c>
      <c r="E66" s="9" t="n">
        <f aca="false">D66/83.784</f>
        <v>71.326267545116</v>
      </c>
      <c r="F66" s="9" t="n">
        <v>99</v>
      </c>
      <c r="G66" s="11" t="n">
        <v>43918</v>
      </c>
      <c r="H66" s="1" t="n">
        <f aca="false">_xlfn.DAYS(B58,G66)</f>
        <v>29</v>
      </c>
      <c r="I66" s="11" t="n">
        <v>43920</v>
      </c>
      <c r="J66" s="1" t="n">
        <f aca="false">_xlfn.DAYS(B58,I66)</f>
        <v>27</v>
      </c>
      <c r="K66" s="11" t="n">
        <f aca="false">B58+1</f>
        <v>43948</v>
      </c>
      <c r="L66" s="0" t="n">
        <f aca="false">_xlfn.DAYS(K66,G66)</f>
        <v>30</v>
      </c>
      <c r="M66" s="1" t="n">
        <v>5976</v>
      </c>
      <c r="N66" s="0" t="n">
        <f aca="false">D66-M66</f>
        <v>0</v>
      </c>
      <c r="O66" s="0"/>
      <c r="P66" s="0"/>
      <c r="Q66" s="0" t="s">
        <v>15</v>
      </c>
      <c r="R66" s="0" t="n">
        <f aca="false">D66</f>
        <v>5976</v>
      </c>
      <c r="S66" s="1" t="n">
        <f aca="false">D78</f>
        <v>5877</v>
      </c>
      <c r="T66" s="1" t="n">
        <f aca="false">D89</f>
        <v>5760</v>
      </c>
      <c r="U66" s="1" t="n">
        <f aca="false">D101</f>
        <v>5575</v>
      </c>
      <c r="V66" s="1" t="n">
        <f aca="false">D113</f>
        <v>5315</v>
      </c>
      <c r="W66" s="1" t="n">
        <f aca="false">D125</f>
        <v>5086</v>
      </c>
      <c r="X66" s="1" t="n">
        <f aca="false">D137</f>
        <v>4862</v>
      </c>
    </row>
    <row r="67" customFormat="false" ht="12.8" hidden="false" customHeight="false" outlineLevel="0" collapsed="false">
      <c r="B67" s="6"/>
      <c r="C67" s="12"/>
      <c r="D67" s="0"/>
      <c r="E67" s="0"/>
      <c r="F67" s="0"/>
      <c r="G67" s="0"/>
      <c r="H67" s="0"/>
      <c r="I67" s="0"/>
      <c r="J67" s="0"/>
      <c r="K67" s="0"/>
      <c r="L67" s="0"/>
      <c r="N67" s="0"/>
      <c r="O67" s="0"/>
      <c r="P67" s="0"/>
      <c r="Q67" s="0"/>
    </row>
    <row r="68" customFormat="false" ht="12.8" hidden="false" customHeight="false" outlineLevel="0" collapsed="false">
      <c r="B68" s="6"/>
      <c r="C68" s="12"/>
      <c r="D68" s="0"/>
      <c r="E68" s="0"/>
      <c r="F68" s="0"/>
      <c r="G68" s="0"/>
      <c r="H68" s="0"/>
      <c r="I68" s="0"/>
      <c r="J68" s="0"/>
      <c r="K68" s="0"/>
      <c r="L68" s="0"/>
      <c r="N68" s="0"/>
      <c r="O68" s="0"/>
      <c r="P68" s="0"/>
      <c r="Q68" s="0"/>
    </row>
    <row r="69" customFormat="false" ht="12.8" hidden="false" customHeight="false" outlineLevel="0" collapsed="false">
      <c r="B69" s="7" t="s">
        <v>53</v>
      </c>
      <c r="D69" s="0"/>
      <c r="E69" s="0"/>
      <c r="F69" s="0"/>
      <c r="G69" s="0"/>
      <c r="H69" s="0"/>
      <c r="I69" s="0"/>
      <c r="J69" s="0"/>
      <c r="K69" s="0"/>
      <c r="L69" s="0"/>
      <c r="N69" s="0"/>
      <c r="O69" s="0"/>
      <c r="P69" s="0"/>
      <c r="Q69" s="0"/>
      <c r="R69" s="7"/>
      <c r="S69" s="7"/>
    </row>
    <row r="70" customFormat="false" ht="12.8" hidden="false" customHeight="false" outlineLevel="0" collapsed="false">
      <c r="B70" s="15" t="n">
        <v>43946</v>
      </c>
      <c r="D70" s="0"/>
      <c r="E70" s="16" t="s">
        <v>54</v>
      </c>
      <c r="F70" s="0"/>
      <c r="G70" s="16" t="s">
        <v>55</v>
      </c>
      <c r="H70" s="16" t="s">
        <v>56</v>
      </c>
      <c r="I70" s="16" t="s">
        <v>57</v>
      </c>
      <c r="J70" s="16" t="s">
        <v>56</v>
      </c>
      <c r="K70" s="16" t="s">
        <v>58</v>
      </c>
      <c r="L70" s="16" t="s">
        <v>59</v>
      </c>
      <c r="M70" s="17" t="s">
        <v>60</v>
      </c>
      <c r="N70" s="0"/>
      <c r="O70" s="0"/>
      <c r="P70" s="0"/>
      <c r="Q70" s="7" t="s">
        <v>61</v>
      </c>
      <c r="S70" s="7"/>
      <c r="T70" s="7"/>
      <c r="U70" s="7"/>
      <c r="V70" s="7"/>
      <c r="W70" s="7"/>
    </row>
    <row r="71" customFormat="false" ht="12.8" hidden="false" customHeight="false" outlineLevel="0" collapsed="false">
      <c r="B71" s="18"/>
      <c r="C71" s="8" t="s">
        <v>19</v>
      </c>
      <c r="D71" s="16" t="s">
        <v>20</v>
      </c>
      <c r="E71" s="8" t="s">
        <v>62</v>
      </c>
      <c r="F71" s="8" t="s">
        <v>63</v>
      </c>
      <c r="G71" s="10" t="s">
        <v>64</v>
      </c>
      <c r="H71" s="16" t="s">
        <v>65</v>
      </c>
      <c r="I71" s="10" t="s">
        <v>66</v>
      </c>
      <c r="J71" s="16" t="s">
        <v>67</v>
      </c>
      <c r="K71" s="16" t="s">
        <v>64</v>
      </c>
      <c r="L71" s="16" t="s">
        <v>68</v>
      </c>
      <c r="M71" s="21" t="s">
        <v>69</v>
      </c>
      <c r="N71" s="1" t="s">
        <v>70</v>
      </c>
      <c r="O71" s="0"/>
      <c r="P71" s="0"/>
      <c r="Q71" s="18"/>
      <c r="R71" s="15" t="n">
        <f aca="false">$B$70</f>
        <v>43946</v>
      </c>
      <c r="S71" s="11" t="n">
        <f aca="false">$B$81</f>
        <v>43945</v>
      </c>
      <c r="T71" s="11" t="n">
        <f aca="false">S71-1</f>
        <v>43944</v>
      </c>
      <c r="U71" s="11" t="n">
        <f aca="false">T71-1</f>
        <v>43943</v>
      </c>
      <c r="V71" s="11" t="n">
        <f aca="false">U71-1</f>
        <v>43942</v>
      </c>
      <c r="W71" s="11" t="n">
        <f aca="false">V71-1</f>
        <v>43941</v>
      </c>
      <c r="X71" s="11"/>
    </row>
    <row r="72" customFormat="false" ht="12.8" hidden="false" customHeight="false" outlineLevel="0" collapsed="false">
      <c r="B72" s="0" t="s">
        <v>9</v>
      </c>
      <c r="C72" s="9" t="n">
        <v>300</v>
      </c>
      <c r="D72" s="1" t="n">
        <v>26384</v>
      </c>
      <c r="E72" s="9" t="n">
        <f aca="false">D72/60.48</f>
        <v>436.243386243386</v>
      </c>
      <c r="F72" s="9" t="n">
        <v>415</v>
      </c>
      <c r="G72" s="11" t="n">
        <v>43900</v>
      </c>
      <c r="H72" s="1" t="n">
        <f aca="false">_xlfn.DAYS(B70,G72)</f>
        <v>46</v>
      </c>
      <c r="I72" s="11" t="n">
        <v>43902</v>
      </c>
      <c r="J72" s="1" t="n">
        <f aca="false">_xlfn.DAYS(B70,I72)</f>
        <v>44</v>
      </c>
      <c r="K72" s="11" t="n">
        <f aca="false">B70+1</f>
        <v>43947</v>
      </c>
      <c r="L72" s="0" t="n">
        <f aca="false">_xlfn.DAYS(K72,G72)</f>
        <v>47</v>
      </c>
      <c r="M72" s="1" t="n">
        <v>26384</v>
      </c>
      <c r="N72" s="0" t="n">
        <f aca="false">D72-M72</f>
        <v>0</v>
      </c>
      <c r="O72" s="0"/>
      <c r="P72" s="0"/>
      <c r="Q72" s="0" t="s">
        <v>9</v>
      </c>
      <c r="R72" s="1" t="n">
        <f aca="false">$D$72</f>
        <v>26384</v>
      </c>
      <c r="S72" s="1" t="n">
        <f aca="false">$D$83</f>
        <v>25969</v>
      </c>
      <c r="T72" s="1" t="n">
        <f aca="false">$D$95</f>
        <v>25549</v>
      </c>
      <c r="U72" s="1" t="n">
        <f aca="false">$D$107</f>
        <v>25085</v>
      </c>
      <c r="V72" s="1" t="n">
        <f aca="false">$D$119</f>
        <v>24648</v>
      </c>
      <c r="W72" s="1" t="n">
        <f aca="false">$D$131</f>
        <v>24114</v>
      </c>
      <c r="X72" s="1"/>
    </row>
    <row r="73" customFormat="false" ht="12.8" hidden="false" customHeight="false" outlineLevel="0" collapsed="false">
      <c r="B73" s="0" t="s">
        <v>10</v>
      </c>
      <c r="C73" s="9" t="n">
        <v>230</v>
      </c>
      <c r="D73" s="1" t="n">
        <v>22902</v>
      </c>
      <c r="E73" s="9" t="n">
        <f aca="false">D73/46.75</f>
        <v>489.882352941176</v>
      </c>
      <c r="F73" s="9" t="n">
        <v>378</v>
      </c>
      <c r="G73" s="11" t="n">
        <v>43907</v>
      </c>
      <c r="H73" s="1" t="n">
        <f aca="false">_xlfn.DAYS(B70,G73)</f>
        <v>39</v>
      </c>
      <c r="I73" s="11" t="n">
        <v>43913</v>
      </c>
      <c r="J73" s="1" t="n">
        <f aca="false">_xlfn.DAYS(B70,I73)</f>
        <v>33</v>
      </c>
      <c r="K73" s="11" t="n">
        <f aca="false">B70+1</f>
        <v>43947</v>
      </c>
      <c r="L73" s="0" t="n">
        <f aca="false">_xlfn.DAYS(K73,G73)</f>
        <v>40</v>
      </c>
      <c r="M73" s="1" t="n">
        <v>22902</v>
      </c>
      <c r="N73" s="0" t="n">
        <f aca="false">D73-M73</f>
        <v>0</v>
      </c>
      <c r="O73" s="0"/>
      <c r="P73" s="0"/>
      <c r="Q73" s="0" t="s">
        <v>10</v>
      </c>
      <c r="R73" s="1" t="n">
        <f aca="false">D73</f>
        <v>22902</v>
      </c>
      <c r="S73" s="1" t="n">
        <f aca="false">D84</f>
        <v>22524</v>
      </c>
      <c r="T73" s="1" t="n">
        <f aca="false">D96</f>
        <v>22157</v>
      </c>
      <c r="U73" s="1" t="n">
        <f aca="false">D108</f>
        <v>21717</v>
      </c>
      <c r="V73" s="1" t="n">
        <f aca="false">D120</f>
        <v>21282</v>
      </c>
      <c r="W73" s="1" t="n">
        <f aca="false">D132</f>
        <v>20852</v>
      </c>
      <c r="X73" s="1"/>
    </row>
    <row r="74" customFormat="false" ht="12.8" hidden="false" customHeight="false" outlineLevel="0" collapsed="false">
      <c r="B74" s="0" t="s">
        <v>11</v>
      </c>
      <c r="C74" s="9" t="n">
        <v>330</v>
      </c>
      <c r="D74" s="1" t="n">
        <v>22614</v>
      </c>
      <c r="E74" s="9" t="n">
        <f aca="false">D74/65.27</f>
        <v>346.468515397579</v>
      </c>
      <c r="F74" s="9" t="n">
        <v>369</v>
      </c>
      <c r="G74" s="11" t="n">
        <v>43912</v>
      </c>
      <c r="H74" s="1" t="n">
        <f aca="false">_xlfn.DAYS(B70,G74)</f>
        <v>34</v>
      </c>
      <c r="I74" s="11" t="n">
        <v>43914</v>
      </c>
      <c r="J74" s="1" t="n">
        <f aca="false">_xlfn.DAYS(B70,I74)</f>
        <v>32</v>
      </c>
      <c r="K74" s="11" t="n">
        <f aca="false">B70+1</f>
        <v>43947</v>
      </c>
      <c r="L74" s="0" t="n">
        <f aca="false">_xlfn.DAYS(K74,G74)</f>
        <v>35</v>
      </c>
      <c r="M74" s="1" t="n">
        <v>22614</v>
      </c>
      <c r="N74" s="0" t="n">
        <f aca="false">D74-M74</f>
        <v>0</v>
      </c>
      <c r="O74" s="0"/>
      <c r="P74" s="0"/>
      <c r="Q74" s="0" t="s">
        <v>11</v>
      </c>
      <c r="R74" s="1" t="n">
        <f aca="false">D74</f>
        <v>22614</v>
      </c>
      <c r="S74" s="1" t="n">
        <f aca="false">D85</f>
        <v>22245</v>
      </c>
      <c r="T74" s="1" t="n">
        <f aca="false">D97</f>
        <v>21856</v>
      </c>
      <c r="U74" s="1" t="n">
        <f aca="false">D109</f>
        <v>21340</v>
      </c>
      <c r="V74" s="1" t="n">
        <f aca="false">D121</f>
        <v>20796</v>
      </c>
      <c r="W74" s="1" t="n">
        <f aca="false">D133</f>
        <v>20265</v>
      </c>
      <c r="X74" s="1"/>
    </row>
    <row r="75" customFormat="false" ht="12.8" hidden="false" customHeight="false" outlineLevel="0" collapsed="false">
      <c r="B75" s="0" t="s">
        <v>12</v>
      </c>
      <c r="C75" s="9" t="n">
        <v>50</v>
      </c>
      <c r="D75" s="9" t="n">
        <v>2192</v>
      </c>
      <c r="E75" s="9" t="n">
        <f aca="false">D75/10.36</f>
        <v>211.583011583012</v>
      </c>
      <c r="F75" s="9" t="n">
        <v>40</v>
      </c>
      <c r="G75" s="11" t="n">
        <v>43915</v>
      </c>
      <c r="H75" s="1" t="n">
        <f aca="false">_xlfn.DAYS(B70,G75)</f>
        <v>31</v>
      </c>
      <c r="I75" s="11" t="n">
        <v>43928</v>
      </c>
      <c r="J75" s="1" t="n">
        <f aca="false">_xlfn.DAYS(B70,I75)</f>
        <v>18</v>
      </c>
      <c r="K75" s="11" t="n">
        <f aca="false">B70+1</f>
        <v>43947</v>
      </c>
      <c r="L75" s="0" t="n">
        <f aca="false">_xlfn.DAYS(K75,G75)</f>
        <v>32</v>
      </c>
      <c r="M75" s="1" t="n">
        <v>2192</v>
      </c>
      <c r="N75" s="0" t="n">
        <f aca="false">D75-M75</f>
        <v>0</v>
      </c>
      <c r="O75" s="0"/>
      <c r="P75" s="0"/>
      <c r="Q75" s="0" t="s">
        <v>12</v>
      </c>
      <c r="R75" s="1" t="n">
        <f aca="false">D75</f>
        <v>2192</v>
      </c>
      <c r="S75" s="9" t="n">
        <f aca="false">D86</f>
        <v>2152</v>
      </c>
      <c r="T75" s="9" t="n">
        <f aca="false">D98</f>
        <v>2021</v>
      </c>
      <c r="U75" s="9" t="n">
        <f aca="false">D110</f>
        <v>1937</v>
      </c>
      <c r="V75" s="9" t="n">
        <f aca="false">D122</f>
        <v>1765</v>
      </c>
      <c r="W75" s="9" t="n">
        <f aca="false">D134</f>
        <v>1580</v>
      </c>
      <c r="X75" s="1"/>
    </row>
    <row r="76" customFormat="false" ht="12.8" hidden="false" customHeight="false" outlineLevel="0" collapsed="false">
      <c r="B76" s="0" t="s">
        <v>13</v>
      </c>
      <c r="C76" s="9" t="n">
        <v>330</v>
      </c>
      <c r="D76" s="1" t="n">
        <v>23635</v>
      </c>
      <c r="E76" s="9" t="n">
        <f aca="false">D76/67.79</f>
        <v>348.650243398731</v>
      </c>
      <c r="F76" s="9" t="n">
        <v>813</v>
      </c>
      <c r="G76" s="11" t="n">
        <v>43916</v>
      </c>
      <c r="H76" s="1" t="n">
        <f aca="false">_xlfn.DAYS(B70,G76)</f>
        <v>30</v>
      </c>
      <c r="I76" s="11" t="n">
        <v>43919</v>
      </c>
      <c r="J76" s="1" t="n">
        <f aca="false">_xlfn.DAYS(B70,I76)</f>
        <v>27</v>
      </c>
      <c r="K76" s="11" t="n">
        <f aca="false">B70+1</f>
        <v>43947</v>
      </c>
      <c r="L76" s="0" t="n">
        <f aca="false">_xlfn.DAYS(K76,G76)</f>
        <v>31</v>
      </c>
      <c r="M76" s="1" t="n">
        <v>20319</v>
      </c>
      <c r="N76" s="0" t="n">
        <f aca="false">D76-M76</f>
        <v>3316</v>
      </c>
      <c r="O76" s="0"/>
      <c r="P76" s="0"/>
      <c r="Q76" s="0" t="s">
        <v>13</v>
      </c>
      <c r="R76" s="1" t="n">
        <f aca="false">D76</f>
        <v>23635</v>
      </c>
      <c r="S76" s="1" t="n">
        <f aca="false">D87</f>
        <v>22792</v>
      </c>
      <c r="T76" s="1" t="n">
        <f aca="false">D99</f>
        <v>21787</v>
      </c>
      <c r="U76" s="1" t="n">
        <f aca="false">D111</f>
        <v>21060</v>
      </c>
      <c r="V76" s="1" t="n">
        <f aca="false">D123</f>
        <v>20223</v>
      </c>
      <c r="W76" s="1" t="n">
        <f aca="false">D135</f>
        <v>19051</v>
      </c>
      <c r="X76" s="1"/>
    </row>
    <row r="77" customFormat="false" ht="12.8" hidden="false" customHeight="false" outlineLevel="0" collapsed="false">
      <c r="B77" s="0" t="s">
        <v>14</v>
      </c>
      <c r="C77" s="9" t="n">
        <v>1660</v>
      </c>
      <c r="D77" s="1" t="n">
        <v>54256</v>
      </c>
      <c r="E77" s="9" t="n">
        <f aca="false">D77/331</f>
        <v>163.915407854985</v>
      </c>
      <c r="F77" s="9" t="n">
        <v>2065</v>
      </c>
      <c r="G77" s="11" t="n">
        <v>43917</v>
      </c>
      <c r="H77" s="1" t="n">
        <f aca="false">_xlfn.DAYS(B70,G77)</f>
        <v>29</v>
      </c>
      <c r="I77" s="11" t="n">
        <v>43921</v>
      </c>
      <c r="J77" s="1" t="n">
        <f aca="false">_xlfn.DAYS(B70,I77)</f>
        <v>25</v>
      </c>
      <c r="K77" s="11" t="n">
        <f aca="false">B70+1</f>
        <v>43947</v>
      </c>
      <c r="L77" s="0" t="n">
        <f aca="false">_xlfn.DAYS(K77,G77)</f>
        <v>30</v>
      </c>
      <c r="M77" s="1" t="n">
        <v>54256</v>
      </c>
      <c r="N77" s="0" t="n">
        <f aca="false">D77-M77</f>
        <v>0</v>
      </c>
      <c r="O77" s="0"/>
      <c r="P77" s="0"/>
      <c r="Q77" s="0" t="s">
        <v>14</v>
      </c>
      <c r="R77" s="1" t="n">
        <f aca="false">D77</f>
        <v>54256</v>
      </c>
      <c r="S77" s="1" t="n">
        <f aca="false">D88</f>
        <v>52191</v>
      </c>
      <c r="T77" s="1" t="n">
        <f aca="false">D100</f>
        <v>50234</v>
      </c>
      <c r="U77" s="1" t="n">
        <f aca="false">D112</f>
        <v>47894</v>
      </c>
      <c r="V77" s="1" t="n">
        <f aca="false">D124</f>
        <v>45536</v>
      </c>
      <c r="W77" s="1" t="n">
        <f aca="false">D136</f>
        <v>42853</v>
      </c>
      <c r="X77" s="1"/>
    </row>
    <row r="78" customFormat="false" ht="12.8" hidden="false" customHeight="false" outlineLevel="0" collapsed="false">
      <c r="B78" s="0" t="s">
        <v>15</v>
      </c>
      <c r="C78" s="9" t="n">
        <v>414</v>
      </c>
      <c r="D78" s="1" t="n">
        <v>5877</v>
      </c>
      <c r="E78" s="9" t="n">
        <f aca="false">D78/83.784</f>
        <v>70.144657691206</v>
      </c>
      <c r="F78" s="9" t="n">
        <v>117</v>
      </c>
      <c r="G78" s="11" t="n">
        <v>43918</v>
      </c>
      <c r="H78" s="1" t="n">
        <f aca="false">_xlfn.DAYS(B70,G78)</f>
        <v>28</v>
      </c>
      <c r="I78" s="11" t="n">
        <v>43920</v>
      </c>
      <c r="J78" s="1" t="n">
        <f aca="false">_xlfn.DAYS(B70,I78)</f>
        <v>26</v>
      </c>
      <c r="K78" s="11" t="n">
        <f aca="false">B70+1</f>
        <v>43947</v>
      </c>
      <c r="L78" s="0" t="n">
        <f aca="false">_xlfn.DAYS(K78,G78)</f>
        <v>29</v>
      </c>
      <c r="M78" s="1" t="n">
        <v>5877</v>
      </c>
      <c r="N78" s="0" t="n">
        <f aca="false">D78-M78</f>
        <v>0</v>
      </c>
      <c r="O78" s="0"/>
      <c r="P78" s="0"/>
      <c r="Q78" s="0" t="s">
        <v>15</v>
      </c>
      <c r="R78" s="1" t="n">
        <f aca="false">D78</f>
        <v>5877</v>
      </c>
      <c r="S78" s="1" t="n">
        <f aca="false">D89</f>
        <v>5760</v>
      </c>
      <c r="T78" s="1" t="n">
        <f aca="false">D101</f>
        <v>5575</v>
      </c>
      <c r="U78" s="1" t="n">
        <f aca="false">D113</f>
        <v>5315</v>
      </c>
      <c r="V78" s="1" t="n">
        <f aca="false">D125</f>
        <v>5086</v>
      </c>
      <c r="W78" s="1" t="n">
        <f aca="false">D137</f>
        <v>4862</v>
      </c>
      <c r="X78" s="1"/>
    </row>
    <row r="79" customFormat="false" ht="12.8" hidden="false" customHeight="false" outlineLevel="0" collapsed="false">
      <c r="B79" s="6"/>
      <c r="C79" s="12"/>
      <c r="D79" s="0"/>
      <c r="E79" s="0"/>
      <c r="F79" s="0"/>
      <c r="G79" s="0"/>
      <c r="H79" s="0"/>
      <c r="I79" s="0"/>
      <c r="J79" s="0"/>
      <c r="K79" s="0"/>
      <c r="L79" s="0"/>
      <c r="N79" s="0"/>
      <c r="O79" s="0"/>
      <c r="P79" s="0"/>
      <c r="Q79" s="0"/>
    </row>
    <row r="80" customFormat="false" ht="12.8" hidden="false" customHeight="false" outlineLevel="0" collapsed="false">
      <c r="B80" s="7" t="s">
        <v>53</v>
      </c>
      <c r="D80" s="0"/>
      <c r="E80" s="0"/>
      <c r="F80" s="0"/>
      <c r="G80" s="0"/>
      <c r="H80" s="0"/>
      <c r="I80" s="0"/>
      <c r="J80" s="0"/>
      <c r="K80" s="0"/>
      <c r="L80" s="0"/>
      <c r="N80" s="0"/>
      <c r="O80" s="0"/>
      <c r="P80" s="0"/>
      <c r="Q80" s="0"/>
      <c r="R80" s="7"/>
      <c r="S80" s="7"/>
    </row>
    <row r="81" customFormat="false" ht="12.8" hidden="false" customHeight="false" outlineLevel="0" collapsed="false">
      <c r="B81" s="15" t="n">
        <v>43945</v>
      </c>
      <c r="D81" s="0"/>
      <c r="E81" s="16" t="s">
        <v>54</v>
      </c>
      <c r="F81" s="0"/>
      <c r="G81" s="16" t="s">
        <v>55</v>
      </c>
      <c r="H81" s="16" t="s">
        <v>56</v>
      </c>
      <c r="I81" s="16" t="s">
        <v>57</v>
      </c>
      <c r="J81" s="16" t="s">
        <v>56</v>
      </c>
      <c r="K81" s="16" t="s">
        <v>58</v>
      </c>
      <c r="L81" s="16" t="s">
        <v>59</v>
      </c>
      <c r="M81" s="17" t="s">
        <v>60</v>
      </c>
      <c r="N81" s="0"/>
      <c r="O81" s="0"/>
      <c r="P81" s="0"/>
      <c r="Q81" s="0"/>
      <c r="S81" s="7"/>
      <c r="T81" s="7"/>
      <c r="U81" s="7"/>
      <c r="V81" s="7"/>
      <c r="W81" s="7"/>
      <c r="X81" s="7"/>
      <c r="Y81" s="7"/>
      <c r="AA81" s="18"/>
      <c r="AB81" s="15"/>
      <c r="AC81" s="11"/>
      <c r="AD81" s="11"/>
      <c r="AE81" s="11"/>
      <c r="AF81" s="11"/>
      <c r="AG81" s="11"/>
      <c r="AH81" s="11"/>
      <c r="AI81" s="11"/>
      <c r="AJ81" s="11"/>
    </row>
    <row r="82" customFormat="false" ht="12.8" hidden="false" customHeight="false" outlineLevel="0" collapsed="false">
      <c r="B82" s="18"/>
      <c r="C82" s="8" t="s">
        <v>19</v>
      </c>
      <c r="D82" s="16" t="s">
        <v>20</v>
      </c>
      <c r="E82" s="8" t="s">
        <v>62</v>
      </c>
      <c r="F82" s="8" t="s">
        <v>63</v>
      </c>
      <c r="G82" s="10" t="s">
        <v>64</v>
      </c>
      <c r="H82" s="16" t="s">
        <v>65</v>
      </c>
      <c r="I82" s="10" t="s">
        <v>66</v>
      </c>
      <c r="J82" s="16" t="s">
        <v>67</v>
      </c>
      <c r="K82" s="16" t="s">
        <v>64</v>
      </c>
      <c r="L82" s="16" t="s">
        <v>68</v>
      </c>
      <c r="M82" s="21" t="s">
        <v>69</v>
      </c>
      <c r="N82" s="1" t="s">
        <v>70</v>
      </c>
      <c r="O82" s="0"/>
      <c r="P82" s="0"/>
      <c r="Q82" s="22"/>
      <c r="R82" s="11" t="n">
        <f aca="false">$B$81</f>
        <v>43945</v>
      </c>
      <c r="S82" s="11" t="n">
        <f aca="false">R82-1</f>
        <v>43944</v>
      </c>
      <c r="T82" s="11" t="n">
        <f aca="false">S82-1</f>
        <v>43943</v>
      </c>
      <c r="U82" s="11" t="n">
        <f aca="false">T82-1</f>
        <v>43942</v>
      </c>
      <c r="V82" s="11" t="n">
        <f aca="false">U82-1</f>
        <v>43941</v>
      </c>
      <c r="W82" s="23"/>
      <c r="X82" s="21"/>
      <c r="Y82" s="21"/>
      <c r="AB82" s="1"/>
    </row>
    <row r="83" customFormat="false" ht="12.8" hidden="false" customHeight="false" outlineLevel="0" collapsed="false">
      <c r="B83" s="0" t="s">
        <v>9</v>
      </c>
      <c r="C83" s="9" t="n">
        <v>300</v>
      </c>
      <c r="D83" s="1" t="n">
        <v>25969</v>
      </c>
      <c r="E83" s="9" t="n">
        <f aca="false">D83/60.48</f>
        <v>429.381613756614</v>
      </c>
      <c r="F83" s="9" t="n">
        <v>420</v>
      </c>
      <c r="G83" s="11" t="n">
        <v>43900</v>
      </c>
      <c r="H83" s="1" t="n">
        <f aca="false">_xlfn.DAYS(B81,G83)</f>
        <v>45</v>
      </c>
      <c r="I83" s="11" t="n">
        <v>43902</v>
      </c>
      <c r="J83" s="1" t="n">
        <f aca="false">_xlfn.DAYS(B81,I83)</f>
        <v>43</v>
      </c>
      <c r="K83" s="11" t="n">
        <f aca="false">B81+1</f>
        <v>43946</v>
      </c>
      <c r="L83" s="0" t="n">
        <f aca="false">_xlfn.DAYS(K83,G83)</f>
        <v>46</v>
      </c>
      <c r="M83" s="1" t="n">
        <v>25969</v>
      </c>
      <c r="N83" s="0" t="n">
        <f aca="false">D83-M83</f>
        <v>0</v>
      </c>
      <c r="O83" s="0"/>
      <c r="P83" s="0"/>
      <c r="Q83" s="0" t="s">
        <v>9</v>
      </c>
      <c r="R83" s="1" t="n">
        <f aca="false">$D$83</f>
        <v>25969</v>
      </c>
      <c r="S83" s="1" t="n">
        <f aca="false">$D$95</f>
        <v>25549</v>
      </c>
      <c r="T83" s="1" t="n">
        <f aca="false">$D$107</f>
        <v>25085</v>
      </c>
      <c r="U83" s="1" t="n">
        <f aca="false">$D$119</f>
        <v>24648</v>
      </c>
      <c r="V83" s="1" t="n">
        <f aca="false">$D$131</f>
        <v>24114</v>
      </c>
      <c r="W83" s="1"/>
      <c r="X83" s="1"/>
      <c r="Y83" s="21"/>
      <c r="AB83" s="1"/>
    </row>
    <row r="84" customFormat="false" ht="12.8" hidden="false" customHeight="false" outlineLevel="0" collapsed="false">
      <c r="B84" s="0" t="s">
        <v>10</v>
      </c>
      <c r="C84" s="9" t="n">
        <v>230</v>
      </c>
      <c r="D84" s="1" t="n">
        <v>22524</v>
      </c>
      <c r="E84" s="9" t="n">
        <f aca="false">D84/46.75</f>
        <v>481.79679144385</v>
      </c>
      <c r="F84" s="9" t="n">
        <v>367</v>
      </c>
      <c r="G84" s="11" t="n">
        <v>43907</v>
      </c>
      <c r="H84" s="1" t="n">
        <f aca="false">_xlfn.DAYS(B81,G84)</f>
        <v>38</v>
      </c>
      <c r="I84" s="11" t="n">
        <v>43913</v>
      </c>
      <c r="J84" s="1" t="n">
        <f aca="false">_xlfn.DAYS(B81,I84)</f>
        <v>32</v>
      </c>
      <c r="K84" s="11" t="n">
        <f aca="false">B81+1</f>
        <v>43946</v>
      </c>
      <c r="L84" s="0" t="n">
        <f aca="false">_xlfn.DAYS(K84,G84)</f>
        <v>39</v>
      </c>
      <c r="M84" s="1" t="n">
        <v>22524</v>
      </c>
      <c r="N84" s="0" t="n">
        <f aca="false">D84-M84</f>
        <v>0</v>
      </c>
      <c r="O84" s="0"/>
      <c r="P84" s="0"/>
      <c r="Q84" s="0" t="s">
        <v>10</v>
      </c>
      <c r="R84" s="1" t="n">
        <f aca="false">$D84</f>
        <v>22524</v>
      </c>
      <c r="S84" s="1" t="n">
        <f aca="false">D96</f>
        <v>22157</v>
      </c>
      <c r="T84" s="1" t="n">
        <f aca="false">D108</f>
        <v>21717</v>
      </c>
      <c r="U84" s="1" t="n">
        <f aca="false">D120</f>
        <v>21282</v>
      </c>
      <c r="V84" s="1" t="n">
        <f aca="false">D132</f>
        <v>20852</v>
      </c>
      <c r="W84" s="1"/>
      <c r="X84" s="1"/>
      <c r="Y84" s="21"/>
      <c r="AB84" s="1"/>
    </row>
    <row r="85" customFormat="false" ht="12.8" hidden="false" customHeight="false" outlineLevel="0" collapsed="false">
      <c r="B85" s="0" t="s">
        <v>11</v>
      </c>
      <c r="C85" s="9" t="n">
        <v>330</v>
      </c>
      <c r="D85" s="1" t="n">
        <v>22245</v>
      </c>
      <c r="E85" s="9" t="n">
        <f aca="false">D85/65.27</f>
        <v>340.815075838823</v>
      </c>
      <c r="F85" s="9" t="n">
        <v>389</v>
      </c>
      <c r="G85" s="11" t="n">
        <v>43912</v>
      </c>
      <c r="H85" s="1" t="n">
        <f aca="false">_xlfn.DAYS(B81,G85)</f>
        <v>33</v>
      </c>
      <c r="I85" s="11" t="n">
        <v>43914</v>
      </c>
      <c r="J85" s="1" t="n">
        <f aca="false">_xlfn.DAYS(B81,I85)</f>
        <v>31</v>
      </c>
      <c r="K85" s="11" t="n">
        <f aca="false">B81+1</f>
        <v>43946</v>
      </c>
      <c r="L85" s="0" t="n">
        <f aca="false">_xlfn.DAYS(K85,G85)</f>
        <v>34</v>
      </c>
      <c r="M85" s="1" t="n">
        <v>22245</v>
      </c>
      <c r="N85" s="0" t="n">
        <f aca="false">D85-M85</f>
        <v>0</v>
      </c>
      <c r="O85" s="0"/>
      <c r="P85" s="0"/>
      <c r="Q85" s="0" t="s">
        <v>11</v>
      </c>
      <c r="R85" s="1" t="n">
        <f aca="false">$D85</f>
        <v>22245</v>
      </c>
      <c r="S85" s="1" t="n">
        <f aca="false">D97</f>
        <v>21856</v>
      </c>
      <c r="T85" s="1" t="n">
        <f aca="false">D109</f>
        <v>21340</v>
      </c>
      <c r="U85" s="1" t="n">
        <f aca="false">D121</f>
        <v>20796</v>
      </c>
      <c r="V85" s="1" t="n">
        <f aca="false">D133</f>
        <v>20265</v>
      </c>
      <c r="W85" s="1"/>
      <c r="X85" s="1"/>
      <c r="Y85" s="21"/>
      <c r="AB85" s="9"/>
    </row>
    <row r="86" customFormat="false" ht="12.8" hidden="false" customHeight="false" outlineLevel="0" collapsed="false">
      <c r="B86" s="0" t="s">
        <v>12</v>
      </c>
      <c r="C86" s="9" t="n">
        <v>50</v>
      </c>
      <c r="D86" s="9" t="n">
        <v>2152</v>
      </c>
      <c r="E86" s="9" t="n">
        <f aca="false">D86/10.36</f>
        <v>207.722007722008</v>
      </c>
      <c r="F86" s="9" t="n">
        <v>131</v>
      </c>
      <c r="G86" s="11" t="n">
        <v>43915</v>
      </c>
      <c r="H86" s="1" t="n">
        <f aca="false">_xlfn.DAYS(B81,G86)</f>
        <v>30</v>
      </c>
      <c r="I86" s="11" t="n">
        <v>43928</v>
      </c>
      <c r="J86" s="1" t="n">
        <f aca="false">_xlfn.DAYS(B81,I86)</f>
        <v>17</v>
      </c>
      <c r="K86" s="11" t="n">
        <f aca="false">B81+1</f>
        <v>43946</v>
      </c>
      <c r="L86" s="0" t="n">
        <f aca="false">_xlfn.DAYS(K86,G86)</f>
        <v>31</v>
      </c>
      <c r="M86" s="1" t="n">
        <v>2152</v>
      </c>
      <c r="N86" s="0" t="n">
        <f aca="false">D86-M86</f>
        <v>0</v>
      </c>
      <c r="O86" s="0"/>
      <c r="P86" s="0"/>
      <c r="Q86" s="0" t="s">
        <v>12</v>
      </c>
      <c r="R86" s="1" t="n">
        <f aca="false">$D86</f>
        <v>2152</v>
      </c>
      <c r="S86" s="1" t="n">
        <f aca="false">D98</f>
        <v>2021</v>
      </c>
      <c r="T86" s="1" t="n">
        <f aca="false">D110</f>
        <v>1937</v>
      </c>
      <c r="U86" s="1" t="n">
        <f aca="false">D122</f>
        <v>1765</v>
      </c>
      <c r="V86" s="1" t="n">
        <f aca="false">D134</f>
        <v>1580</v>
      </c>
      <c r="W86" s="1"/>
      <c r="X86" s="1"/>
      <c r="Y86" s="21"/>
      <c r="AB86" s="1"/>
    </row>
    <row r="87" customFormat="false" ht="12.8" hidden="false" customHeight="false" outlineLevel="0" collapsed="false">
      <c r="B87" s="0" t="s">
        <v>13</v>
      </c>
      <c r="C87" s="9" t="n">
        <v>330</v>
      </c>
      <c r="D87" s="1" t="n">
        <v>22792</v>
      </c>
      <c r="E87" s="9" t="n">
        <f aca="false">D87/67.79</f>
        <v>336.214780941142</v>
      </c>
      <c r="F87" s="9" t="n">
        <v>768</v>
      </c>
      <c r="G87" s="11" t="n">
        <v>43916</v>
      </c>
      <c r="H87" s="1" t="n">
        <f aca="false">_xlfn.DAYS(B81,G87)</f>
        <v>29</v>
      </c>
      <c r="I87" s="11" t="n">
        <v>43919</v>
      </c>
      <c r="J87" s="1" t="n">
        <f aca="false">_xlfn.DAYS(B81,I87)</f>
        <v>26</v>
      </c>
      <c r="K87" s="11" t="n">
        <f aca="false">B81+1</f>
        <v>43946</v>
      </c>
      <c r="L87" s="0" t="n">
        <f aca="false">_xlfn.DAYS(K87,G87)</f>
        <v>30</v>
      </c>
      <c r="M87" s="1" t="n">
        <v>19506</v>
      </c>
      <c r="N87" s="0" t="n">
        <f aca="false">D87-M87</f>
        <v>3286</v>
      </c>
      <c r="O87" s="0"/>
      <c r="P87" s="0"/>
      <c r="Q87" s="0" t="s">
        <v>13</v>
      </c>
      <c r="R87" s="1" t="n">
        <f aca="false">$D87</f>
        <v>22792</v>
      </c>
      <c r="S87" s="1" t="n">
        <f aca="false">D99</f>
        <v>21787</v>
      </c>
      <c r="T87" s="1" t="n">
        <f aca="false">D111</f>
        <v>21060</v>
      </c>
      <c r="U87" s="1" t="n">
        <f aca="false">D123</f>
        <v>20223</v>
      </c>
      <c r="V87" s="1" t="n">
        <f aca="false">D135</f>
        <v>19051</v>
      </c>
      <c r="W87" s="1"/>
      <c r="X87" s="1"/>
      <c r="Y87" s="21"/>
      <c r="AB87" s="1"/>
    </row>
    <row r="88" customFormat="false" ht="12.8" hidden="false" customHeight="false" outlineLevel="0" collapsed="false">
      <c r="B88" s="0" t="s">
        <v>14</v>
      </c>
      <c r="C88" s="9" t="n">
        <v>1660</v>
      </c>
      <c r="D88" s="1" t="n">
        <v>52191</v>
      </c>
      <c r="E88" s="9" t="n">
        <f aca="false">D88/331</f>
        <v>157.676737160121</v>
      </c>
      <c r="F88" s="9" t="n">
        <v>1959</v>
      </c>
      <c r="G88" s="11" t="n">
        <v>43917</v>
      </c>
      <c r="H88" s="1" t="n">
        <f aca="false">_xlfn.DAYS(B81,G88)</f>
        <v>28</v>
      </c>
      <c r="I88" s="11" t="n">
        <v>43921</v>
      </c>
      <c r="J88" s="1" t="n">
        <f aca="false">_xlfn.DAYS(B81,I88)</f>
        <v>24</v>
      </c>
      <c r="K88" s="11" t="n">
        <f aca="false">B81+1</f>
        <v>43946</v>
      </c>
      <c r="L88" s="0" t="n">
        <f aca="false">_xlfn.DAYS(K88,G88)</f>
        <v>29</v>
      </c>
      <c r="M88" s="1" t="n">
        <v>52193</v>
      </c>
      <c r="N88" s="0" t="n">
        <f aca="false">D88-M88</f>
        <v>-2</v>
      </c>
      <c r="O88" s="0"/>
      <c r="P88" s="0"/>
      <c r="Q88" s="0" t="s">
        <v>14</v>
      </c>
      <c r="R88" s="1" t="n">
        <f aca="false">$D88</f>
        <v>52191</v>
      </c>
      <c r="S88" s="1" t="n">
        <f aca="false">D100</f>
        <v>50234</v>
      </c>
      <c r="T88" s="1" t="n">
        <f aca="false">D112</f>
        <v>47894</v>
      </c>
      <c r="U88" s="1" t="n">
        <f aca="false">D124</f>
        <v>45536</v>
      </c>
      <c r="V88" s="1" t="n">
        <f aca="false">D136</f>
        <v>42853</v>
      </c>
      <c r="W88" s="1"/>
      <c r="X88" s="1"/>
      <c r="Y88" s="21"/>
      <c r="AB88" s="1"/>
    </row>
    <row r="89" customFormat="false" ht="12.8" hidden="false" customHeight="false" outlineLevel="0" collapsed="false">
      <c r="B89" s="0" t="s">
        <v>15</v>
      </c>
      <c r="C89" s="9" t="n">
        <v>414</v>
      </c>
      <c r="D89" s="1" t="n">
        <v>5760</v>
      </c>
      <c r="E89" s="9" t="n">
        <f aca="false">D89/83.784</f>
        <v>68.7482096820395</v>
      </c>
      <c r="F89" s="9" t="n">
        <v>185</v>
      </c>
      <c r="G89" s="11" t="n">
        <v>43918</v>
      </c>
      <c r="H89" s="1" t="n">
        <f aca="false">_xlfn.DAYS(B81,G89)</f>
        <v>27</v>
      </c>
      <c r="I89" s="11" t="n">
        <v>43920</v>
      </c>
      <c r="J89" s="1" t="n">
        <f aca="false">_xlfn.DAYS(B81,I89)</f>
        <v>25</v>
      </c>
      <c r="K89" s="11" t="n">
        <f aca="false">B81+1</f>
        <v>43946</v>
      </c>
      <c r="L89" s="0" t="n">
        <f aca="false">_xlfn.DAYS(K89,G89)</f>
        <v>28</v>
      </c>
      <c r="M89" s="1" t="n">
        <v>5760</v>
      </c>
      <c r="N89" s="0" t="n">
        <f aca="false">D89-M89</f>
        <v>0</v>
      </c>
      <c r="O89" s="0"/>
      <c r="P89" s="0"/>
      <c r="Q89" s="0" t="s">
        <v>15</v>
      </c>
      <c r="R89" s="1" t="n">
        <f aca="false">$D89</f>
        <v>5760</v>
      </c>
      <c r="S89" s="1" t="n">
        <f aca="false">D101</f>
        <v>5575</v>
      </c>
      <c r="T89" s="1" t="n">
        <f aca="false">D113</f>
        <v>5315</v>
      </c>
      <c r="U89" s="1" t="n">
        <f aca="false">D125</f>
        <v>5086</v>
      </c>
      <c r="V89" s="1" t="n">
        <f aca="false">D137</f>
        <v>4862</v>
      </c>
      <c r="W89" s="1"/>
      <c r="X89" s="1"/>
      <c r="Y89" s="21"/>
    </row>
    <row r="90" customFormat="false" ht="12.8" hidden="false" customHeight="false" outlineLevel="0" collapsed="false">
      <c r="B90" s="6"/>
      <c r="C90" s="12"/>
      <c r="D90" s="0"/>
      <c r="E90" s="0"/>
      <c r="F90" s="0"/>
      <c r="G90" s="0"/>
      <c r="H90" s="0"/>
      <c r="I90" s="0"/>
      <c r="J90" s="0"/>
      <c r="K90" s="0"/>
      <c r="L90" s="0"/>
      <c r="N90" s="0"/>
      <c r="O90" s="0"/>
      <c r="P90" s="0"/>
      <c r="Q90" s="0"/>
      <c r="R90" s="11"/>
      <c r="S90" s="1"/>
      <c r="T90" s="21"/>
      <c r="U90" s="21"/>
      <c r="V90" s="24"/>
      <c r="W90" s="21"/>
      <c r="X90" s="21"/>
      <c r="Y90" s="21"/>
    </row>
    <row r="91" customFormat="false" ht="12.8" hidden="false" customHeight="false" outlineLevel="0" collapsed="false">
      <c r="B91" s="6"/>
      <c r="C91" s="12"/>
      <c r="D91" s="0"/>
      <c r="E91" s="0"/>
      <c r="F91" s="0"/>
      <c r="G91" s="0"/>
      <c r="H91" s="0"/>
      <c r="I91" s="0"/>
      <c r="J91" s="0"/>
      <c r="K91" s="0"/>
      <c r="L91" s="0"/>
      <c r="N91" s="0"/>
      <c r="O91" s="0"/>
      <c r="P91" s="0"/>
      <c r="Q91" s="0"/>
      <c r="R91" s="11"/>
      <c r="S91" s="1"/>
      <c r="T91" s="21"/>
      <c r="U91" s="21"/>
      <c r="V91" s="24"/>
      <c r="W91" s="21"/>
      <c r="X91" s="21"/>
      <c r="Y91" s="21"/>
    </row>
    <row r="92" customFormat="false" ht="12.8" hidden="false" customHeight="false" outlineLevel="0" collapsed="false">
      <c r="B92" s="7" t="s">
        <v>53</v>
      </c>
      <c r="D92" s="0"/>
      <c r="E92" s="0"/>
      <c r="F92" s="0"/>
      <c r="G92" s="0"/>
      <c r="H92" s="0"/>
      <c r="I92" s="0"/>
      <c r="J92" s="0"/>
      <c r="K92" s="0"/>
      <c r="L92" s="0"/>
      <c r="N92" s="0"/>
      <c r="O92" s="0"/>
      <c r="P92" s="0"/>
      <c r="Q92" s="0"/>
      <c r="R92" s="11"/>
      <c r="S92" s="1"/>
      <c r="T92" s="21"/>
      <c r="U92" s="21"/>
      <c r="V92" s="24"/>
      <c r="W92" s="21"/>
      <c r="X92" s="21"/>
      <c r="Y92" s="21"/>
    </row>
    <row r="93" customFormat="false" ht="12.8" hidden="false" customHeight="false" outlineLevel="0" collapsed="false">
      <c r="B93" s="15" t="n">
        <v>43944</v>
      </c>
      <c r="D93" s="0"/>
      <c r="E93" s="16" t="s">
        <v>54</v>
      </c>
      <c r="F93" s="0"/>
      <c r="G93" s="16" t="s">
        <v>55</v>
      </c>
      <c r="H93" s="16" t="s">
        <v>56</v>
      </c>
      <c r="I93" s="16" t="s">
        <v>57</v>
      </c>
      <c r="J93" s="16" t="s">
        <v>56</v>
      </c>
      <c r="K93" s="16" t="s">
        <v>58</v>
      </c>
      <c r="L93" s="16" t="s">
        <v>59</v>
      </c>
      <c r="M93" s="17" t="s">
        <v>60</v>
      </c>
      <c r="N93" s="0"/>
      <c r="O93" s="0"/>
      <c r="P93" s="0"/>
      <c r="Q93" s="0"/>
      <c r="R93" s="11"/>
      <c r="S93" s="1"/>
      <c r="T93" s="21"/>
      <c r="U93" s="21"/>
      <c r="V93" s="24"/>
      <c r="W93" s="21"/>
      <c r="X93" s="21"/>
      <c r="Y93" s="21"/>
    </row>
    <row r="94" customFormat="false" ht="12.8" hidden="false" customHeight="false" outlineLevel="0" collapsed="false">
      <c r="B94" s="18"/>
      <c r="C94" s="8" t="s">
        <v>19</v>
      </c>
      <c r="D94" s="16" t="s">
        <v>20</v>
      </c>
      <c r="E94" s="8" t="s">
        <v>62</v>
      </c>
      <c r="F94" s="8" t="s">
        <v>63</v>
      </c>
      <c r="G94" s="10" t="s">
        <v>64</v>
      </c>
      <c r="H94" s="16" t="s">
        <v>65</v>
      </c>
      <c r="I94" s="10" t="s">
        <v>66</v>
      </c>
      <c r="J94" s="16" t="s">
        <v>67</v>
      </c>
      <c r="K94" s="16" t="s">
        <v>64</v>
      </c>
      <c r="L94" s="16" t="s">
        <v>68</v>
      </c>
      <c r="M94" s="21" t="s">
        <v>69</v>
      </c>
      <c r="N94" s="1" t="s">
        <v>70</v>
      </c>
      <c r="O94" s="0"/>
      <c r="P94" s="0"/>
      <c r="Q94" s="18"/>
      <c r="R94" s="15" t="n">
        <f aca="false">$B$93</f>
        <v>43944</v>
      </c>
      <c r="S94" s="11" t="n">
        <f aca="false">R94-1</f>
        <v>43943</v>
      </c>
      <c r="T94" s="11" t="n">
        <f aca="false">S94-1</f>
        <v>43942</v>
      </c>
      <c r="U94" s="11" t="n">
        <f aca="false">T94-1</f>
        <v>43941</v>
      </c>
      <c r="V94" s="11"/>
      <c r="W94" s="23"/>
      <c r="X94" s="21"/>
      <c r="Y94" s="21"/>
    </row>
    <row r="95" customFormat="false" ht="12.8" hidden="false" customHeight="false" outlineLevel="0" collapsed="false">
      <c r="B95" s="0" t="s">
        <v>9</v>
      </c>
      <c r="C95" s="9" t="n">
        <v>300</v>
      </c>
      <c r="D95" s="1" t="n">
        <v>25549</v>
      </c>
      <c r="E95" s="9" t="n">
        <f aca="false">D95/60.48</f>
        <v>422.437169312169</v>
      </c>
      <c r="F95" s="9" t="n">
        <v>464</v>
      </c>
      <c r="G95" s="11" t="n">
        <v>43900</v>
      </c>
      <c r="H95" s="1" t="n">
        <f aca="false">_xlfn.DAYS(B93,G95)</f>
        <v>44</v>
      </c>
      <c r="I95" s="11" t="n">
        <v>43902</v>
      </c>
      <c r="J95" s="1" t="n">
        <f aca="false">_xlfn.DAYS(B93,I95)</f>
        <v>42</v>
      </c>
      <c r="K95" s="11" t="n">
        <f aca="false">B93+1</f>
        <v>43945</v>
      </c>
      <c r="L95" s="0" t="n">
        <f aca="false">_xlfn.DAYS(K95,G95)</f>
        <v>45</v>
      </c>
      <c r="M95" s="1" t="n">
        <v>25549</v>
      </c>
      <c r="N95" s="0" t="n">
        <f aca="false">D95-M95</f>
        <v>0</v>
      </c>
      <c r="O95" s="0"/>
      <c r="P95" s="0"/>
      <c r="Q95" s="0" t="s">
        <v>9</v>
      </c>
      <c r="R95" s="1" t="n">
        <f aca="false">$D$95</f>
        <v>25549</v>
      </c>
      <c r="S95" s="1" t="n">
        <f aca="false">$D$107</f>
        <v>25085</v>
      </c>
      <c r="T95" s="1" t="n">
        <f aca="false">$D$119</f>
        <v>24648</v>
      </c>
      <c r="U95" s="1" t="n">
        <f aca="false">$D$131</f>
        <v>24114</v>
      </c>
      <c r="W95" s="21"/>
      <c r="X95" s="21"/>
      <c r="Y95" s="21"/>
    </row>
    <row r="96" customFormat="false" ht="12.8" hidden="false" customHeight="false" outlineLevel="0" collapsed="false">
      <c r="B96" s="0" t="s">
        <v>10</v>
      </c>
      <c r="C96" s="9" t="n">
        <v>230</v>
      </c>
      <c r="D96" s="1" t="n">
        <v>22157</v>
      </c>
      <c r="E96" s="9" t="n">
        <f aca="false">D96/46.75</f>
        <v>473.946524064171</v>
      </c>
      <c r="F96" s="9" t="n">
        <v>440</v>
      </c>
      <c r="G96" s="11" t="n">
        <v>43907</v>
      </c>
      <c r="H96" s="1" t="n">
        <f aca="false">_xlfn.DAYS(B93,G96)</f>
        <v>37</v>
      </c>
      <c r="I96" s="11" t="n">
        <v>43913</v>
      </c>
      <c r="J96" s="1" t="n">
        <f aca="false">_xlfn.DAYS(B93,I96)</f>
        <v>31</v>
      </c>
      <c r="K96" s="11" t="n">
        <f aca="false">B93+1</f>
        <v>43945</v>
      </c>
      <c r="L96" s="0" t="n">
        <f aca="false">_xlfn.DAYS(K96,G96)</f>
        <v>38</v>
      </c>
      <c r="M96" s="1" t="n">
        <v>22157</v>
      </c>
      <c r="N96" s="0" t="n">
        <f aca="false">D96-M96</f>
        <v>0</v>
      </c>
      <c r="O96" s="0"/>
      <c r="P96" s="0"/>
      <c r="Q96" s="0" t="s">
        <v>10</v>
      </c>
      <c r="R96" s="1" t="n">
        <f aca="false">$D96</f>
        <v>22157</v>
      </c>
      <c r="S96" s="1" t="n">
        <f aca="false">$D108</f>
        <v>21717</v>
      </c>
      <c r="T96" s="1" t="n">
        <f aca="false">$D120</f>
        <v>21282</v>
      </c>
      <c r="U96" s="1" t="n">
        <f aca="false">$D132</f>
        <v>20852</v>
      </c>
      <c r="W96" s="21"/>
      <c r="X96" s="21"/>
      <c r="Y96" s="21"/>
    </row>
    <row r="97" customFormat="false" ht="12.8" hidden="false" customHeight="false" outlineLevel="0" collapsed="false">
      <c r="B97" s="0" t="s">
        <v>11</v>
      </c>
      <c r="C97" s="9" t="n">
        <v>330</v>
      </c>
      <c r="D97" s="1" t="n">
        <v>21856</v>
      </c>
      <c r="E97" s="9" t="n">
        <f aca="false">D97/65.27</f>
        <v>334.855216791788</v>
      </c>
      <c r="F97" s="9" t="n">
        <v>516</v>
      </c>
      <c r="G97" s="11" t="n">
        <v>43912</v>
      </c>
      <c r="H97" s="1" t="n">
        <f aca="false">_xlfn.DAYS(B93,G97)</f>
        <v>32</v>
      </c>
      <c r="I97" s="11" t="n">
        <v>43914</v>
      </c>
      <c r="J97" s="1" t="n">
        <f aca="false">_xlfn.DAYS(B93,I97)</f>
        <v>30</v>
      </c>
      <c r="K97" s="11" t="n">
        <f aca="false">B93+1</f>
        <v>43945</v>
      </c>
      <c r="L97" s="0" t="n">
        <f aca="false">_xlfn.DAYS(K97,G97)</f>
        <v>33</v>
      </c>
      <c r="M97" s="1" t="n">
        <v>21856</v>
      </c>
      <c r="N97" s="0" t="n">
        <f aca="false">D97-M97</f>
        <v>0</v>
      </c>
      <c r="O97" s="0"/>
      <c r="P97" s="0"/>
      <c r="Q97" s="0" t="s">
        <v>11</v>
      </c>
      <c r="R97" s="1" t="n">
        <f aca="false">$D97</f>
        <v>21856</v>
      </c>
      <c r="S97" s="1" t="n">
        <f aca="false">$D109</f>
        <v>21340</v>
      </c>
      <c r="T97" s="1" t="n">
        <f aca="false">$D121</f>
        <v>20796</v>
      </c>
      <c r="U97" s="1" t="n">
        <f aca="false">$D133</f>
        <v>20265</v>
      </c>
      <c r="W97" s="21"/>
      <c r="X97" s="21"/>
      <c r="Y97" s="21"/>
    </row>
    <row r="98" customFormat="false" ht="12.8" hidden="false" customHeight="false" outlineLevel="0" collapsed="false">
      <c r="B98" s="0" t="s">
        <v>12</v>
      </c>
      <c r="C98" s="9" t="n">
        <v>50</v>
      </c>
      <c r="D98" s="9" t="n">
        <v>2021</v>
      </c>
      <c r="E98" s="9" t="n">
        <f aca="false">D98/10.36</f>
        <v>195.07722007722</v>
      </c>
      <c r="F98" s="9" t="n">
        <v>84</v>
      </c>
      <c r="G98" s="11" t="n">
        <v>43915</v>
      </c>
      <c r="H98" s="1" t="n">
        <f aca="false">_xlfn.DAYS(B93,G98)</f>
        <v>29</v>
      </c>
      <c r="I98" s="11" t="n">
        <v>43928</v>
      </c>
      <c r="J98" s="1" t="n">
        <f aca="false">_xlfn.DAYS(B93,I98)</f>
        <v>16</v>
      </c>
      <c r="K98" s="11" t="n">
        <f aca="false">B93+1</f>
        <v>43945</v>
      </c>
      <c r="L98" s="0" t="n">
        <f aca="false">_xlfn.DAYS(K98,G98)</f>
        <v>30</v>
      </c>
      <c r="M98" s="1" t="n">
        <v>2021</v>
      </c>
      <c r="N98" s="0" t="n">
        <f aca="false">D98-M98</f>
        <v>0</v>
      </c>
      <c r="O98" s="0"/>
      <c r="P98" s="0"/>
      <c r="Q98" s="0" t="s">
        <v>12</v>
      </c>
      <c r="R98" s="1" t="n">
        <f aca="false">$D98</f>
        <v>2021</v>
      </c>
      <c r="S98" s="1" t="n">
        <f aca="false">$D110</f>
        <v>1937</v>
      </c>
      <c r="T98" s="1" t="n">
        <f aca="false">$D122</f>
        <v>1765</v>
      </c>
      <c r="U98" s="1" t="n">
        <f aca="false">$D134</f>
        <v>1580</v>
      </c>
      <c r="V98" s="20"/>
      <c r="W98" s="24"/>
      <c r="X98" s="21"/>
      <c r="Y98" s="21"/>
    </row>
    <row r="99" customFormat="false" ht="12.8" hidden="false" customHeight="false" outlineLevel="0" collapsed="false">
      <c r="B99" s="0" t="s">
        <v>13</v>
      </c>
      <c r="C99" s="9" t="n">
        <v>330</v>
      </c>
      <c r="D99" s="1" t="n">
        <v>21787</v>
      </c>
      <c r="E99" s="9" t="n">
        <f aca="false">D99/67.79</f>
        <v>321.389585484585</v>
      </c>
      <c r="F99" s="9" t="n">
        <v>638</v>
      </c>
      <c r="G99" s="11" t="n">
        <v>43916</v>
      </c>
      <c r="H99" s="1" t="n">
        <f aca="false">_xlfn.DAYS(B93,G99)</f>
        <v>28</v>
      </c>
      <c r="I99" s="11" t="n">
        <v>43919</v>
      </c>
      <c r="J99" s="1" t="n">
        <f aca="false">_xlfn.DAYS(B93,I99)</f>
        <v>25</v>
      </c>
      <c r="K99" s="11" t="n">
        <f aca="false">B93+1</f>
        <v>43945</v>
      </c>
      <c r="L99" s="0" t="n">
        <f aca="false">_xlfn.DAYS(K99,G99)</f>
        <v>29</v>
      </c>
      <c r="M99" s="1" t="n">
        <v>18738</v>
      </c>
      <c r="N99" s="0" t="n">
        <f aca="false">D99-M99</f>
        <v>3049</v>
      </c>
      <c r="O99" s="0"/>
      <c r="P99" s="0"/>
      <c r="Q99" s="0" t="s">
        <v>13</v>
      </c>
      <c r="R99" s="1" t="n">
        <f aca="false">$D99</f>
        <v>21787</v>
      </c>
      <c r="S99" s="1" t="n">
        <f aca="false">$D111</f>
        <v>21060</v>
      </c>
      <c r="T99" s="1" t="n">
        <f aca="false">$D123</f>
        <v>20223</v>
      </c>
      <c r="U99" s="1" t="n">
        <f aca="false">$D135</f>
        <v>19051</v>
      </c>
      <c r="W99" s="21"/>
      <c r="X99" s="21"/>
      <c r="Y99" s="21"/>
    </row>
    <row r="100" customFormat="false" ht="12.8" hidden="false" customHeight="false" outlineLevel="0" collapsed="false">
      <c r="B100" s="0" t="s">
        <v>14</v>
      </c>
      <c r="C100" s="9" t="n">
        <v>1660</v>
      </c>
      <c r="D100" s="1" t="n">
        <v>50234</v>
      </c>
      <c r="E100" s="9" t="n">
        <f aca="false">D100/331</f>
        <v>151.764350453172</v>
      </c>
      <c r="F100" s="9" t="n">
        <v>2342</v>
      </c>
      <c r="G100" s="11" t="n">
        <v>43917</v>
      </c>
      <c r="H100" s="1" t="n">
        <f aca="false">_xlfn.DAYS(B93,G100)</f>
        <v>27</v>
      </c>
      <c r="I100" s="11" t="n">
        <v>43921</v>
      </c>
      <c r="J100" s="1" t="n">
        <f aca="false">_xlfn.DAYS(B93,I100)</f>
        <v>23</v>
      </c>
      <c r="K100" s="11" t="n">
        <f aca="false">B93+1</f>
        <v>43945</v>
      </c>
      <c r="L100" s="0" t="n">
        <f aca="false">_xlfn.DAYS(K100,G100)</f>
        <v>28</v>
      </c>
      <c r="M100" s="1" t="n">
        <v>47659</v>
      </c>
      <c r="N100" s="0" t="n">
        <f aca="false">D100-M100</f>
        <v>2575</v>
      </c>
      <c r="O100" s="0"/>
      <c r="P100" s="0"/>
      <c r="Q100" s="0" t="s">
        <v>14</v>
      </c>
      <c r="R100" s="1" t="n">
        <f aca="false">$D100</f>
        <v>50234</v>
      </c>
      <c r="S100" s="1" t="n">
        <f aca="false">$D112</f>
        <v>47894</v>
      </c>
      <c r="T100" s="1" t="n">
        <f aca="false">$D124</f>
        <v>45536</v>
      </c>
      <c r="U100" s="1" t="n">
        <f aca="false">$D136</f>
        <v>42853</v>
      </c>
      <c r="W100" s="21"/>
      <c r="X100" s="21"/>
      <c r="Y100" s="21"/>
    </row>
    <row r="101" customFormat="false" ht="12.8" hidden="false" customHeight="false" outlineLevel="0" collapsed="false">
      <c r="B101" s="0" t="s">
        <v>15</v>
      </c>
      <c r="C101" s="9" t="n">
        <v>414</v>
      </c>
      <c r="D101" s="1" t="n">
        <v>5575</v>
      </c>
      <c r="E101" s="9" t="n">
        <f aca="false">D101/83.784</f>
        <v>66.5401508641268</v>
      </c>
      <c r="F101" s="9" t="n">
        <v>260</v>
      </c>
      <c r="G101" s="11" t="n">
        <v>43918</v>
      </c>
      <c r="H101" s="1" t="n">
        <f aca="false">_xlfn.DAYS(B93,G101)</f>
        <v>26</v>
      </c>
      <c r="I101" s="11" t="n">
        <v>43920</v>
      </c>
      <c r="J101" s="1" t="n">
        <f aca="false">_xlfn.DAYS(B93,I101)</f>
        <v>24</v>
      </c>
      <c r="K101" s="11" t="n">
        <f aca="false">B93+1</f>
        <v>43945</v>
      </c>
      <c r="L101" s="0" t="n">
        <f aca="false">_xlfn.DAYS(K101,G101)</f>
        <v>27</v>
      </c>
      <c r="M101" s="1" t="n">
        <v>5575</v>
      </c>
      <c r="N101" s="0" t="n">
        <f aca="false">D101-M101</f>
        <v>0</v>
      </c>
      <c r="O101" s="0"/>
      <c r="P101" s="0"/>
      <c r="Q101" s="0" t="s">
        <v>15</v>
      </c>
      <c r="R101" s="1" t="n">
        <f aca="false">$D101</f>
        <v>5575</v>
      </c>
      <c r="S101" s="1" t="n">
        <f aca="false">$D113</f>
        <v>5315</v>
      </c>
      <c r="T101" s="1" t="n">
        <f aca="false">$D125</f>
        <v>5086</v>
      </c>
      <c r="U101" s="1" t="n">
        <f aca="false">$D137</f>
        <v>4862</v>
      </c>
      <c r="W101" s="21"/>
      <c r="X101" s="21"/>
      <c r="Y101" s="21"/>
    </row>
    <row r="102" customFormat="false" ht="12.8" hidden="false" customHeight="false" outlineLevel="0" collapsed="false">
      <c r="B102" s="6"/>
      <c r="C102" s="12"/>
      <c r="D102" s="0"/>
      <c r="E102" s="0"/>
      <c r="F102" s="0"/>
      <c r="G102" s="0"/>
      <c r="H102" s="0"/>
      <c r="I102" s="0"/>
      <c r="J102" s="0"/>
      <c r="K102" s="0"/>
      <c r="L102" s="0"/>
      <c r="N102" s="0"/>
      <c r="O102" s="0"/>
      <c r="P102" s="0"/>
      <c r="Q102" s="0"/>
      <c r="R102" s="11"/>
      <c r="S102" s="1"/>
      <c r="T102" s="21"/>
      <c r="U102" s="21"/>
      <c r="V102" s="24"/>
      <c r="W102" s="21"/>
      <c r="X102" s="21"/>
      <c r="Y102" s="21"/>
    </row>
    <row r="103" customFormat="false" ht="12.8" hidden="false" customHeight="false" outlineLevel="0" collapsed="false">
      <c r="B103" s="6"/>
      <c r="C103" s="12"/>
      <c r="D103" s="0"/>
      <c r="E103" s="0"/>
      <c r="F103" s="0"/>
      <c r="G103" s="0"/>
      <c r="H103" s="0"/>
      <c r="I103" s="0"/>
      <c r="J103" s="0"/>
      <c r="K103" s="0"/>
      <c r="L103" s="0"/>
      <c r="N103" s="0"/>
      <c r="O103" s="0"/>
      <c r="P103" s="0"/>
      <c r="Q103" s="0"/>
      <c r="R103" s="11"/>
      <c r="S103" s="1"/>
      <c r="T103" s="21"/>
      <c r="U103" s="21"/>
      <c r="V103" s="24"/>
      <c r="W103" s="21"/>
      <c r="X103" s="21"/>
      <c r="Y103" s="21"/>
    </row>
    <row r="104" customFormat="false" ht="12.8" hidden="false" customHeight="false" outlineLevel="0" collapsed="false">
      <c r="B104" s="7" t="s">
        <v>53</v>
      </c>
      <c r="D104" s="0"/>
      <c r="E104" s="0"/>
      <c r="F104" s="0"/>
      <c r="G104" s="0"/>
      <c r="H104" s="0"/>
      <c r="I104" s="0"/>
      <c r="J104" s="0"/>
      <c r="K104" s="0"/>
      <c r="L104" s="0"/>
      <c r="N104" s="0"/>
      <c r="O104" s="0"/>
      <c r="P104" s="0"/>
      <c r="Q104" s="0"/>
      <c r="R104" s="11"/>
      <c r="S104" s="1"/>
      <c r="T104" s="21"/>
      <c r="U104" s="21"/>
      <c r="V104" s="24"/>
      <c r="W104" s="21"/>
      <c r="X104" s="21"/>
      <c r="Y104" s="21"/>
    </row>
    <row r="105" customFormat="false" ht="12.8" hidden="false" customHeight="false" outlineLevel="0" collapsed="false">
      <c r="B105" s="15" t="n">
        <v>43943</v>
      </c>
      <c r="D105" s="0"/>
      <c r="E105" s="16" t="s">
        <v>54</v>
      </c>
      <c r="F105" s="0"/>
      <c r="G105" s="16" t="s">
        <v>55</v>
      </c>
      <c r="H105" s="16" t="s">
        <v>56</v>
      </c>
      <c r="I105" s="16" t="s">
        <v>57</v>
      </c>
      <c r="J105" s="16" t="s">
        <v>56</v>
      </c>
      <c r="K105" s="16" t="s">
        <v>58</v>
      </c>
      <c r="L105" s="16" t="s">
        <v>59</v>
      </c>
      <c r="M105" s="17" t="s">
        <v>60</v>
      </c>
      <c r="N105" s="0"/>
      <c r="O105" s="0"/>
      <c r="P105" s="0"/>
      <c r="Q105" s="0"/>
      <c r="R105" s="11"/>
      <c r="S105" s="1"/>
      <c r="T105" s="21"/>
      <c r="U105" s="21"/>
      <c r="V105" s="24"/>
      <c r="W105" s="21"/>
      <c r="X105" s="21"/>
      <c r="Y105" s="21"/>
    </row>
    <row r="106" customFormat="false" ht="12.8" hidden="false" customHeight="false" outlineLevel="0" collapsed="false">
      <c r="B106" s="18"/>
      <c r="C106" s="8" t="s">
        <v>19</v>
      </c>
      <c r="D106" s="16" t="s">
        <v>20</v>
      </c>
      <c r="E106" s="8" t="s">
        <v>62</v>
      </c>
      <c r="F106" s="8" t="s">
        <v>63</v>
      </c>
      <c r="G106" s="10" t="s">
        <v>64</v>
      </c>
      <c r="H106" s="16" t="s">
        <v>65</v>
      </c>
      <c r="I106" s="10" t="s">
        <v>66</v>
      </c>
      <c r="J106" s="16" t="s">
        <v>67</v>
      </c>
      <c r="K106" s="16" t="s">
        <v>64</v>
      </c>
      <c r="L106" s="16" t="s">
        <v>68</v>
      </c>
      <c r="M106" s="21" t="s">
        <v>69</v>
      </c>
      <c r="N106" s="1" t="s">
        <v>70</v>
      </c>
      <c r="O106" s="0"/>
      <c r="P106" s="0"/>
      <c r="Q106" s="0"/>
      <c r="R106" s="11"/>
      <c r="S106" s="1"/>
      <c r="T106" s="21"/>
      <c r="U106" s="21"/>
      <c r="V106" s="24"/>
      <c r="W106" s="21"/>
      <c r="X106" s="21"/>
      <c r="Y106" s="21"/>
    </row>
    <row r="107" customFormat="false" ht="12.8" hidden="false" customHeight="false" outlineLevel="0" collapsed="false">
      <c r="B107" s="0" t="s">
        <v>9</v>
      </c>
      <c r="C107" s="9" t="n">
        <v>300</v>
      </c>
      <c r="D107" s="1" t="n">
        <v>25085</v>
      </c>
      <c r="E107" s="9" t="n">
        <f aca="false">D107/60.48</f>
        <v>414.765211640212</v>
      </c>
      <c r="F107" s="9" t="n">
        <v>437</v>
      </c>
      <c r="G107" s="11" t="n">
        <v>43900</v>
      </c>
      <c r="H107" s="1" t="n">
        <f aca="false">_xlfn.DAYS(B105,G107)</f>
        <v>43</v>
      </c>
      <c r="I107" s="11" t="n">
        <v>43902</v>
      </c>
      <c r="J107" s="1" t="n">
        <f aca="false">_xlfn.DAYS(B105,I107)</f>
        <v>41</v>
      </c>
      <c r="K107" s="11" t="n">
        <f aca="false">B105+1</f>
        <v>43944</v>
      </c>
      <c r="L107" s="0" t="n">
        <f aca="false">_xlfn.DAYS(K107,G107)</f>
        <v>44</v>
      </c>
      <c r="M107" s="1" t="n">
        <v>25085</v>
      </c>
      <c r="N107" s="0" t="n">
        <f aca="false">D107-M107</f>
        <v>0</v>
      </c>
      <c r="O107" s="0"/>
      <c r="P107" s="0"/>
      <c r="Q107" s="0"/>
      <c r="R107" s="11"/>
      <c r="S107" s="1"/>
      <c r="T107" s="21"/>
      <c r="U107" s="21"/>
      <c r="V107" s="24"/>
      <c r="W107" s="21"/>
      <c r="X107" s="21"/>
      <c r="Y107" s="21"/>
    </row>
    <row r="108" customFormat="false" ht="12.8" hidden="false" customHeight="false" outlineLevel="0" collapsed="false">
      <c r="B108" s="0" t="s">
        <v>10</v>
      </c>
      <c r="C108" s="9" t="n">
        <v>230</v>
      </c>
      <c r="D108" s="1" t="n">
        <v>21717</v>
      </c>
      <c r="E108" s="9" t="n">
        <f aca="false">D108/46.75</f>
        <v>464.534759358289</v>
      </c>
      <c r="F108" s="9" t="n">
        <v>435</v>
      </c>
      <c r="G108" s="11" t="n">
        <v>43907</v>
      </c>
      <c r="H108" s="1" t="n">
        <f aca="false">_xlfn.DAYS(B105,G108)</f>
        <v>36</v>
      </c>
      <c r="I108" s="11" t="n">
        <v>43913</v>
      </c>
      <c r="J108" s="1" t="n">
        <f aca="false">_xlfn.DAYS(B105,I108)</f>
        <v>30</v>
      </c>
      <c r="K108" s="11" t="n">
        <f aca="false">B105+1</f>
        <v>43944</v>
      </c>
      <c r="L108" s="0" t="n">
        <f aca="false">_xlfn.DAYS(K108,G108)</f>
        <v>37</v>
      </c>
      <c r="M108" s="1" t="n">
        <v>21717</v>
      </c>
      <c r="N108" s="0" t="n">
        <f aca="false">D108-M108</f>
        <v>0</v>
      </c>
      <c r="O108" s="0"/>
      <c r="P108" s="0"/>
      <c r="Q108" s="0"/>
      <c r="R108" s="11"/>
      <c r="S108" s="1"/>
      <c r="T108" s="21"/>
      <c r="U108" s="21"/>
      <c r="V108" s="24"/>
      <c r="W108" s="21"/>
      <c r="X108" s="21"/>
      <c r="Y108" s="21"/>
    </row>
    <row r="109" customFormat="false" ht="12.8" hidden="false" customHeight="false" outlineLevel="0" collapsed="false">
      <c r="B109" s="0" t="s">
        <v>11</v>
      </c>
      <c r="C109" s="9" t="n">
        <v>330</v>
      </c>
      <c r="D109" s="1" t="n">
        <v>21340</v>
      </c>
      <c r="E109" s="9" t="n">
        <f aca="false">D109/65.27</f>
        <v>326.949593994178</v>
      </c>
      <c r="F109" s="9" t="n">
        <v>544</v>
      </c>
      <c r="G109" s="11" t="n">
        <v>43912</v>
      </c>
      <c r="H109" s="1" t="n">
        <f aca="false">_xlfn.DAYS(B105,G109)</f>
        <v>31</v>
      </c>
      <c r="I109" s="11" t="n">
        <v>43914</v>
      </c>
      <c r="J109" s="1" t="n">
        <f aca="false">_xlfn.DAYS(B105,I109)</f>
        <v>29</v>
      </c>
      <c r="K109" s="11" t="n">
        <f aca="false">B105+1</f>
        <v>43944</v>
      </c>
      <c r="L109" s="0" t="n">
        <f aca="false">_xlfn.DAYS(K109,G109)</f>
        <v>32</v>
      </c>
      <c r="M109" s="1" t="n">
        <v>21340</v>
      </c>
      <c r="N109" s="0" t="n">
        <f aca="false">D109-M109</f>
        <v>0</v>
      </c>
      <c r="O109" s="0"/>
      <c r="P109" s="0"/>
      <c r="Q109" s="0"/>
      <c r="R109" s="11"/>
      <c r="S109" s="1"/>
      <c r="T109" s="21"/>
      <c r="U109" s="21"/>
      <c r="V109" s="24"/>
      <c r="W109" s="21"/>
      <c r="X109" s="21"/>
      <c r="Y109" s="21"/>
    </row>
    <row r="110" customFormat="false" ht="12.8" hidden="false" customHeight="false" outlineLevel="0" collapsed="false">
      <c r="B110" s="0" t="s">
        <v>12</v>
      </c>
      <c r="C110" s="9" t="n">
        <v>50</v>
      </c>
      <c r="D110" s="9" t="n">
        <v>1937</v>
      </c>
      <c r="E110" s="9" t="n">
        <f aca="false">D110/10.36</f>
        <v>186.969111969112</v>
      </c>
      <c r="F110" s="9" t="n">
        <v>172</v>
      </c>
      <c r="G110" s="11" t="n">
        <v>43915</v>
      </c>
      <c r="H110" s="1" t="n">
        <f aca="false">_xlfn.DAYS(B105,G110)</f>
        <v>28</v>
      </c>
      <c r="I110" s="11" t="n">
        <v>43928</v>
      </c>
      <c r="J110" s="1" t="n">
        <f aca="false">_xlfn.DAYS(B105,I110)</f>
        <v>15</v>
      </c>
      <c r="K110" s="11" t="n">
        <f aca="false">B105+1</f>
        <v>43944</v>
      </c>
      <c r="L110" s="0" t="n">
        <f aca="false">_xlfn.DAYS(K110,G110)</f>
        <v>29</v>
      </c>
      <c r="M110" s="1" t="n">
        <v>1937</v>
      </c>
      <c r="N110" s="0" t="n">
        <f aca="false">D110-M110</f>
        <v>0</v>
      </c>
      <c r="O110" s="0"/>
      <c r="P110" s="0"/>
      <c r="Q110" s="0"/>
      <c r="R110" s="11"/>
      <c r="S110" s="1"/>
      <c r="T110" s="21"/>
      <c r="U110" s="21"/>
      <c r="V110" s="24"/>
      <c r="W110" s="21"/>
      <c r="X110" s="21"/>
      <c r="Y110" s="21"/>
    </row>
    <row r="111" customFormat="false" ht="12.8" hidden="false" customHeight="false" outlineLevel="0" collapsed="false">
      <c r="B111" s="0" t="s">
        <v>13</v>
      </c>
      <c r="C111" s="9" t="n">
        <v>330</v>
      </c>
      <c r="D111" s="1" t="n">
        <v>21060</v>
      </c>
      <c r="E111" s="9" t="n">
        <f aca="false">D111/67.79</f>
        <v>310.665289865762</v>
      </c>
      <c r="F111" s="9" t="n">
        <v>763</v>
      </c>
      <c r="G111" s="11" t="n">
        <v>43916</v>
      </c>
      <c r="H111" s="1" t="n">
        <f aca="false">_xlfn.DAYS(B105,G111)</f>
        <v>27</v>
      </c>
      <c r="I111" s="11" t="n">
        <v>43919</v>
      </c>
      <c r="J111" s="1" t="n">
        <f aca="false">_xlfn.DAYS(B105,I111)</f>
        <v>24</v>
      </c>
      <c r="K111" s="11" t="n">
        <f aca="false">B105+1</f>
        <v>43944</v>
      </c>
      <c r="L111" s="0" t="n">
        <f aca="false">_xlfn.DAYS(K111,G111)</f>
        <v>28</v>
      </c>
      <c r="M111" s="1" t="n">
        <v>18100</v>
      </c>
      <c r="N111" s="0" t="n">
        <f aca="false">D111-M111</f>
        <v>2960</v>
      </c>
      <c r="O111" s="0"/>
      <c r="P111" s="0"/>
      <c r="Q111" s="0"/>
      <c r="R111" s="11"/>
      <c r="S111" s="1"/>
      <c r="T111" s="21"/>
      <c r="U111" s="21"/>
      <c r="V111" s="24"/>
      <c r="W111" s="21"/>
      <c r="X111" s="21"/>
      <c r="Y111" s="21"/>
    </row>
    <row r="112" customFormat="false" ht="12.8" hidden="false" customHeight="false" outlineLevel="0" collapsed="false">
      <c r="B112" s="0" t="s">
        <v>14</v>
      </c>
      <c r="C112" s="9" t="n">
        <v>1660</v>
      </c>
      <c r="D112" s="1" t="n">
        <v>47894</v>
      </c>
      <c r="E112" s="9" t="n">
        <f aca="false">D112/331</f>
        <v>144.694864048338</v>
      </c>
      <c r="F112" s="9" t="n">
        <v>2358</v>
      </c>
      <c r="G112" s="11" t="n">
        <v>43917</v>
      </c>
      <c r="H112" s="1" t="n">
        <f aca="false">_xlfn.DAYS(B105,G112)</f>
        <v>26</v>
      </c>
      <c r="I112" s="11" t="n">
        <v>43921</v>
      </c>
      <c r="J112" s="1" t="n">
        <f aca="false">_xlfn.DAYS(B105,I112)</f>
        <v>22</v>
      </c>
      <c r="K112" s="11" t="n">
        <f aca="false">B105+1</f>
        <v>43944</v>
      </c>
      <c r="L112" s="0" t="n">
        <f aca="false">_xlfn.DAYS(K112,G112)</f>
        <v>27</v>
      </c>
      <c r="M112" s="1" t="n">
        <v>47659</v>
      </c>
      <c r="N112" s="0" t="n">
        <f aca="false">D112-M112</f>
        <v>235</v>
      </c>
      <c r="O112" s="0"/>
      <c r="P112" s="0"/>
      <c r="Q112" s="0"/>
      <c r="R112" s="11"/>
      <c r="S112" s="1"/>
      <c r="T112" s="21"/>
      <c r="U112" s="21"/>
      <c r="V112" s="24"/>
      <c r="W112" s="21"/>
      <c r="X112" s="21"/>
      <c r="Y112" s="21"/>
    </row>
    <row r="113" customFormat="false" ht="12.8" hidden="false" customHeight="false" outlineLevel="0" collapsed="false">
      <c r="B113" s="0" t="s">
        <v>15</v>
      </c>
      <c r="C113" s="9" t="n">
        <v>414</v>
      </c>
      <c r="D113" s="1" t="n">
        <v>5315</v>
      </c>
      <c r="E113" s="9" t="n">
        <f aca="false">D113/83.784</f>
        <v>63.4369330659792</v>
      </c>
      <c r="F113" s="9" t="n">
        <v>229</v>
      </c>
      <c r="G113" s="11" t="n">
        <v>43918</v>
      </c>
      <c r="H113" s="1" t="n">
        <f aca="false">_xlfn.DAYS(B105,G113)</f>
        <v>25</v>
      </c>
      <c r="I113" s="11" t="n">
        <v>43920</v>
      </c>
      <c r="J113" s="1" t="n">
        <f aca="false">_xlfn.DAYS(B105,I113)</f>
        <v>23</v>
      </c>
      <c r="K113" s="11" t="n">
        <f aca="false">B105+1</f>
        <v>43944</v>
      </c>
      <c r="L113" s="0" t="n">
        <f aca="false">_xlfn.DAYS(K113,G113)</f>
        <v>26</v>
      </c>
      <c r="M113" s="1" t="n">
        <v>5315</v>
      </c>
      <c r="N113" s="0" t="n">
        <f aca="false">D113-M113</f>
        <v>0</v>
      </c>
      <c r="O113" s="0"/>
      <c r="P113" s="0"/>
      <c r="Q113" s="0"/>
      <c r="R113" s="11"/>
      <c r="S113" s="1"/>
      <c r="T113" s="21"/>
      <c r="U113" s="21"/>
      <c r="V113" s="24"/>
      <c r="W113" s="21"/>
      <c r="X113" s="21"/>
      <c r="Y113" s="21"/>
    </row>
    <row r="114" customFormat="false" ht="12.8" hidden="false" customHeight="false" outlineLevel="0" collapsed="false">
      <c r="B114" s="6"/>
      <c r="C114" s="12"/>
      <c r="D114" s="0"/>
      <c r="E114" s="0"/>
      <c r="F114" s="0"/>
      <c r="G114" s="0"/>
      <c r="H114" s="0"/>
      <c r="I114" s="0"/>
      <c r="J114" s="0"/>
      <c r="K114" s="0"/>
      <c r="L114" s="0"/>
      <c r="N114" s="0"/>
      <c r="O114" s="0"/>
      <c r="P114" s="0"/>
      <c r="Q114" s="0"/>
      <c r="R114" s="11"/>
      <c r="S114" s="1"/>
      <c r="T114" s="21"/>
      <c r="U114" s="21"/>
      <c r="V114" s="24"/>
      <c r="W114" s="21"/>
      <c r="X114" s="21"/>
      <c r="Y114" s="21"/>
    </row>
    <row r="115" customFormat="false" ht="12.8" hidden="false" customHeight="false" outlineLevel="0" collapsed="false">
      <c r="B115" s="6"/>
      <c r="C115" s="12"/>
      <c r="D115" s="0"/>
      <c r="E115" s="0"/>
      <c r="F115" s="0"/>
      <c r="G115" s="0"/>
      <c r="H115" s="0"/>
      <c r="I115" s="0"/>
      <c r="J115" s="0"/>
      <c r="K115" s="0"/>
      <c r="L115" s="0"/>
      <c r="N115" s="0"/>
      <c r="O115" s="0"/>
      <c r="P115" s="0"/>
      <c r="Q115" s="0"/>
      <c r="R115" s="11"/>
      <c r="S115" s="1"/>
      <c r="T115" s="21"/>
      <c r="U115" s="21"/>
      <c r="V115" s="24"/>
      <c r="W115" s="21"/>
      <c r="X115" s="21"/>
      <c r="Y115" s="21"/>
    </row>
    <row r="116" customFormat="false" ht="12.8" hidden="false" customHeight="false" outlineLevel="0" collapsed="false">
      <c r="B116" s="7" t="s">
        <v>53</v>
      </c>
      <c r="D116" s="0"/>
      <c r="E116" s="0"/>
      <c r="F116" s="0"/>
      <c r="G116" s="0"/>
      <c r="H116" s="0"/>
      <c r="I116" s="0"/>
      <c r="J116" s="0"/>
      <c r="K116" s="0"/>
      <c r="L116" s="0"/>
      <c r="N116" s="0"/>
      <c r="O116" s="0"/>
      <c r="P116" s="0"/>
      <c r="Q116" s="0"/>
      <c r="R116" s="11"/>
      <c r="S116" s="1"/>
      <c r="T116" s="21"/>
      <c r="U116" s="21"/>
      <c r="V116" s="24"/>
      <c r="W116" s="21"/>
      <c r="X116" s="21"/>
      <c r="Y116" s="21"/>
    </row>
    <row r="117" customFormat="false" ht="12.8" hidden="false" customHeight="false" outlineLevel="0" collapsed="false">
      <c r="B117" s="15" t="n">
        <v>43942</v>
      </c>
      <c r="D117" s="0"/>
      <c r="E117" s="16" t="s">
        <v>54</v>
      </c>
      <c r="F117" s="0"/>
      <c r="G117" s="16" t="s">
        <v>55</v>
      </c>
      <c r="H117" s="16" t="s">
        <v>56</v>
      </c>
      <c r="I117" s="16" t="s">
        <v>57</v>
      </c>
      <c r="J117" s="16" t="s">
        <v>56</v>
      </c>
      <c r="K117" s="16" t="s">
        <v>58</v>
      </c>
      <c r="L117" s="16" t="s">
        <v>59</v>
      </c>
      <c r="M117" s="17" t="s">
        <v>60</v>
      </c>
      <c r="N117" s="0"/>
      <c r="O117" s="0"/>
      <c r="P117" s="0"/>
      <c r="Q117" s="0"/>
      <c r="R117" s="11"/>
      <c r="S117" s="1"/>
      <c r="T117" s="21"/>
      <c r="U117" s="21"/>
      <c r="V117" s="24"/>
      <c r="W117" s="21"/>
      <c r="X117" s="21"/>
      <c r="Y117" s="21"/>
    </row>
    <row r="118" customFormat="false" ht="12.8" hidden="false" customHeight="false" outlineLevel="0" collapsed="false">
      <c r="B118" s="18"/>
      <c r="C118" s="8" t="s">
        <v>19</v>
      </c>
      <c r="D118" s="16" t="s">
        <v>20</v>
      </c>
      <c r="E118" s="8" t="s">
        <v>62</v>
      </c>
      <c r="F118" s="8" t="s">
        <v>63</v>
      </c>
      <c r="G118" s="10" t="s">
        <v>64</v>
      </c>
      <c r="H118" s="16" t="s">
        <v>65</v>
      </c>
      <c r="I118" s="10" t="s">
        <v>66</v>
      </c>
      <c r="J118" s="16" t="s">
        <v>67</v>
      </c>
      <c r="K118" s="16" t="s">
        <v>64</v>
      </c>
      <c r="L118" s="16" t="s">
        <v>68</v>
      </c>
      <c r="M118" s="21" t="s">
        <v>69</v>
      </c>
      <c r="N118" s="1" t="s">
        <v>70</v>
      </c>
      <c r="O118" s="0"/>
      <c r="P118" s="0"/>
      <c r="Q118" s="0"/>
      <c r="R118" s="11"/>
      <c r="S118" s="1"/>
      <c r="T118" s="21"/>
      <c r="U118" s="21"/>
      <c r="V118" s="24"/>
      <c r="W118" s="21"/>
      <c r="X118" s="21"/>
      <c r="Y118" s="21"/>
    </row>
    <row r="119" customFormat="false" ht="12.8" hidden="false" customHeight="false" outlineLevel="0" collapsed="false">
      <c r="B119" s="0" t="s">
        <v>9</v>
      </c>
      <c r="C119" s="9" t="n">
        <v>300</v>
      </c>
      <c r="D119" s="1" t="n">
        <v>24648</v>
      </c>
      <c r="E119" s="9" t="n">
        <f aca="false">D119/60.48</f>
        <v>407.539682539683</v>
      </c>
      <c r="F119" s="9" t="n">
        <v>534</v>
      </c>
      <c r="G119" s="11" t="n">
        <v>43900</v>
      </c>
      <c r="H119" s="1" t="n">
        <f aca="false">_xlfn.DAYS(B117,G119)</f>
        <v>42</v>
      </c>
      <c r="I119" s="11" t="n">
        <v>43902</v>
      </c>
      <c r="J119" s="1" t="n">
        <f aca="false">_xlfn.DAYS(B117,I119)</f>
        <v>40</v>
      </c>
      <c r="K119" s="11" t="n">
        <f aca="false">B117+1</f>
        <v>43943</v>
      </c>
      <c r="L119" s="0" t="n">
        <f aca="false">_xlfn.DAYS(K119,G119)</f>
        <v>43</v>
      </c>
      <c r="M119" s="1" t="n">
        <v>24648</v>
      </c>
      <c r="N119" s="0" t="n">
        <f aca="false">D119-M119</f>
        <v>0</v>
      </c>
      <c r="O119" s="0"/>
      <c r="P119" s="0"/>
      <c r="Q119" s="0"/>
      <c r="R119" s="11"/>
      <c r="S119" s="1"/>
      <c r="T119" s="21"/>
      <c r="U119" s="21"/>
      <c r="V119" s="24"/>
      <c r="W119" s="21"/>
      <c r="X119" s="21"/>
      <c r="Y119" s="21"/>
    </row>
    <row r="120" customFormat="false" ht="12.8" hidden="false" customHeight="false" outlineLevel="0" collapsed="false">
      <c r="B120" s="0" t="s">
        <v>10</v>
      </c>
      <c r="C120" s="9" t="n">
        <v>230</v>
      </c>
      <c r="D120" s="1" t="n">
        <v>21282</v>
      </c>
      <c r="E120" s="9" t="n">
        <f aca="false">D120/46.75</f>
        <v>455.229946524064</v>
      </c>
      <c r="F120" s="9" t="n">
        <v>430</v>
      </c>
      <c r="G120" s="11" t="n">
        <v>43907</v>
      </c>
      <c r="H120" s="1" t="n">
        <f aca="false">_xlfn.DAYS(B117,G120)</f>
        <v>35</v>
      </c>
      <c r="I120" s="11" t="n">
        <v>43913</v>
      </c>
      <c r="J120" s="1" t="n">
        <f aca="false">_xlfn.DAYS(B117,I120)</f>
        <v>29</v>
      </c>
      <c r="K120" s="11" t="n">
        <f aca="false">B117+1</f>
        <v>43943</v>
      </c>
      <c r="L120" s="0" t="n">
        <f aca="false">_xlfn.DAYS(K120,G120)</f>
        <v>36</v>
      </c>
      <c r="M120" s="1" t="n">
        <v>21282</v>
      </c>
      <c r="N120" s="0" t="n">
        <f aca="false">D120-M120</f>
        <v>0</v>
      </c>
      <c r="O120" s="0"/>
      <c r="P120" s="0"/>
      <c r="Q120" s="0"/>
      <c r="R120" s="11"/>
      <c r="S120" s="1"/>
      <c r="T120" s="21"/>
      <c r="U120" s="21"/>
      <c r="V120" s="24"/>
      <c r="W120" s="21"/>
      <c r="X120" s="21"/>
      <c r="Y120" s="21"/>
    </row>
    <row r="121" customFormat="false" ht="12.8" hidden="false" customHeight="false" outlineLevel="0" collapsed="false">
      <c r="B121" s="0" t="s">
        <v>11</v>
      </c>
      <c r="C121" s="9" t="n">
        <v>330</v>
      </c>
      <c r="D121" s="1" t="n">
        <v>20796</v>
      </c>
      <c r="E121" s="9" t="n">
        <f aca="false">D121/65.27</f>
        <v>318.614983912977</v>
      </c>
      <c r="F121" s="9" t="n">
        <v>531</v>
      </c>
      <c r="G121" s="11" t="n">
        <v>43912</v>
      </c>
      <c r="H121" s="1" t="n">
        <f aca="false">_xlfn.DAYS(B117,G121)</f>
        <v>30</v>
      </c>
      <c r="I121" s="11" t="n">
        <v>43914</v>
      </c>
      <c r="J121" s="1" t="n">
        <f aca="false">_xlfn.DAYS(B117,I121)</f>
        <v>28</v>
      </c>
      <c r="K121" s="11" t="n">
        <f aca="false">B117+1</f>
        <v>43943</v>
      </c>
      <c r="L121" s="0" t="n">
        <f aca="false">_xlfn.DAYS(K121,G121)</f>
        <v>31</v>
      </c>
      <c r="M121" s="1" t="n">
        <v>20796</v>
      </c>
      <c r="N121" s="0" t="n">
        <f aca="false">D121-M121</f>
        <v>0</v>
      </c>
      <c r="O121" s="0"/>
      <c r="P121" s="0"/>
      <c r="Q121" s="0"/>
      <c r="R121" s="11"/>
      <c r="S121" s="1"/>
      <c r="T121" s="21"/>
      <c r="U121" s="21"/>
      <c r="V121" s="24"/>
      <c r="W121" s="21"/>
      <c r="X121" s="21"/>
      <c r="Y121" s="21"/>
    </row>
    <row r="122" customFormat="false" ht="12.8" hidden="false" customHeight="false" outlineLevel="0" collapsed="false">
      <c r="B122" s="0" t="s">
        <v>12</v>
      </c>
      <c r="C122" s="9" t="n">
        <v>50</v>
      </c>
      <c r="D122" s="9" t="n">
        <v>1765</v>
      </c>
      <c r="E122" s="9" t="n">
        <f aca="false">D122/10.36</f>
        <v>170.366795366795</v>
      </c>
      <c r="F122" s="9" t="n">
        <v>185</v>
      </c>
      <c r="G122" s="11" t="n">
        <v>43915</v>
      </c>
      <c r="H122" s="1" t="n">
        <f aca="false">_xlfn.DAYS(B117,G122)</f>
        <v>27</v>
      </c>
      <c r="I122" s="11" t="n">
        <v>43928</v>
      </c>
      <c r="J122" s="1" t="n">
        <f aca="false">_xlfn.DAYS(B117,I122)</f>
        <v>14</v>
      </c>
      <c r="K122" s="11" t="n">
        <f aca="false">B117+1</f>
        <v>43943</v>
      </c>
      <c r="L122" s="0" t="n">
        <f aca="false">_xlfn.DAYS(K122,G122)</f>
        <v>28</v>
      </c>
      <c r="M122" s="1" t="n">
        <v>1765</v>
      </c>
      <c r="N122" s="0" t="n">
        <f aca="false">D122-M122</f>
        <v>0</v>
      </c>
      <c r="O122" s="0"/>
      <c r="P122" s="0"/>
      <c r="Q122" s="0"/>
      <c r="R122" s="11"/>
      <c r="S122" s="1"/>
      <c r="T122" s="21"/>
      <c r="U122" s="21"/>
      <c r="V122" s="24"/>
      <c r="W122" s="21"/>
      <c r="X122" s="21"/>
      <c r="Y122" s="21"/>
    </row>
    <row r="123" customFormat="false" ht="12.8" hidden="false" customHeight="false" outlineLevel="0" collapsed="false">
      <c r="B123" s="0" t="s">
        <v>13</v>
      </c>
      <c r="C123" s="9" t="n">
        <v>330</v>
      </c>
      <c r="D123" s="1" t="n">
        <v>20223</v>
      </c>
      <c r="E123" s="9" t="n">
        <f aca="false">D123/67.79</f>
        <v>298.318336037764</v>
      </c>
      <c r="F123" s="9" t="n">
        <v>828</v>
      </c>
      <c r="G123" s="11" t="n">
        <v>43916</v>
      </c>
      <c r="H123" s="1" t="n">
        <f aca="false">_xlfn.DAYS(B117,G123)</f>
        <v>26</v>
      </c>
      <c r="I123" s="11" t="n">
        <v>43919</v>
      </c>
      <c r="J123" s="1" t="n">
        <f aca="false">_xlfn.DAYS(B117,I123)</f>
        <v>23</v>
      </c>
      <c r="K123" s="11" t="n">
        <f aca="false">B117+1</f>
        <v>43943</v>
      </c>
      <c r="L123" s="0" t="n">
        <f aca="false">_xlfn.DAYS(K123,G123)</f>
        <v>27</v>
      </c>
      <c r="M123" s="1" t="n">
        <v>17337</v>
      </c>
      <c r="N123" s="0" t="n">
        <f aca="false">D123-M123</f>
        <v>2886</v>
      </c>
      <c r="O123" s="0"/>
      <c r="P123" s="0"/>
      <c r="Q123" s="0"/>
      <c r="R123" s="11"/>
      <c r="S123" s="1"/>
      <c r="T123" s="21"/>
      <c r="U123" s="21"/>
      <c r="V123" s="24"/>
      <c r="W123" s="21"/>
      <c r="X123" s="21"/>
      <c r="Y123" s="21"/>
    </row>
    <row r="124" customFormat="false" ht="12.8" hidden="false" customHeight="false" outlineLevel="0" collapsed="false">
      <c r="B124" s="0" t="s">
        <v>14</v>
      </c>
      <c r="C124" s="9" t="n">
        <v>1660</v>
      </c>
      <c r="D124" s="1" t="n">
        <v>45536</v>
      </c>
      <c r="E124" s="9" t="n">
        <f aca="false">D124/331</f>
        <v>137.570996978852</v>
      </c>
      <c r="F124" s="9" t="n">
        <v>2683</v>
      </c>
      <c r="G124" s="11" t="n">
        <v>43917</v>
      </c>
      <c r="H124" s="1" t="n">
        <f aca="false">_xlfn.DAYS(B117,G124)</f>
        <v>25</v>
      </c>
      <c r="I124" s="11" t="n">
        <v>43921</v>
      </c>
      <c r="J124" s="1" t="n">
        <f aca="false">_xlfn.DAYS(B117,I124)</f>
        <v>21</v>
      </c>
      <c r="K124" s="11" t="n">
        <f aca="false">B117+1</f>
        <v>43943</v>
      </c>
      <c r="L124" s="0" t="n">
        <f aca="false">_xlfn.DAYS(K124,G124)</f>
        <v>26</v>
      </c>
      <c r="M124" s="1" t="n">
        <v>45318</v>
      </c>
      <c r="N124" s="0" t="n">
        <f aca="false">D124-M124</f>
        <v>218</v>
      </c>
      <c r="O124" s="0"/>
      <c r="P124" s="0"/>
      <c r="Q124" s="0"/>
      <c r="R124" s="11"/>
      <c r="S124" s="1"/>
      <c r="T124" s="21"/>
      <c r="U124" s="21"/>
      <c r="V124" s="24"/>
      <c r="W124" s="21"/>
      <c r="X124" s="21"/>
      <c r="Y124" s="21"/>
    </row>
    <row r="125" customFormat="false" ht="12.8" hidden="false" customHeight="false" outlineLevel="0" collapsed="false">
      <c r="B125" s="0" t="s">
        <v>15</v>
      </c>
      <c r="C125" s="9" t="n">
        <v>414</v>
      </c>
      <c r="D125" s="1" t="n">
        <v>5086</v>
      </c>
      <c r="E125" s="9" t="n">
        <f aca="false">D125/83.784</f>
        <v>60.7037143129953</v>
      </c>
      <c r="F125" s="9" t="n">
        <v>224</v>
      </c>
      <c r="G125" s="11" t="n">
        <v>43918</v>
      </c>
      <c r="H125" s="1" t="n">
        <f aca="false">_xlfn.DAYS(B117,G125)</f>
        <v>24</v>
      </c>
      <c r="I125" s="11" t="n">
        <v>43920</v>
      </c>
      <c r="J125" s="1" t="n">
        <f aca="false">_xlfn.DAYS(B117,I125)</f>
        <v>22</v>
      </c>
      <c r="K125" s="11" t="n">
        <f aca="false">B117+1</f>
        <v>43943</v>
      </c>
      <c r="L125" s="0" t="n">
        <f aca="false">_xlfn.DAYS(K125,G125)</f>
        <v>25</v>
      </c>
      <c r="M125" s="1" t="n">
        <v>5086</v>
      </c>
      <c r="N125" s="0" t="n">
        <f aca="false">D125-M125</f>
        <v>0</v>
      </c>
      <c r="O125" s="0"/>
      <c r="P125" s="0"/>
      <c r="Q125" s="0"/>
      <c r="R125" s="11"/>
      <c r="S125" s="1"/>
      <c r="T125" s="21"/>
      <c r="U125" s="21"/>
      <c r="V125" s="24"/>
      <c r="W125" s="21"/>
      <c r="X125" s="21"/>
      <c r="Y125" s="21"/>
    </row>
    <row r="126" customFormat="false" ht="12.8" hidden="false" customHeight="false" outlineLevel="0" collapsed="false">
      <c r="B126" s="6"/>
      <c r="C126" s="12"/>
      <c r="D126" s="0"/>
      <c r="E126" s="0"/>
      <c r="F126" s="0"/>
      <c r="G126" s="0"/>
      <c r="H126" s="0"/>
      <c r="I126" s="0"/>
      <c r="J126" s="0"/>
      <c r="K126" s="0"/>
      <c r="L126" s="0"/>
      <c r="N126" s="0"/>
      <c r="O126" s="0"/>
      <c r="P126" s="0"/>
      <c r="Q126" s="0"/>
      <c r="R126" s="11"/>
      <c r="S126" s="1"/>
      <c r="T126" s="21"/>
      <c r="U126" s="21"/>
      <c r="V126" s="24"/>
      <c r="W126" s="21"/>
      <c r="X126" s="21"/>
      <c r="Y126" s="21"/>
    </row>
    <row r="127" customFormat="false" ht="12.8" hidden="false" customHeight="false" outlineLevel="0" collapsed="false">
      <c r="B127" s="6"/>
      <c r="C127" s="12"/>
      <c r="D127" s="0"/>
      <c r="E127" s="0"/>
      <c r="F127" s="0"/>
      <c r="G127" s="0"/>
      <c r="H127" s="0"/>
      <c r="I127" s="0"/>
      <c r="J127" s="0"/>
      <c r="K127" s="0"/>
      <c r="L127" s="0"/>
      <c r="N127" s="0"/>
      <c r="O127" s="0"/>
      <c r="P127" s="0"/>
      <c r="Q127" s="0"/>
      <c r="R127" s="11"/>
      <c r="S127" s="1"/>
      <c r="T127" s="21"/>
      <c r="U127" s="21"/>
      <c r="V127" s="24"/>
      <c r="W127" s="21"/>
      <c r="X127" s="21"/>
      <c r="Y127" s="21"/>
      <c r="AA127" s="0" t="n">
        <v>45</v>
      </c>
      <c r="AB127" s="11" t="n">
        <v>43929</v>
      </c>
      <c r="AC127" s="1" t="n">
        <v>25085</v>
      </c>
      <c r="AD127" s="1" t="n">
        <v>21717</v>
      </c>
      <c r="AE127" s="1" t="n">
        <v>21340</v>
      </c>
      <c r="AF127" s="1" t="n">
        <v>1937</v>
      </c>
      <c r="AG127" s="1" t="n">
        <v>18100</v>
      </c>
      <c r="AH127" s="1" t="n">
        <v>47894</v>
      </c>
      <c r="AI127" s="1" t="n">
        <v>5315</v>
      </c>
    </row>
    <row r="128" customFormat="false" ht="12.8" hidden="false" customHeight="false" outlineLevel="0" collapsed="false">
      <c r="B128" s="7" t="s">
        <v>53</v>
      </c>
      <c r="D128" s="0"/>
      <c r="E128" s="0"/>
      <c r="F128" s="0"/>
      <c r="G128" s="0"/>
      <c r="H128" s="0"/>
      <c r="I128" s="0"/>
      <c r="J128" s="0"/>
      <c r="K128" s="0"/>
      <c r="L128" s="0"/>
      <c r="N128" s="0"/>
      <c r="O128" s="0"/>
      <c r="P128" s="0"/>
      <c r="Q128" s="0"/>
      <c r="R128" s="11"/>
      <c r="S128" s="1"/>
      <c r="T128" s="21"/>
      <c r="U128" s="21"/>
      <c r="V128" s="24"/>
      <c r="W128" s="21"/>
      <c r="X128" s="21"/>
      <c r="Y128" s="21"/>
      <c r="AA128" s="0" t="n">
        <v>46</v>
      </c>
      <c r="AB128" s="11" t="n">
        <v>43930</v>
      </c>
      <c r="AC128" s="1" t="n">
        <v>25085</v>
      </c>
      <c r="AD128" s="1" t="n">
        <v>21717</v>
      </c>
      <c r="AE128" s="1" t="n">
        <v>21340</v>
      </c>
      <c r="AF128" s="1" t="n">
        <v>1937</v>
      </c>
      <c r="AG128" s="1" t="n">
        <v>18100</v>
      </c>
      <c r="AH128" s="1" t="n">
        <v>47894</v>
      </c>
      <c r="AI128" s="1" t="n">
        <v>5315</v>
      </c>
    </row>
    <row r="129" customFormat="false" ht="12.8" hidden="false" customHeight="false" outlineLevel="0" collapsed="false">
      <c r="B129" s="15" t="n">
        <v>43941</v>
      </c>
      <c r="D129" s="0"/>
      <c r="E129" s="16" t="s">
        <v>54</v>
      </c>
      <c r="F129" s="0"/>
      <c r="G129" s="16" t="s">
        <v>55</v>
      </c>
      <c r="H129" s="16" t="s">
        <v>56</v>
      </c>
      <c r="I129" s="16" t="s">
        <v>57</v>
      </c>
      <c r="J129" s="16" t="s">
        <v>56</v>
      </c>
      <c r="K129" s="16" t="s">
        <v>58</v>
      </c>
      <c r="L129" s="16" t="s">
        <v>59</v>
      </c>
      <c r="M129" s="17" t="s">
        <v>60</v>
      </c>
      <c r="N129" s="0"/>
      <c r="O129" s="0"/>
      <c r="P129" s="0"/>
      <c r="Q129" s="0"/>
      <c r="R129" s="11"/>
      <c r="S129" s="1"/>
      <c r="T129" s="21"/>
      <c r="U129" s="21"/>
      <c r="V129" s="24"/>
      <c r="W129" s="21"/>
      <c r="X129" s="21"/>
      <c r="Y129" s="21"/>
      <c r="AA129" s="0" t="n">
        <v>47</v>
      </c>
      <c r="AB129" s="11" t="n">
        <v>43931</v>
      </c>
      <c r="AC129" s="1" t="n">
        <v>25085</v>
      </c>
      <c r="AD129" s="1" t="n">
        <v>21717</v>
      </c>
      <c r="AE129" s="1" t="n">
        <v>21340</v>
      </c>
      <c r="AF129" s="1" t="n">
        <v>1937</v>
      </c>
      <c r="AG129" s="1" t="n">
        <v>18100</v>
      </c>
      <c r="AH129" s="1" t="n">
        <v>47894</v>
      </c>
      <c r="AI129" s="1" t="n">
        <v>5315</v>
      </c>
    </row>
    <row r="130" customFormat="false" ht="12.8" hidden="false" customHeight="false" outlineLevel="0" collapsed="false">
      <c r="B130" s="18"/>
      <c r="C130" s="8" t="s">
        <v>19</v>
      </c>
      <c r="D130" s="16" t="s">
        <v>20</v>
      </c>
      <c r="E130" s="8" t="s">
        <v>62</v>
      </c>
      <c r="F130" s="8" t="s">
        <v>63</v>
      </c>
      <c r="G130" s="10" t="s">
        <v>64</v>
      </c>
      <c r="H130" s="16" t="s">
        <v>65</v>
      </c>
      <c r="I130" s="10" t="s">
        <v>66</v>
      </c>
      <c r="J130" s="16" t="s">
        <v>67</v>
      </c>
      <c r="K130" s="16" t="s">
        <v>64</v>
      </c>
      <c r="L130" s="16" t="s">
        <v>68</v>
      </c>
      <c r="M130" s="21" t="s">
        <v>69</v>
      </c>
      <c r="N130" s="1" t="s">
        <v>70</v>
      </c>
      <c r="O130" s="0"/>
      <c r="P130" s="0"/>
      <c r="Q130" s="0"/>
      <c r="R130" s="11"/>
      <c r="S130" s="1"/>
      <c r="T130" s="21"/>
      <c r="U130" s="21"/>
      <c r="V130" s="24"/>
      <c r="W130" s="21"/>
      <c r="X130" s="21"/>
      <c r="Y130" s="21"/>
      <c r="AA130" s="0" t="n">
        <v>48</v>
      </c>
      <c r="AB130" s="11" t="n">
        <v>43932</v>
      </c>
      <c r="AC130" s="1" t="n">
        <v>25085</v>
      </c>
      <c r="AD130" s="1" t="n">
        <v>21717</v>
      </c>
      <c r="AE130" s="1" t="n">
        <v>21340</v>
      </c>
      <c r="AF130" s="1" t="n">
        <v>1937</v>
      </c>
      <c r="AG130" s="1" t="n">
        <v>18100</v>
      </c>
      <c r="AH130" s="1" t="n">
        <v>47894</v>
      </c>
      <c r="AI130" s="1" t="n">
        <v>5315</v>
      </c>
    </row>
    <row r="131" customFormat="false" ht="12.8" hidden="false" customHeight="false" outlineLevel="0" collapsed="false">
      <c r="B131" s="0" t="s">
        <v>9</v>
      </c>
      <c r="C131" s="9" t="n">
        <v>300</v>
      </c>
      <c r="D131" s="1" t="n">
        <v>24114</v>
      </c>
      <c r="E131" s="9" t="n">
        <f aca="false">D131/60.48</f>
        <v>398.710317460317</v>
      </c>
      <c r="F131" s="9" t="n">
        <v>454</v>
      </c>
      <c r="G131" s="11" t="n">
        <v>43900</v>
      </c>
      <c r="H131" s="1" t="n">
        <f aca="false">_xlfn.DAYS(B129,G131)</f>
        <v>41</v>
      </c>
      <c r="I131" s="11" t="n">
        <v>43902</v>
      </c>
      <c r="J131" s="1" t="n">
        <f aca="false">_xlfn.DAYS(B129,I131)</f>
        <v>39</v>
      </c>
      <c r="K131" s="11" t="n">
        <f aca="false">B129+1</f>
        <v>43942</v>
      </c>
      <c r="L131" s="0" t="n">
        <f aca="false">_xlfn.DAYS(K131,G131)</f>
        <v>42</v>
      </c>
      <c r="M131" s="1" t="n">
        <v>24114</v>
      </c>
      <c r="N131" s="0" t="n">
        <f aca="false">D131-M131</f>
        <v>0</v>
      </c>
      <c r="O131" s="0"/>
      <c r="P131" s="0"/>
      <c r="Q131" s="0"/>
      <c r="R131" s="11"/>
      <c r="S131" s="1"/>
      <c r="T131" s="21"/>
      <c r="U131" s="21"/>
      <c r="V131" s="24"/>
      <c r="W131" s="21"/>
      <c r="X131" s="21"/>
      <c r="Y131" s="21"/>
      <c r="AA131" s="0" t="n">
        <v>49</v>
      </c>
      <c r="AB131" s="11" t="n">
        <v>43933</v>
      </c>
      <c r="AC131" s="1" t="n">
        <v>25085</v>
      </c>
      <c r="AD131" s="1" t="n">
        <v>21717</v>
      </c>
      <c r="AE131" s="1" t="n">
        <v>21340</v>
      </c>
      <c r="AF131" s="1" t="n">
        <v>1937</v>
      </c>
      <c r="AG131" s="1" t="n">
        <v>18100</v>
      </c>
      <c r="AH131" s="1" t="n">
        <v>47894</v>
      </c>
      <c r="AI131" s="1" t="n">
        <v>5315</v>
      </c>
    </row>
    <row r="132" customFormat="false" ht="12.8" hidden="false" customHeight="false" outlineLevel="0" collapsed="false">
      <c r="B132" s="0" t="s">
        <v>10</v>
      </c>
      <c r="C132" s="9" t="n">
        <v>230</v>
      </c>
      <c r="D132" s="1" t="n">
        <v>20852</v>
      </c>
      <c r="E132" s="9" t="n">
        <f aca="false">D132/46.75</f>
        <v>446.032085561497</v>
      </c>
      <c r="F132" s="9" t="n">
        <v>399</v>
      </c>
      <c r="G132" s="11" t="n">
        <v>43907</v>
      </c>
      <c r="H132" s="1" t="n">
        <f aca="false">_xlfn.DAYS(B129,G132)</f>
        <v>34</v>
      </c>
      <c r="I132" s="11" t="n">
        <v>43913</v>
      </c>
      <c r="J132" s="1" t="n">
        <f aca="false">_xlfn.DAYS(B129,I132)</f>
        <v>28</v>
      </c>
      <c r="K132" s="11" t="n">
        <f aca="false">B129+1</f>
        <v>43942</v>
      </c>
      <c r="L132" s="0" t="n">
        <f aca="false">_xlfn.DAYS(K132,G132)</f>
        <v>35</v>
      </c>
      <c r="M132" s="1" t="n">
        <v>20852</v>
      </c>
      <c r="N132" s="0" t="n">
        <f aca="false">D132-M132</f>
        <v>0</v>
      </c>
      <c r="O132" s="0"/>
      <c r="P132" s="0"/>
      <c r="Q132" s="0"/>
      <c r="R132" s="11"/>
      <c r="S132" s="1"/>
      <c r="T132" s="21"/>
      <c r="U132" s="21"/>
      <c r="V132" s="24"/>
      <c r="W132" s="21"/>
      <c r="X132" s="21"/>
      <c r="Y132" s="21"/>
      <c r="AA132" s="0" t="n">
        <v>50</v>
      </c>
      <c r="AB132" s="11" t="n">
        <v>43934</v>
      </c>
      <c r="AC132" s="1" t="n">
        <v>25085</v>
      </c>
      <c r="AD132" s="1" t="n">
        <v>21717</v>
      </c>
      <c r="AE132" s="1" t="n">
        <v>21340</v>
      </c>
      <c r="AF132" s="1" t="n">
        <v>1937</v>
      </c>
      <c r="AG132" s="1" t="n">
        <v>18100</v>
      </c>
      <c r="AH132" s="1" t="n">
        <v>47894</v>
      </c>
      <c r="AI132" s="1" t="n">
        <v>5315</v>
      </c>
    </row>
    <row r="133" customFormat="false" ht="12.8" hidden="false" customHeight="false" outlineLevel="0" collapsed="false">
      <c r="B133" s="0" t="s">
        <v>11</v>
      </c>
      <c r="C133" s="9" t="n">
        <v>330</v>
      </c>
      <c r="D133" s="1" t="n">
        <v>20265</v>
      </c>
      <c r="E133" s="9" t="n">
        <f aca="false">D133/65.27</f>
        <v>310.479546499157</v>
      </c>
      <c r="F133" s="9" t="n">
        <v>547</v>
      </c>
      <c r="G133" s="11" t="n">
        <v>43912</v>
      </c>
      <c r="H133" s="1" t="n">
        <f aca="false">_xlfn.DAYS(B129,G133)</f>
        <v>29</v>
      </c>
      <c r="I133" s="11" t="n">
        <v>43914</v>
      </c>
      <c r="J133" s="1" t="n">
        <f aca="false">_xlfn.DAYS(B129,I133)</f>
        <v>27</v>
      </c>
      <c r="K133" s="11" t="n">
        <f aca="false">B129+1</f>
        <v>43942</v>
      </c>
      <c r="L133" s="0" t="n">
        <f aca="false">_xlfn.DAYS(K133,G133)</f>
        <v>30</v>
      </c>
      <c r="M133" s="1" t="n">
        <v>20265</v>
      </c>
      <c r="N133" s="0" t="n">
        <f aca="false">D133-M133</f>
        <v>0</v>
      </c>
      <c r="O133" s="0"/>
      <c r="P133" s="0"/>
      <c r="Q133" s="0"/>
      <c r="R133" s="11"/>
      <c r="S133" s="1"/>
      <c r="T133" s="21"/>
      <c r="U133" s="21"/>
      <c r="V133" s="24"/>
      <c r="W133" s="21"/>
      <c r="X133" s="21"/>
      <c r="Y133" s="21"/>
      <c r="AA133" s="0" t="n">
        <v>51</v>
      </c>
      <c r="AB133" s="11" t="n">
        <v>43935</v>
      </c>
      <c r="AC133" s="1" t="n">
        <v>25085</v>
      </c>
      <c r="AD133" s="1" t="n">
        <v>21717</v>
      </c>
      <c r="AE133" s="1" t="n">
        <v>21340</v>
      </c>
      <c r="AF133" s="1" t="n">
        <v>1937</v>
      </c>
      <c r="AG133" s="1" t="n">
        <v>18100</v>
      </c>
      <c r="AH133" s="1" t="n">
        <v>47894</v>
      </c>
      <c r="AI133" s="1" t="n">
        <v>5315</v>
      </c>
    </row>
    <row r="134" customFormat="false" ht="12.8" hidden="false" customHeight="false" outlineLevel="0" collapsed="false">
      <c r="B134" s="0" t="s">
        <v>12</v>
      </c>
      <c r="C134" s="9" t="n">
        <v>50</v>
      </c>
      <c r="D134" s="9" t="n">
        <v>1580</v>
      </c>
      <c r="E134" s="9" t="n">
        <f aca="false">D134/10.36</f>
        <v>152.509652509653</v>
      </c>
      <c r="F134" s="9" t="n">
        <v>40</v>
      </c>
      <c r="G134" s="11" t="n">
        <v>43915</v>
      </c>
      <c r="H134" s="1" t="n">
        <f aca="false">_xlfn.DAYS(B129,G134)</f>
        <v>26</v>
      </c>
      <c r="I134" s="11" t="n">
        <v>43928</v>
      </c>
      <c r="J134" s="1" t="n">
        <f aca="false">_xlfn.DAYS(B129,I134)</f>
        <v>13</v>
      </c>
      <c r="K134" s="11" t="n">
        <f aca="false">B129+1</f>
        <v>43942</v>
      </c>
      <c r="L134" s="0" t="n">
        <f aca="false">_xlfn.DAYS(K134,G134)</f>
        <v>27</v>
      </c>
      <c r="M134" s="1" t="n">
        <v>1580</v>
      </c>
      <c r="N134" s="0" t="n">
        <f aca="false">D134-M134</f>
        <v>0</v>
      </c>
      <c r="O134" s="0"/>
      <c r="P134" s="0"/>
      <c r="Q134" s="0"/>
      <c r="R134" s="11"/>
      <c r="S134" s="1"/>
      <c r="T134" s="21"/>
      <c r="U134" s="21"/>
      <c r="V134" s="24"/>
      <c r="W134" s="21"/>
      <c r="X134" s="21"/>
      <c r="Y134" s="21"/>
      <c r="AA134" s="0" t="n">
        <v>52</v>
      </c>
      <c r="AB134" s="11" t="n">
        <v>43936</v>
      </c>
      <c r="AC134" s="1" t="n">
        <v>25085</v>
      </c>
      <c r="AD134" s="1" t="n">
        <v>21717</v>
      </c>
      <c r="AE134" s="1" t="n">
        <v>21340</v>
      </c>
      <c r="AF134" s="1" t="n">
        <v>1937</v>
      </c>
      <c r="AG134" s="1" t="n">
        <v>18100</v>
      </c>
      <c r="AH134" s="1" t="n">
        <v>47894</v>
      </c>
      <c r="AI134" s="1" t="n">
        <v>5315</v>
      </c>
    </row>
    <row r="135" customFormat="false" ht="12.8" hidden="false" customHeight="false" outlineLevel="0" collapsed="false">
      <c r="B135" s="0" t="s">
        <v>13</v>
      </c>
      <c r="C135" s="9" t="n">
        <v>330</v>
      </c>
      <c r="D135" s="1" t="n">
        <v>19051</v>
      </c>
      <c r="E135" s="9" t="n">
        <f aca="false">D135/67.79</f>
        <v>281.029650390913</v>
      </c>
      <c r="F135" s="9" t="n">
        <v>449</v>
      </c>
      <c r="G135" s="11" t="n">
        <v>43916</v>
      </c>
      <c r="H135" s="1" t="n">
        <f aca="false">_xlfn.DAYS(B129,G135)</f>
        <v>25</v>
      </c>
      <c r="I135" s="11" t="n">
        <v>43919</v>
      </c>
      <c r="J135" s="1" t="n">
        <f aca="false">_xlfn.DAYS(B129,I135)</f>
        <v>22</v>
      </c>
      <c r="K135" s="11" t="n">
        <f aca="false">B129+1</f>
        <v>43942</v>
      </c>
      <c r="L135" s="0" t="n">
        <f aca="false">_xlfn.DAYS(K135,G135)</f>
        <v>26</v>
      </c>
      <c r="M135" s="1" t="n">
        <v>16509</v>
      </c>
      <c r="N135" s="0" t="n">
        <f aca="false">D135-M135</f>
        <v>2542</v>
      </c>
      <c r="O135" s="0"/>
      <c r="P135" s="0"/>
      <c r="Q135" s="0"/>
      <c r="R135" s="11"/>
      <c r="S135" s="1"/>
      <c r="T135" s="21"/>
      <c r="U135" s="21"/>
      <c r="V135" s="24"/>
      <c r="W135" s="21"/>
      <c r="X135" s="21"/>
      <c r="Y135" s="21"/>
      <c r="AA135" s="0" t="n">
        <v>53</v>
      </c>
      <c r="AB135" s="11" t="n">
        <v>43937</v>
      </c>
      <c r="AC135" s="1" t="n">
        <v>25085</v>
      </c>
      <c r="AD135" s="1" t="n">
        <v>21717</v>
      </c>
      <c r="AE135" s="1" t="n">
        <v>21340</v>
      </c>
      <c r="AF135" s="1" t="n">
        <v>1937</v>
      </c>
      <c r="AG135" s="1" t="n">
        <v>18100</v>
      </c>
      <c r="AH135" s="1" t="n">
        <v>47894</v>
      </c>
      <c r="AI135" s="1" t="n">
        <v>5315</v>
      </c>
    </row>
    <row r="136" customFormat="false" ht="12.8" hidden="false" customHeight="false" outlineLevel="0" collapsed="false">
      <c r="B136" s="0" t="s">
        <v>14</v>
      </c>
      <c r="C136" s="9" t="n">
        <v>1660</v>
      </c>
      <c r="D136" s="1" t="n">
        <v>42853</v>
      </c>
      <c r="E136" s="9" t="n">
        <f aca="false">D136/331</f>
        <v>129.465256797583</v>
      </c>
      <c r="F136" s="9" t="n">
        <v>1952</v>
      </c>
      <c r="G136" s="11" t="n">
        <v>43917</v>
      </c>
      <c r="H136" s="1" t="n">
        <f aca="false">_xlfn.DAYS(B129,G136)</f>
        <v>24</v>
      </c>
      <c r="I136" s="11" t="n">
        <v>43921</v>
      </c>
      <c r="J136" s="1" t="n">
        <f aca="false">_xlfn.DAYS(B129,I136)</f>
        <v>20</v>
      </c>
      <c r="K136" s="11" t="n">
        <f aca="false">B129+1</f>
        <v>43942</v>
      </c>
      <c r="L136" s="0" t="n">
        <f aca="false">_xlfn.DAYS(K136,G136)</f>
        <v>25</v>
      </c>
      <c r="M136" s="1" t="n">
        <v>42514</v>
      </c>
      <c r="N136" s="0" t="n">
        <f aca="false">D136-M136</f>
        <v>339</v>
      </c>
      <c r="O136" s="0"/>
      <c r="P136" s="0"/>
      <c r="Q136" s="0"/>
      <c r="R136" s="11"/>
      <c r="S136" s="1"/>
      <c r="T136" s="21"/>
      <c r="U136" s="21"/>
      <c r="V136" s="24"/>
      <c r="W136" s="21"/>
      <c r="X136" s="21"/>
      <c r="Y136" s="21"/>
      <c r="AA136" s="0" t="n">
        <v>54</v>
      </c>
      <c r="AB136" s="11" t="n">
        <v>43938</v>
      </c>
      <c r="AC136" s="21" t="n">
        <v>25085</v>
      </c>
      <c r="AD136" s="21" t="n">
        <v>21717</v>
      </c>
      <c r="AE136" s="21" t="n">
        <v>21340</v>
      </c>
      <c r="AF136" s="1" t="n">
        <v>1937</v>
      </c>
      <c r="AG136" s="1" t="n">
        <v>18100</v>
      </c>
      <c r="AH136" s="1" t="n">
        <v>47894</v>
      </c>
      <c r="AI136" s="1" t="n">
        <v>5315</v>
      </c>
    </row>
    <row r="137" customFormat="false" ht="12.8" hidden="false" customHeight="false" outlineLevel="0" collapsed="false">
      <c r="B137" s="0" t="s">
        <v>15</v>
      </c>
      <c r="C137" s="9" t="n">
        <v>414</v>
      </c>
      <c r="D137" s="1" t="n">
        <v>4862</v>
      </c>
      <c r="E137" s="9" t="n">
        <f aca="false">D137/83.784</f>
        <v>58.0301728253605</v>
      </c>
      <c r="F137" s="9" t="n">
        <v>220</v>
      </c>
      <c r="G137" s="11" t="n">
        <v>43918</v>
      </c>
      <c r="H137" s="1" t="n">
        <f aca="false">_xlfn.DAYS(B129,G137)</f>
        <v>23</v>
      </c>
      <c r="I137" s="11" t="n">
        <v>43920</v>
      </c>
      <c r="J137" s="1" t="n">
        <f aca="false">_xlfn.DAYS(B129,I137)</f>
        <v>21</v>
      </c>
      <c r="K137" s="11" t="n">
        <f aca="false">B129+1</f>
        <v>43942</v>
      </c>
      <c r="L137" s="0" t="n">
        <f aca="false">_xlfn.DAYS(K137,G137)</f>
        <v>24</v>
      </c>
      <c r="M137" s="1" t="n">
        <v>4862</v>
      </c>
      <c r="N137" s="0" t="n">
        <f aca="false">D137-M137</f>
        <v>0</v>
      </c>
      <c r="O137" s="0"/>
      <c r="P137" s="0"/>
      <c r="Q137" s="0"/>
      <c r="R137" s="11"/>
      <c r="S137" s="1"/>
      <c r="T137" s="21"/>
      <c r="U137" s="21"/>
      <c r="V137" s="24"/>
      <c r="W137" s="21"/>
      <c r="X137" s="21"/>
      <c r="Y137" s="21"/>
      <c r="AA137" s="0" t="n">
        <v>55</v>
      </c>
      <c r="AB137" s="11" t="n">
        <v>43939</v>
      </c>
      <c r="AC137" s="21" t="n">
        <v>25085</v>
      </c>
      <c r="AD137" s="21" t="n">
        <v>21717</v>
      </c>
      <c r="AE137" s="21" t="n">
        <v>21340</v>
      </c>
      <c r="AF137" s="1" t="n">
        <v>1937</v>
      </c>
      <c r="AG137" s="1" t="n">
        <v>18100</v>
      </c>
      <c r="AH137" s="1" t="n">
        <v>47894</v>
      </c>
      <c r="AI137" s="1" t="n">
        <v>5315</v>
      </c>
    </row>
    <row r="138" customFormat="false" ht="12.8" hidden="false" customHeight="false" outlineLevel="0" collapsed="false">
      <c r="B138" s="6"/>
      <c r="C138" s="12"/>
      <c r="D138" s="0"/>
      <c r="E138" s="0"/>
      <c r="F138" s="0"/>
      <c r="G138" s="0"/>
      <c r="H138" s="0"/>
      <c r="I138" s="0"/>
      <c r="J138" s="0"/>
      <c r="K138" s="0"/>
      <c r="L138" s="0"/>
      <c r="N138" s="0"/>
      <c r="O138" s="0"/>
      <c r="P138" s="0"/>
      <c r="Q138" s="0"/>
      <c r="R138" s="11"/>
      <c r="S138" s="1"/>
      <c r="T138" s="21"/>
      <c r="U138" s="21"/>
      <c r="V138" s="24"/>
      <c r="W138" s="21"/>
      <c r="X138" s="21"/>
      <c r="Y138" s="21"/>
      <c r="AA138" s="0" t="n">
        <v>56</v>
      </c>
      <c r="AB138" s="11" t="n">
        <v>43940</v>
      </c>
      <c r="AC138" s="21" t="n">
        <v>25085</v>
      </c>
      <c r="AD138" s="21" t="n">
        <v>21717</v>
      </c>
      <c r="AE138" s="21" t="n">
        <v>21340</v>
      </c>
      <c r="AF138" s="1" t="n">
        <v>1937</v>
      </c>
      <c r="AG138" s="1" t="n">
        <v>18100</v>
      </c>
      <c r="AH138" s="1" t="n">
        <v>47894</v>
      </c>
      <c r="AI138" s="1" t="n">
        <v>5315</v>
      </c>
    </row>
    <row r="139" customFormat="false" ht="12.8" hidden="false" customHeight="false" outlineLevel="0" collapsed="false">
      <c r="B139" s="6"/>
      <c r="C139" s="12"/>
      <c r="D139" s="0"/>
      <c r="E139" s="0"/>
      <c r="F139" s="0"/>
      <c r="G139" s="0"/>
      <c r="H139" s="0"/>
      <c r="I139" s="0"/>
      <c r="J139" s="0"/>
      <c r="K139" s="0"/>
      <c r="L139" s="0"/>
      <c r="N139" s="0"/>
      <c r="O139" s="0"/>
      <c r="P139" s="0"/>
      <c r="Q139" s="0"/>
      <c r="R139" s="11"/>
      <c r="S139" s="1"/>
      <c r="T139" s="21"/>
      <c r="U139" s="21"/>
      <c r="V139" s="24"/>
      <c r="W139" s="21"/>
      <c r="X139" s="21"/>
      <c r="Y139" s="21"/>
      <c r="AA139" s="0" t="n">
        <v>57</v>
      </c>
      <c r="AB139" s="11" t="n">
        <v>43941</v>
      </c>
      <c r="AC139" s="21" t="n">
        <v>24114</v>
      </c>
      <c r="AD139" s="21" t="n">
        <v>21717</v>
      </c>
      <c r="AE139" s="21" t="n">
        <v>21340</v>
      </c>
      <c r="AF139" s="1" t="n">
        <v>1937</v>
      </c>
      <c r="AG139" s="1" t="n">
        <v>18100</v>
      </c>
      <c r="AH139" s="1" t="n">
        <v>47894</v>
      </c>
      <c r="AI139" s="1" t="n">
        <v>5315</v>
      </c>
    </row>
    <row r="140" customFormat="false" ht="12.8" hidden="false" customHeight="false" outlineLevel="0" collapsed="false">
      <c r="B140" s="7" t="s">
        <v>53</v>
      </c>
      <c r="D140" s="0"/>
      <c r="E140" s="0"/>
      <c r="F140" s="0"/>
      <c r="G140" s="0"/>
      <c r="H140" s="0"/>
      <c r="I140" s="0"/>
      <c r="J140" s="0"/>
      <c r="K140" s="0"/>
      <c r="L140" s="0"/>
      <c r="N140" s="0"/>
      <c r="O140" s="0"/>
      <c r="P140" s="0"/>
      <c r="Q140" s="0"/>
      <c r="R140" s="11"/>
      <c r="S140" s="1"/>
      <c r="T140" s="21"/>
      <c r="U140" s="21"/>
      <c r="V140" s="24"/>
      <c r="W140" s="21"/>
      <c r="X140" s="21"/>
      <c r="Y140" s="21"/>
      <c r="AA140" s="0" t="n">
        <v>58</v>
      </c>
      <c r="AB140" s="11" t="n">
        <v>43942</v>
      </c>
      <c r="AC140" s="21" t="n">
        <v>24648</v>
      </c>
      <c r="AD140" s="21" t="n">
        <v>21282</v>
      </c>
      <c r="AE140" s="21" t="n">
        <v>20796</v>
      </c>
      <c r="AF140" s="1" t="n">
        <v>1765</v>
      </c>
      <c r="AG140" s="1" t="n">
        <v>17337</v>
      </c>
      <c r="AH140" s="1" t="n">
        <v>45536</v>
      </c>
      <c r="AI140" s="1" t="n">
        <v>5086</v>
      </c>
    </row>
    <row r="141" customFormat="false" ht="12.8" hidden="false" customHeight="false" outlineLevel="0" collapsed="false">
      <c r="B141" s="15" t="n">
        <v>43940</v>
      </c>
      <c r="D141" s="0"/>
      <c r="E141" s="16" t="s">
        <v>54</v>
      </c>
      <c r="F141" s="0"/>
      <c r="G141" s="16" t="s">
        <v>55</v>
      </c>
      <c r="H141" s="16" t="s">
        <v>56</v>
      </c>
      <c r="I141" s="16" t="s">
        <v>57</v>
      </c>
      <c r="J141" s="16" t="s">
        <v>56</v>
      </c>
      <c r="K141" s="16" t="s">
        <v>58</v>
      </c>
      <c r="L141" s="16" t="s">
        <v>59</v>
      </c>
      <c r="M141" s="17" t="s">
        <v>60</v>
      </c>
      <c r="N141" s="0"/>
      <c r="O141" s="0"/>
      <c r="P141" s="0"/>
      <c r="Q141" s="0"/>
      <c r="R141" s="11"/>
      <c r="S141" s="1"/>
      <c r="T141" s="21"/>
      <c r="U141" s="21"/>
      <c r="V141" s="24"/>
      <c r="W141" s="21"/>
      <c r="X141" s="21"/>
      <c r="Y141" s="21"/>
      <c r="AA141" s="0" t="n">
        <v>59</v>
      </c>
      <c r="AB141" s="11" t="n">
        <v>43943</v>
      </c>
      <c r="AC141" s="21" t="n">
        <v>25085</v>
      </c>
      <c r="AD141" s="21" t="n">
        <v>21717</v>
      </c>
      <c r="AE141" s="21" t="n">
        <v>21340</v>
      </c>
      <c r="AF141" s="1" t="n">
        <v>1937</v>
      </c>
      <c r="AG141" s="1" t="n">
        <v>18100</v>
      </c>
      <c r="AH141" s="1" t="n">
        <v>47894</v>
      </c>
      <c r="AI141" s="1" t="n">
        <v>5315</v>
      </c>
    </row>
    <row r="142" customFormat="false" ht="12.8" hidden="false" customHeight="false" outlineLevel="0" collapsed="false">
      <c r="B142" s="18"/>
      <c r="C142" s="8" t="s">
        <v>19</v>
      </c>
      <c r="D142" s="16" t="s">
        <v>20</v>
      </c>
      <c r="E142" s="8" t="s">
        <v>62</v>
      </c>
      <c r="F142" s="8" t="s">
        <v>63</v>
      </c>
      <c r="G142" s="10" t="s">
        <v>64</v>
      </c>
      <c r="H142" s="16" t="s">
        <v>65</v>
      </c>
      <c r="I142" s="10" t="s">
        <v>66</v>
      </c>
      <c r="J142" s="16" t="s">
        <v>67</v>
      </c>
      <c r="K142" s="16" t="s">
        <v>64</v>
      </c>
      <c r="L142" s="16" t="s">
        <v>68</v>
      </c>
      <c r="M142" s="21" t="s">
        <v>69</v>
      </c>
      <c r="N142" s="1" t="s">
        <v>70</v>
      </c>
      <c r="O142" s="0"/>
      <c r="P142" s="0"/>
      <c r="Q142" s="0"/>
      <c r="R142" s="23"/>
      <c r="S142" s="21"/>
      <c r="T142" s="24"/>
      <c r="U142" s="24"/>
      <c r="V142" s="23"/>
      <c r="W142" s="21"/>
      <c r="X142" s="23"/>
      <c r="Y142" s="21"/>
      <c r="AA142" s="0" t="n">
        <v>60</v>
      </c>
      <c r="AB142" s="11" t="n">
        <v>43944</v>
      </c>
      <c r="AC142" s="1" t="n">
        <v>25549</v>
      </c>
      <c r="AD142" s="1" t="n">
        <v>22157</v>
      </c>
      <c r="AE142" s="1" t="n">
        <v>21856</v>
      </c>
      <c r="AF142" s="1" t="n">
        <v>2021</v>
      </c>
      <c r="AG142" s="1" t="n">
        <v>18738</v>
      </c>
      <c r="AH142" s="1" t="n">
        <v>50236</v>
      </c>
      <c r="AI142" s="1" t="n">
        <v>5575</v>
      </c>
    </row>
    <row r="143" customFormat="false" ht="12.8" hidden="false" customHeight="false" outlineLevel="0" collapsed="false">
      <c r="B143" s="0" t="s">
        <v>9</v>
      </c>
      <c r="C143" s="9" t="n">
        <v>300</v>
      </c>
      <c r="D143" s="1" t="n">
        <v>23660</v>
      </c>
      <c r="E143" s="9" t="n">
        <f aca="false">D143/60.48</f>
        <v>391.203703703704</v>
      </c>
      <c r="F143" s="9" t="n">
        <v>433</v>
      </c>
      <c r="G143" s="11" t="n">
        <v>43900</v>
      </c>
      <c r="H143" s="1" t="n">
        <f aca="false">_xlfn.DAYS(B141,G143)</f>
        <v>40</v>
      </c>
      <c r="I143" s="11" t="n">
        <v>43902</v>
      </c>
      <c r="J143" s="1" t="n">
        <f aca="false">_xlfn.DAYS(B141,I143)</f>
        <v>38</v>
      </c>
      <c r="K143" s="11" t="n">
        <f aca="false">B141+1</f>
        <v>43941</v>
      </c>
      <c r="L143" s="0" t="n">
        <f aca="false">_xlfn.DAYS(K143,G143)</f>
        <v>41</v>
      </c>
      <c r="M143" s="1" t="n">
        <v>23660</v>
      </c>
      <c r="N143" s="0" t="n">
        <f aca="false">D143-M143</f>
        <v>0</v>
      </c>
      <c r="O143" s="0"/>
      <c r="P143" s="0"/>
      <c r="Q143" s="0"/>
    </row>
    <row r="144" customFormat="false" ht="12.8" hidden="false" customHeight="false" outlineLevel="0" collapsed="false">
      <c r="B144" s="0" t="s">
        <v>71</v>
      </c>
      <c r="C144" s="9" t="n">
        <v>230</v>
      </c>
      <c r="D144" s="1" t="n">
        <v>20453</v>
      </c>
      <c r="E144" s="9" t="n">
        <f aca="false">D144/46.75</f>
        <v>437.497326203209</v>
      </c>
      <c r="F144" s="9" t="n">
        <v>410</v>
      </c>
      <c r="G144" s="11" t="n">
        <v>43907</v>
      </c>
      <c r="H144" s="1" t="n">
        <f aca="false">_xlfn.DAYS(B141,G144)</f>
        <v>33</v>
      </c>
      <c r="I144" s="11" t="n">
        <v>43913</v>
      </c>
      <c r="J144" s="1" t="n">
        <f aca="false">_xlfn.DAYS(B141,I144)</f>
        <v>27</v>
      </c>
      <c r="K144" s="11" t="n">
        <f aca="false">B141+1</f>
        <v>43941</v>
      </c>
      <c r="L144" s="0" t="n">
        <f aca="false">_xlfn.DAYS(K144,G144)</f>
        <v>34</v>
      </c>
      <c r="M144" s="1" t="n">
        <v>20453</v>
      </c>
      <c r="N144" s="0" t="n">
        <f aca="false">D144-M144</f>
        <v>0</v>
      </c>
      <c r="O144" s="0"/>
      <c r="P144" s="0"/>
      <c r="Q144" s="0"/>
    </row>
    <row r="145" customFormat="false" ht="12.8" hidden="false" customHeight="false" outlineLevel="0" collapsed="false">
      <c r="B145" s="0" t="s">
        <v>11</v>
      </c>
      <c r="C145" s="9" t="n">
        <v>330</v>
      </c>
      <c r="D145" s="1" t="n">
        <v>19718</v>
      </c>
      <c r="E145" s="9" t="n">
        <f aca="false">D145/65.27</f>
        <v>302.098973494714</v>
      </c>
      <c r="F145" s="9" t="n">
        <v>395</v>
      </c>
      <c r="G145" s="11" t="n">
        <v>43912</v>
      </c>
      <c r="H145" s="1" t="n">
        <f aca="false">_xlfn.DAYS(B141,G145)</f>
        <v>28</v>
      </c>
      <c r="I145" s="11" t="n">
        <v>43914</v>
      </c>
      <c r="J145" s="1" t="n">
        <f aca="false">_xlfn.DAYS(B141,I145)</f>
        <v>26</v>
      </c>
      <c r="K145" s="11" t="n">
        <f aca="false">B141+1</f>
        <v>43941</v>
      </c>
      <c r="L145" s="0" t="n">
        <f aca="false">_xlfn.DAYS(K145,G145)</f>
        <v>29</v>
      </c>
      <c r="M145" s="1" t="n">
        <v>19718</v>
      </c>
      <c r="N145" s="0" t="n">
        <f aca="false">D145-M145</f>
        <v>0</v>
      </c>
      <c r="O145" s="0"/>
      <c r="P145" s="0"/>
      <c r="Q145" s="0"/>
    </row>
    <row r="146" customFormat="false" ht="12.8" hidden="false" customHeight="false" outlineLevel="0" collapsed="false">
      <c r="B146" s="0" t="s">
        <v>12</v>
      </c>
      <c r="C146" s="9" t="n">
        <v>50</v>
      </c>
      <c r="D146" s="9" t="n">
        <v>1540</v>
      </c>
      <c r="E146" s="9" t="n">
        <f aca="false">D146/10.36</f>
        <v>148.648648648649</v>
      </c>
      <c r="F146" s="9" t="n">
        <v>29</v>
      </c>
      <c r="G146" s="11" t="n">
        <v>43915</v>
      </c>
      <c r="H146" s="1" t="n">
        <f aca="false">_xlfn.DAYS(B141,G146)</f>
        <v>25</v>
      </c>
      <c r="I146" s="11" t="n">
        <v>43928</v>
      </c>
      <c r="J146" s="1" t="n">
        <f aca="false">_xlfn.DAYS(B141,I146)</f>
        <v>12</v>
      </c>
      <c r="K146" s="11" t="n">
        <f aca="false">B141+1</f>
        <v>43941</v>
      </c>
      <c r="L146" s="0" t="n">
        <f aca="false">_xlfn.DAYS(K146,G146)</f>
        <v>26</v>
      </c>
      <c r="M146" s="1" t="n">
        <v>1540</v>
      </c>
      <c r="N146" s="0" t="n">
        <f aca="false">D146-M146</f>
        <v>0</v>
      </c>
      <c r="O146" s="0"/>
      <c r="P146" s="0"/>
      <c r="Q146" s="0"/>
    </row>
    <row r="147" customFormat="false" ht="12.8" hidden="false" customHeight="false" outlineLevel="0" collapsed="false">
      <c r="B147" s="0" t="s">
        <v>13</v>
      </c>
      <c r="C147" s="9" t="n">
        <v>330</v>
      </c>
      <c r="D147" s="1" t="n">
        <v>18492</v>
      </c>
      <c r="E147" s="9" t="n">
        <f aca="false">D147/67.79</f>
        <v>272.783596400649</v>
      </c>
      <c r="F147" s="9" t="n">
        <v>596</v>
      </c>
      <c r="G147" s="11" t="n">
        <v>43916</v>
      </c>
      <c r="H147" s="1" t="n">
        <f aca="false">_xlfn.DAYS(B141,G147)</f>
        <v>24</v>
      </c>
      <c r="I147" s="11" t="n">
        <v>43919</v>
      </c>
      <c r="J147" s="1" t="n">
        <f aca="false">_xlfn.DAYS(B141,I147)</f>
        <v>21</v>
      </c>
      <c r="K147" s="11" t="n">
        <f aca="false">B141+1</f>
        <v>43941</v>
      </c>
      <c r="L147" s="0" t="n">
        <f aca="false">_xlfn.DAYS(K147,G147)</f>
        <v>25</v>
      </c>
      <c r="M147" s="1" t="n">
        <v>16060</v>
      </c>
      <c r="N147" s="0" t="n">
        <f aca="false">D147-M147</f>
        <v>2432</v>
      </c>
      <c r="O147" s="0"/>
      <c r="P147" s="0"/>
      <c r="Q147" s="0"/>
    </row>
    <row r="148" customFormat="false" ht="12.8" hidden="false" customHeight="false" outlineLevel="0" collapsed="false">
      <c r="B148" s="0" t="s">
        <v>14</v>
      </c>
      <c r="C148" s="9" t="n">
        <v>1660</v>
      </c>
      <c r="D148" s="1" t="n">
        <v>40901</v>
      </c>
      <c r="E148" s="9" t="n">
        <f aca="false">D148/331</f>
        <v>123.567975830816</v>
      </c>
      <c r="F148" s="9" t="n">
        <v>1570</v>
      </c>
      <c r="G148" s="11" t="n">
        <v>43917</v>
      </c>
      <c r="H148" s="1" t="n">
        <f aca="false">_xlfn.DAYS(B141,G148)</f>
        <v>23</v>
      </c>
      <c r="I148" s="11" t="n">
        <v>43921</v>
      </c>
      <c r="J148" s="1" t="n">
        <f aca="false">_xlfn.DAYS(B141,I148)</f>
        <v>19</v>
      </c>
      <c r="K148" s="11" t="n">
        <f aca="false">B141+1</f>
        <v>43941</v>
      </c>
      <c r="L148" s="0" t="n">
        <f aca="false">_xlfn.DAYS(K148,G148)</f>
        <v>24</v>
      </c>
      <c r="M148" s="1" t="n">
        <v>40575</v>
      </c>
      <c r="N148" s="0" t="n">
        <f aca="false">D148-M148</f>
        <v>326</v>
      </c>
      <c r="O148" s="0"/>
      <c r="P148" s="0"/>
      <c r="Q148" s="0"/>
    </row>
    <row r="149" customFormat="false" ht="12.8" hidden="false" customHeight="false" outlineLevel="0" collapsed="false">
      <c r="B149" s="0" t="s">
        <v>15</v>
      </c>
      <c r="C149" s="9" t="n">
        <v>414</v>
      </c>
      <c r="D149" s="1" t="n">
        <v>4642</v>
      </c>
      <c r="E149" s="9" t="n">
        <f aca="false">D149/83.784</f>
        <v>55.4043731500048</v>
      </c>
      <c r="F149" s="9" t="n">
        <v>104</v>
      </c>
      <c r="G149" s="11" t="n">
        <v>43918</v>
      </c>
      <c r="H149" s="1" t="n">
        <f aca="false">_xlfn.DAYS(B141,G149)</f>
        <v>22</v>
      </c>
      <c r="I149" s="11" t="n">
        <v>43920</v>
      </c>
      <c r="J149" s="1" t="n">
        <f aca="false">_xlfn.DAYS(B141,I149)</f>
        <v>20</v>
      </c>
      <c r="K149" s="11" t="n">
        <f aca="false">B141+1</f>
        <v>43941</v>
      </c>
      <c r="L149" s="0" t="n">
        <f aca="false">_xlfn.DAYS(K149,G149)</f>
        <v>23</v>
      </c>
      <c r="M149" s="1" t="n">
        <v>4692</v>
      </c>
      <c r="N149" s="0" t="n">
        <f aca="false">D149-M149</f>
        <v>-50</v>
      </c>
      <c r="O149" s="0"/>
      <c r="P149" s="0"/>
      <c r="Q149" s="0"/>
    </row>
    <row r="150" customFormat="false" ht="12.8" hidden="false" customHeight="false" outlineLevel="0" collapsed="false">
      <c r="B150" s="6"/>
      <c r="C150" s="12"/>
      <c r="D150" s="0"/>
      <c r="E150" s="0"/>
      <c r="F150" s="0"/>
      <c r="G150" s="0"/>
      <c r="H150" s="0"/>
      <c r="I150" s="0"/>
      <c r="J150" s="0"/>
      <c r="K150" s="0"/>
      <c r="L150" s="0"/>
      <c r="N150" s="0"/>
      <c r="O150" s="0"/>
      <c r="P150" s="0"/>
      <c r="Q150" s="0"/>
    </row>
    <row r="151" customFormat="false" ht="12.8" hidden="false" customHeight="false" outlineLevel="0" collapsed="false">
      <c r="B151" s="6"/>
      <c r="C151" s="12"/>
      <c r="D151" s="0"/>
      <c r="E151" s="0"/>
      <c r="F151" s="0"/>
      <c r="G151" s="0"/>
      <c r="H151" s="0"/>
      <c r="I151" s="0"/>
      <c r="J151" s="0"/>
      <c r="K151" s="0"/>
      <c r="L151" s="0"/>
      <c r="N151" s="0"/>
      <c r="O151" s="0"/>
      <c r="P151" s="0"/>
      <c r="Q151" s="0"/>
    </row>
    <row r="152" customFormat="false" ht="12.8" hidden="false" customHeight="false" outlineLevel="0" collapsed="false">
      <c r="B152" s="7" t="s">
        <v>53</v>
      </c>
      <c r="D152" s="0"/>
      <c r="E152" s="0"/>
      <c r="F152" s="0"/>
      <c r="G152" s="0"/>
      <c r="H152" s="0"/>
      <c r="I152" s="0"/>
      <c r="J152" s="0"/>
      <c r="K152" s="0"/>
      <c r="L152" s="0"/>
      <c r="N152" s="0"/>
      <c r="O152" s="0"/>
      <c r="P152" s="0"/>
      <c r="Q152" s="0"/>
    </row>
    <row r="153" customFormat="false" ht="12.8" hidden="false" customHeight="false" outlineLevel="0" collapsed="false">
      <c r="B153" s="15" t="n">
        <v>43939</v>
      </c>
      <c r="D153" s="0"/>
      <c r="E153" s="16" t="s">
        <v>54</v>
      </c>
      <c r="F153" s="0"/>
      <c r="G153" s="16" t="s">
        <v>55</v>
      </c>
      <c r="H153" s="16" t="s">
        <v>56</v>
      </c>
      <c r="I153" s="16" t="s">
        <v>57</v>
      </c>
      <c r="J153" s="16" t="s">
        <v>56</v>
      </c>
      <c r="K153" s="16" t="s">
        <v>58</v>
      </c>
      <c r="L153" s="16" t="s">
        <v>59</v>
      </c>
      <c r="M153" s="17" t="s">
        <v>60</v>
      </c>
      <c r="N153" s="0"/>
      <c r="O153" s="0"/>
      <c r="P153" s="0"/>
      <c r="Q153" s="0"/>
    </row>
    <row r="154" customFormat="false" ht="12.8" hidden="false" customHeight="false" outlineLevel="0" collapsed="false">
      <c r="B154" s="18"/>
      <c r="C154" s="8" t="s">
        <v>19</v>
      </c>
      <c r="D154" s="16" t="s">
        <v>20</v>
      </c>
      <c r="E154" s="8" t="s">
        <v>62</v>
      </c>
      <c r="F154" s="8" t="s">
        <v>63</v>
      </c>
      <c r="G154" s="10" t="s">
        <v>64</v>
      </c>
      <c r="H154" s="16" t="s">
        <v>65</v>
      </c>
      <c r="I154" s="10" t="s">
        <v>66</v>
      </c>
      <c r="J154" s="16" t="s">
        <v>67</v>
      </c>
      <c r="K154" s="16" t="s">
        <v>64</v>
      </c>
      <c r="L154" s="16" t="s">
        <v>68</v>
      </c>
      <c r="M154" s="21" t="s">
        <v>69</v>
      </c>
      <c r="N154" s="1" t="s">
        <v>70</v>
      </c>
      <c r="O154" s="0"/>
      <c r="P154" s="0"/>
      <c r="Q154" s="0"/>
    </row>
    <row r="155" customFormat="false" ht="12.8" hidden="false" customHeight="false" outlineLevel="0" collapsed="false">
      <c r="B155" s="0" t="s">
        <v>9</v>
      </c>
      <c r="C155" s="9" t="n">
        <v>300</v>
      </c>
      <c r="D155" s="1" t="n">
        <v>23227</v>
      </c>
      <c r="E155" s="9" t="n">
        <f aca="false">D155/60.48</f>
        <v>384.044312169312</v>
      </c>
      <c r="F155" s="9" t="n">
        <v>482</v>
      </c>
      <c r="G155" s="11" t="n">
        <v>43900</v>
      </c>
      <c r="H155" s="1" t="n">
        <f aca="false">_xlfn.DAYS(B153,G155)</f>
        <v>39</v>
      </c>
      <c r="I155" s="11" t="n">
        <v>43902</v>
      </c>
      <c r="J155" s="1" t="n">
        <f aca="false">_xlfn.DAYS(B153,I155)</f>
        <v>37</v>
      </c>
      <c r="K155" s="11" t="n">
        <f aca="false">B153+1</f>
        <v>43940</v>
      </c>
      <c r="L155" s="0" t="n">
        <f aca="false">_xlfn.DAYS(K155,G155)</f>
        <v>40</v>
      </c>
      <c r="M155" s="1" t="n">
        <v>23227</v>
      </c>
      <c r="N155" s="0" t="n">
        <f aca="false">D155-M155</f>
        <v>0</v>
      </c>
      <c r="O155" s="0"/>
      <c r="P155" s="0"/>
      <c r="Q155" s="0"/>
      <c r="R155" s="11"/>
      <c r="S155" s="1"/>
      <c r="T155" s="1"/>
      <c r="U155" s="1"/>
      <c r="V155" s="1"/>
      <c r="W155" s="1"/>
      <c r="X155" s="1"/>
      <c r="Y155" s="1"/>
    </row>
    <row r="156" customFormat="false" ht="12.8" hidden="false" customHeight="false" outlineLevel="0" collapsed="false">
      <c r="B156" s="0" t="s">
        <v>71</v>
      </c>
      <c r="C156" s="9" t="n">
        <v>230</v>
      </c>
      <c r="D156" s="1" t="n">
        <v>20043</v>
      </c>
      <c r="E156" s="9" t="n">
        <f aca="false">D156/46.75</f>
        <v>428.727272727273</v>
      </c>
      <c r="F156" s="9" t="n">
        <v>565</v>
      </c>
      <c r="G156" s="11" t="n">
        <v>43907</v>
      </c>
      <c r="H156" s="1" t="n">
        <f aca="false">_xlfn.DAYS(B153,G156)</f>
        <v>32</v>
      </c>
      <c r="I156" s="11" t="n">
        <v>43913</v>
      </c>
      <c r="J156" s="1" t="n">
        <f aca="false">_xlfn.DAYS(B153,I156)</f>
        <v>26</v>
      </c>
      <c r="K156" s="11" t="n">
        <f aca="false">B153+1</f>
        <v>43940</v>
      </c>
      <c r="L156" s="0" t="n">
        <f aca="false">_xlfn.DAYS(K156,G156)</f>
        <v>33</v>
      </c>
      <c r="M156" s="1" t="n">
        <v>20639</v>
      </c>
      <c r="N156" s="0" t="n">
        <f aca="false">D156-M156</f>
        <v>-596</v>
      </c>
      <c r="O156" s="0"/>
      <c r="P156" s="0"/>
      <c r="Q156" s="0"/>
      <c r="R156" s="11"/>
      <c r="S156" s="1"/>
      <c r="T156" s="1"/>
      <c r="U156" s="1"/>
      <c r="V156" s="1"/>
      <c r="W156" s="1"/>
      <c r="X156" s="1"/>
      <c r="Y156" s="1"/>
    </row>
    <row r="157" customFormat="false" ht="12.8" hidden="false" customHeight="false" outlineLevel="0" collapsed="false">
      <c r="B157" s="0" t="s">
        <v>11</v>
      </c>
      <c r="C157" s="9" t="n">
        <v>330</v>
      </c>
      <c r="D157" s="1" t="n">
        <v>19323</v>
      </c>
      <c r="E157" s="9" t="n">
        <f aca="false">D157/65.27</f>
        <v>296.047188601195</v>
      </c>
      <c r="F157" s="9" t="n">
        <v>642</v>
      </c>
      <c r="G157" s="11" t="n">
        <v>43912</v>
      </c>
      <c r="H157" s="1" t="n">
        <f aca="false">_xlfn.DAYS(B153,G157)</f>
        <v>27</v>
      </c>
      <c r="I157" s="11" t="n">
        <v>43914</v>
      </c>
      <c r="J157" s="1" t="n">
        <f aca="false">_xlfn.DAYS(B153,I157)</f>
        <v>25</v>
      </c>
      <c r="K157" s="11" t="n">
        <f aca="false">B153+1</f>
        <v>43940</v>
      </c>
      <c r="L157" s="0" t="n">
        <f aca="false">_xlfn.DAYS(K157,G157)</f>
        <v>28</v>
      </c>
      <c r="M157" s="1" t="n">
        <v>19323</v>
      </c>
      <c r="N157" s="0" t="n">
        <f aca="false">D157-M157</f>
        <v>0</v>
      </c>
      <c r="O157" s="0"/>
      <c r="P157" s="0"/>
      <c r="Q157" s="0"/>
      <c r="R157" s="11"/>
      <c r="S157" s="1"/>
      <c r="T157" s="1"/>
      <c r="U157" s="1"/>
      <c r="V157" s="1"/>
      <c r="W157" s="1"/>
      <c r="X157" s="1"/>
      <c r="Y157" s="1"/>
    </row>
    <row r="158" customFormat="false" ht="12.8" hidden="false" customHeight="false" outlineLevel="0" collapsed="false">
      <c r="B158" s="0" t="s">
        <v>12</v>
      </c>
      <c r="C158" s="9" t="n">
        <v>50</v>
      </c>
      <c r="D158" s="9" t="n">
        <v>1511</v>
      </c>
      <c r="E158" s="9" t="n">
        <f aca="false">D158/10.36</f>
        <v>145.849420849421</v>
      </c>
      <c r="F158" s="9" t="n">
        <v>111</v>
      </c>
      <c r="G158" s="11" t="n">
        <v>43915</v>
      </c>
      <c r="H158" s="1" t="n">
        <f aca="false">_xlfn.DAYS(B153,G158)</f>
        <v>24</v>
      </c>
      <c r="I158" s="11" t="n">
        <v>43928</v>
      </c>
      <c r="J158" s="1" t="n">
        <f aca="false">_xlfn.DAYS(B153,I158)</f>
        <v>11</v>
      </c>
      <c r="K158" s="11" t="n">
        <f aca="false">B153+1</f>
        <v>43940</v>
      </c>
      <c r="L158" s="0" t="n">
        <f aca="false">_xlfn.DAYS(K158,G158)</f>
        <v>25</v>
      </c>
      <c r="M158" s="1" t="n">
        <v>1511</v>
      </c>
      <c r="N158" s="0" t="n">
        <f aca="false">D158-M158</f>
        <v>0</v>
      </c>
      <c r="O158" s="0"/>
      <c r="P158" s="0"/>
      <c r="Q158" s="0"/>
      <c r="R158" s="11"/>
      <c r="S158" s="1"/>
      <c r="T158" s="1"/>
      <c r="U158" s="1"/>
      <c r="V158" s="1"/>
      <c r="W158" s="1"/>
      <c r="X158" s="1"/>
      <c r="Y158" s="1"/>
    </row>
    <row r="159" customFormat="false" ht="12.8" hidden="false" customHeight="false" outlineLevel="0" collapsed="false">
      <c r="B159" s="0" t="s">
        <v>13</v>
      </c>
      <c r="C159" s="9" t="n">
        <v>330</v>
      </c>
      <c r="D159" s="1" t="n">
        <v>17994</v>
      </c>
      <c r="E159" s="9" t="n">
        <f aca="false">D159/67.79</f>
        <v>265.437380144564</v>
      </c>
      <c r="F159" s="9" t="n">
        <v>888</v>
      </c>
      <c r="G159" s="11" t="n">
        <v>43916</v>
      </c>
      <c r="H159" s="1" t="n">
        <f aca="false">_xlfn.DAYS(B153,G159)</f>
        <v>23</v>
      </c>
      <c r="I159" s="11" t="n">
        <v>43919</v>
      </c>
      <c r="J159" s="1" t="n">
        <f aca="false">_xlfn.DAYS(B153,I159)</f>
        <v>20</v>
      </c>
      <c r="K159" s="11" t="n">
        <f aca="false">B153+1</f>
        <v>43940</v>
      </c>
      <c r="L159" s="0" t="n">
        <f aca="false">_xlfn.DAYS(K159,G159)</f>
        <v>24</v>
      </c>
      <c r="M159" s="1" t="n">
        <v>15464</v>
      </c>
      <c r="N159" s="0" t="n">
        <f aca="false">D159-M159</f>
        <v>2530</v>
      </c>
      <c r="O159" s="0"/>
      <c r="P159" s="0"/>
      <c r="Q159" s="0"/>
      <c r="R159" s="11"/>
      <c r="S159" s="1"/>
      <c r="T159" s="1"/>
      <c r="U159" s="1"/>
      <c r="V159" s="1"/>
      <c r="W159" s="1"/>
      <c r="X159" s="1"/>
      <c r="Y159" s="1"/>
    </row>
    <row r="160" customFormat="false" ht="12.8" hidden="false" customHeight="false" outlineLevel="0" collapsed="false">
      <c r="B160" s="0" t="s">
        <v>14</v>
      </c>
      <c r="C160" s="9" t="n">
        <v>1660</v>
      </c>
      <c r="D160" s="1" t="n">
        <v>39331</v>
      </c>
      <c r="E160" s="9" t="n">
        <f aca="false">D160/331</f>
        <v>118.824773413897</v>
      </c>
      <c r="F160" s="9" t="n">
        <v>1883</v>
      </c>
      <c r="G160" s="11" t="n">
        <v>43917</v>
      </c>
      <c r="H160" s="1" t="n">
        <f aca="false">_xlfn.DAYS(B153,G160)</f>
        <v>22</v>
      </c>
      <c r="I160" s="11" t="n">
        <v>43921</v>
      </c>
      <c r="J160" s="1" t="n">
        <f aca="false">_xlfn.DAYS(B153,I160)</f>
        <v>18</v>
      </c>
      <c r="K160" s="11" t="n">
        <f aca="false">B153+1</f>
        <v>43940</v>
      </c>
      <c r="L160" s="0" t="n">
        <f aca="false">_xlfn.DAYS(K160,G160)</f>
        <v>23</v>
      </c>
      <c r="M160" s="1" t="n">
        <v>39014</v>
      </c>
      <c r="N160" s="0" t="n">
        <f aca="false">D160-M160</f>
        <v>317</v>
      </c>
      <c r="O160" s="0"/>
      <c r="P160" s="0"/>
      <c r="Q160" s="0"/>
      <c r="R160" s="11"/>
      <c r="S160" s="1"/>
      <c r="T160" s="1"/>
      <c r="U160" s="1"/>
      <c r="V160" s="1"/>
      <c r="W160" s="1"/>
      <c r="X160" s="1"/>
      <c r="Y160" s="1"/>
    </row>
    <row r="161" customFormat="false" ht="12.8" hidden="false" customHeight="false" outlineLevel="0" collapsed="false">
      <c r="B161" s="0" t="s">
        <v>15</v>
      </c>
      <c r="C161" s="9" t="n">
        <v>414</v>
      </c>
      <c r="D161" s="1" t="n">
        <v>4538</v>
      </c>
      <c r="E161" s="9" t="n">
        <f aca="false">D161/83.784</f>
        <v>54.1630860307457</v>
      </c>
      <c r="F161" s="9" t="n">
        <v>186</v>
      </c>
      <c r="G161" s="11" t="n">
        <v>43918</v>
      </c>
      <c r="H161" s="1" t="n">
        <f aca="false">_xlfn.DAYS(B153,G161)</f>
        <v>21</v>
      </c>
      <c r="I161" s="11" t="n">
        <v>43920</v>
      </c>
      <c r="J161" s="1" t="n">
        <f aca="false">_xlfn.DAYS(B153,I161)</f>
        <v>19</v>
      </c>
      <c r="K161" s="11" t="n">
        <f aca="false">B153+1</f>
        <v>43940</v>
      </c>
      <c r="L161" s="0" t="n">
        <f aca="false">_xlfn.DAYS(K161,G161)</f>
        <v>22</v>
      </c>
      <c r="M161" s="1" t="n">
        <v>4538</v>
      </c>
      <c r="N161" s="0" t="n">
        <f aca="false">D161-M161</f>
        <v>0</v>
      </c>
      <c r="O161" s="0"/>
      <c r="P161" s="0"/>
      <c r="Q161" s="0"/>
      <c r="R161" s="11"/>
      <c r="S161" s="1"/>
      <c r="T161" s="1"/>
      <c r="U161" s="1"/>
      <c r="V161" s="1"/>
      <c r="W161" s="1"/>
      <c r="X161" s="1"/>
      <c r="Y161" s="1"/>
    </row>
    <row r="162" customFormat="false" ht="12.8" hidden="false" customHeight="false" outlineLevel="0" collapsed="false">
      <c r="B162" s="6"/>
      <c r="C162" s="12"/>
      <c r="D162" s="0"/>
      <c r="E162" s="0"/>
      <c r="F162" s="0"/>
      <c r="G162" s="0"/>
      <c r="H162" s="0"/>
      <c r="I162" s="0"/>
      <c r="J162" s="0"/>
      <c r="K162" s="0"/>
      <c r="L162" s="0"/>
      <c r="N162" s="0"/>
      <c r="O162" s="0"/>
      <c r="P162" s="0"/>
      <c r="Q162" s="0"/>
      <c r="R162" s="11"/>
      <c r="S162" s="1"/>
      <c r="T162" s="1"/>
      <c r="U162" s="1"/>
      <c r="V162" s="1"/>
      <c r="W162" s="1"/>
      <c r="X162" s="1"/>
      <c r="Y162" s="1"/>
    </row>
    <row r="163" customFormat="false" ht="12.8" hidden="false" customHeight="false" outlineLevel="0" collapsed="false">
      <c r="B163" s="6"/>
      <c r="C163" s="12"/>
      <c r="D163" s="0"/>
      <c r="E163" s="0"/>
      <c r="F163" s="0"/>
      <c r="G163" s="0"/>
      <c r="H163" s="0"/>
      <c r="I163" s="0"/>
      <c r="J163" s="0"/>
      <c r="K163" s="0"/>
      <c r="L163" s="0"/>
      <c r="N163" s="0"/>
      <c r="O163" s="0"/>
      <c r="P163" s="0"/>
      <c r="Q163" s="0"/>
      <c r="R163" s="11"/>
      <c r="S163" s="1"/>
      <c r="T163" s="1"/>
      <c r="U163" s="1"/>
      <c r="V163" s="1"/>
      <c r="W163" s="1"/>
      <c r="X163" s="1"/>
      <c r="Y163" s="1"/>
    </row>
    <row r="164" customFormat="false" ht="12.8" hidden="false" customHeight="false" outlineLevel="0" collapsed="false">
      <c r="B164" s="7" t="s">
        <v>53</v>
      </c>
      <c r="D164" s="0"/>
      <c r="E164" s="0"/>
      <c r="F164" s="0"/>
      <c r="G164" s="0"/>
      <c r="H164" s="0"/>
      <c r="I164" s="0"/>
      <c r="J164" s="0"/>
      <c r="K164" s="0"/>
      <c r="L164" s="0"/>
      <c r="N164" s="0"/>
      <c r="O164" s="0"/>
      <c r="P164" s="0"/>
      <c r="Q164" s="0"/>
      <c r="R164" s="11"/>
      <c r="S164" s="1"/>
      <c r="T164" s="1"/>
      <c r="U164" s="1"/>
      <c r="V164" s="1"/>
      <c r="W164" s="1"/>
      <c r="X164" s="1"/>
      <c r="Y164" s="1"/>
    </row>
    <row r="165" customFormat="false" ht="12.8" hidden="false" customHeight="false" outlineLevel="0" collapsed="false">
      <c r="B165" s="15" t="n">
        <v>43938</v>
      </c>
      <c r="D165" s="0"/>
      <c r="E165" s="16" t="s">
        <v>54</v>
      </c>
      <c r="F165" s="0"/>
      <c r="G165" s="16" t="s">
        <v>55</v>
      </c>
      <c r="H165" s="16" t="s">
        <v>56</v>
      </c>
      <c r="I165" s="16" t="s">
        <v>57</v>
      </c>
      <c r="J165" s="16" t="s">
        <v>56</v>
      </c>
      <c r="K165" s="16" t="s">
        <v>58</v>
      </c>
      <c r="L165" s="16" t="s">
        <v>59</v>
      </c>
      <c r="M165" s="17" t="s">
        <v>60</v>
      </c>
      <c r="N165" s="0"/>
      <c r="O165" s="0"/>
      <c r="P165" s="0"/>
      <c r="Q165" s="0"/>
      <c r="R165" s="11"/>
      <c r="S165" s="1"/>
      <c r="T165" s="1"/>
      <c r="U165" s="1"/>
      <c r="V165" s="1"/>
      <c r="W165" s="1"/>
      <c r="X165" s="1"/>
      <c r="Y165" s="1"/>
    </row>
    <row r="166" customFormat="false" ht="12.8" hidden="false" customHeight="false" outlineLevel="0" collapsed="false">
      <c r="B166" s="18"/>
      <c r="C166" s="8" t="s">
        <v>19</v>
      </c>
      <c r="D166" s="16" t="s">
        <v>20</v>
      </c>
      <c r="E166" s="8" t="s">
        <v>62</v>
      </c>
      <c r="F166" s="8" t="s">
        <v>63</v>
      </c>
      <c r="G166" s="10" t="s">
        <v>64</v>
      </c>
      <c r="H166" s="16" t="s">
        <v>65</v>
      </c>
      <c r="I166" s="10" t="s">
        <v>66</v>
      </c>
      <c r="J166" s="16" t="s">
        <v>67</v>
      </c>
      <c r="K166" s="16" t="s">
        <v>64</v>
      </c>
      <c r="L166" s="16" t="s">
        <v>68</v>
      </c>
      <c r="M166" s="21" t="s">
        <v>69</v>
      </c>
      <c r="N166" s="1" t="s">
        <v>70</v>
      </c>
      <c r="O166" s="0"/>
      <c r="P166" s="0"/>
      <c r="Q166" s="0"/>
      <c r="R166" s="11"/>
      <c r="S166" s="1"/>
      <c r="T166" s="1"/>
      <c r="U166" s="1"/>
      <c r="V166" s="1"/>
      <c r="W166" s="1"/>
      <c r="X166" s="1"/>
      <c r="Y166" s="1"/>
    </row>
    <row r="167" customFormat="false" ht="12.8" hidden="false" customHeight="false" outlineLevel="0" collapsed="false">
      <c r="B167" s="0" t="s">
        <v>9</v>
      </c>
      <c r="C167" s="9" t="n">
        <v>300</v>
      </c>
      <c r="D167" s="1" t="n">
        <v>22745</v>
      </c>
      <c r="E167" s="9" t="n">
        <f aca="false">D167/60.48</f>
        <v>376.074735449735</v>
      </c>
      <c r="F167" s="9" t="n">
        <v>575</v>
      </c>
      <c r="G167" s="11" t="n">
        <v>43900</v>
      </c>
      <c r="H167" s="1" t="n">
        <f aca="false">_xlfn.DAYS(B165,G167)</f>
        <v>38</v>
      </c>
      <c r="I167" s="11" t="n">
        <v>43902</v>
      </c>
      <c r="J167" s="1" t="n">
        <f aca="false">_xlfn.DAYS(B165,I167)</f>
        <v>36</v>
      </c>
      <c r="K167" s="11" t="n">
        <f aca="false">B165+1</f>
        <v>43939</v>
      </c>
      <c r="L167" s="0" t="n">
        <f aca="false">_xlfn.DAYS(K167,G167)</f>
        <v>39</v>
      </c>
      <c r="M167" s="1" t="n">
        <v>22745</v>
      </c>
      <c r="N167" s="0" t="n">
        <f aca="false">D167-M167</f>
        <v>0</v>
      </c>
      <c r="O167" s="0"/>
      <c r="P167" s="0"/>
      <c r="Q167" s="0"/>
      <c r="R167" s="11"/>
      <c r="S167" s="1"/>
      <c r="T167" s="1"/>
      <c r="U167" s="1"/>
      <c r="V167" s="1"/>
      <c r="W167" s="1"/>
      <c r="X167" s="1"/>
      <c r="Y167" s="1"/>
    </row>
    <row r="168" customFormat="false" ht="12.8" hidden="false" customHeight="false" outlineLevel="0" collapsed="false">
      <c r="B168" s="0" t="s">
        <v>71</v>
      </c>
      <c r="C168" s="9" t="n">
        <v>230</v>
      </c>
      <c r="D168" s="1" t="n">
        <v>19478</v>
      </c>
      <c r="E168" s="9" t="n">
        <f aca="false">D168/46.75</f>
        <v>416.641711229947</v>
      </c>
      <c r="F168" s="9" t="n">
        <v>348</v>
      </c>
      <c r="G168" s="11" t="n">
        <v>43907</v>
      </c>
      <c r="H168" s="1" t="n">
        <f aca="false">_xlfn.DAYS(B165,G168)</f>
        <v>31</v>
      </c>
      <c r="I168" s="11" t="n">
        <v>43913</v>
      </c>
      <c r="J168" s="1" t="n">
        <f aca="false">_xlfn.DAYS(B165,I168)</f>
        <v>25</v>
      </c>
      <c r="K168" s="11" t="n">
        <f aca="false">B165+1</f>
        <v>43939</v>
      </c>
      <c r="L168" s="0" t="n">
        <f aca="false">_xlfn.DAYS(K168,G168)</f>
        <v>32</v>
      </c>
      <c r="M168" s="1" t="n">
        <v>20002</v>
      </c>
      <c r="N168" s="0" t="n">
        <f aca="false">D168-M168</f>
        <v>-524</v>
      </c>
      <c r="O168" s="0"/>
      <c r="P168" s="0"/>
      <c r="Q168" s="0"/>
      <c r="R168" s="11"/>
      <c r="S168" s="1"/>
      <c r="T168" s="1"/>
      <c r="U168" s="1"/>
      <c r="V168" s="1"/>
      <c r="W168" s="1"/>
      <c r="X168" s="1"/>
      <c r="Y168" s="1"/>
    </row>
    <row r="169" customFormat="false" ht="12.8" hidden="false" customHeight="false" outlineLevel="0" collapsed="false">
      <c r="B169" s="0" t="s">
        <v>11</v>
      </c>
      <c r="C169" s="9" t="n">
        <v>330</v>
      </c>
      <c r="D169" s="1" t="n">
        <v>18681</v>
      </c>
      <c r="E169" s="9" t="n">
        <f aca="false">D169/65.27</f>
        <v>286.211123027425</v>
      </c>
      <c r="F169" s="9" t="n">
        <v>761</v>
      </c>
      <c r="G169" s="11" t="n">
        <v>43912</v>
      </c>
      <c r="H169" s="1" t="n">
        <f aca="false">_xlfn.DAYS(B165,G169)</f>
        <v>26</v>
      </c>
      <c r="I169" s="11" t="n">
        <v>43914</v>
      </c>
      <c r="J169" s="1" t="n">
        <f aca="false">_xlfn.DAYS(B165,I169)</f>
        <v>24</v>
      </c>
      <c r="K169" s="11" t="n">
        <f aca="false">B165+1</f>
        <v>43939</v>
      </c>
      <c r="L169" s="0" t="n">
        <f aca="false">_xlfn.DAYS(K169,G169)</f>
        <v>27</v>
      </c>
      <c r="M169" s="1" t="n">
        <v>18681</v>
      </c>
      <c r="N169" s="0" t="n">
        <f aca="false">D169-M169</f>
        <v>0</v>
      </c>
      <c r="O169" s="0"/>
      <c r="P169" s="0"/>
      <c r="Q169" s="0"/>
      <c r="R169" s="11"/>
      <c r="S169" s="1"/>
      <c r="T169" s="1"/>
      <c r="U169" s="1"/>
      <c r="V169" s="1"/>
      <c r="W169" s="1"/>
      <c r="X169" s="1"/>
      <c r="Y169" s="1"/>
    </row>
    <row r="170" customFormat="false" ht="12.8" hidden="false" customHeight="false" outlineLevel="0" collapsed="false">
      <c r="B170" s="0" t="s">
        <v>12</v>
      </c>
      <c r="C170" s="9" t="n">
        <v>50</v>
      </c>
      <c r="D170" s="9" t="n">
        <v>1400</v>
      </c>
      <c r="E170" s="9" t="n">
        <f aca="false">D170/10.36</f>
        <v>135.135135135135</v>
      </c>
      <c r="F170" s="9" t="n">
        <v>67</v>
      </c>
      <c r="G170" s="11" t="n">
        <v>43915</v>
      </c>
      <c r="H170" s="1" t="n">
        <f aca="false">_xlfn.DAYS(B165,G170)</f>
        <v>23</v>
      </c>
      <c r="I170" s="11" t="n">
        <v>43928</v>
      </c>
      <c r="J170" s="1" t="n">
        <f aca="false">_xlfn.DAYS(B165,I170)</f>
        <v>10</v>
      </c>
      <c r="K170" s="11" t="n">
        <f aca="false">B165+1</f>
        <v>43939</v>
      </c>
      <c r="L170" s="0" t="n">
        <f aca="false">_xlfn.DAYS(K170,G170)</f>
        <v>24</v>
      </c>
      <c r="M170" s="1" t="n">
        <v>1400</v>
      </c>
      <c r="N170" s="0" t="n">
        <f aca="false">D170-M170</f>
        <v>0</v>
      </c>
      <c r="O170" s="0"/>
      <c r="P170" s="0"/>
      <c r="Q170" s="0"/>
      <c r="R170" s="11"/>
      <c r="S170" s="1"/>
      <c r="T170" s="1"/>
      <c r="U170" s="1"/>
      <c r="V170" s="1"/>
      <c r="W170" s="1"/>
      <c r="X170" s="1"/>
      <c r="Y170" s="1"/>
    </row>
    <row r="171" customFormat="false" ht="12.8" hidden="false" customHeight="false" outlineLevel="0" collapsed="false">
      <c r="B171" s="0" t="s">
        <v>13</v>
      </c>
      <c r="C171" s="9" t="n">
        <v>330</v>
      </c>
      <c r="D171" s="1" t="n">
        <v>16879</v>
      </c>
      <c r="E171" s="9" t="n">
        <f aca="false">D171/67.79</f>
        <v>248.989526478832</v>
      </c>
      <c r="F171" s="9" t="n">
        <v>847</v>
      </c>
      <c r="G171" s="11" t="n">
        <v>43916</v>
      </c>
      <c r="H171" s="1" t="n">
        <f aca="false">_xlfn.DAYS(B165,G171)</f>
        <v>22</v>
      </c>
      <c r="I171" s="11" t="n">
        <v>43919</v>
      </c>
      <c r="J171" s="1" t="n">
        <f aca="false">_xlfn.DAYS(B165,I171)</f>
        <v>19</v>
      </c>
      <c r="K171" s="11" t="n">
        <f aca="false">B165+1</f>
        <v>43939</v>
      </c>
      <c r="L171" s="0" t="n">
        <f aca="false">_xlfn.DAYS(K171,G171)</f>
        <v>23</v>
      </c>
      <c r="M171" s="1" t="n">
        <v>14576</v>
      </c>
      <c r="N171" s="0" t="n">
        <f aca="false">D171-M171</f>
        <v>2303</v>
      </c>
      <c r="O171" s="0"/>
      <c r="P171" s="0"/>
      <c r="Q171" s="0"/>
      <c r="R171" s="11"/>
      <c r="S171" s="1"/>
      <c r="T171" s="1"/>
      <c r="U171" s="1"/>
      <c r="V171" s="1"/>
      <c r="W171" s="1"/>
      <c r="X171" s="1"/>
      <c r="Y171" s="1"/>
    </row>
    <row r="172" customFormat="false" ht="12.8" hidden="false" customHeight="false" outlineLevel="0" collapsed="false">
      <c r="B172" s="0" t="s">
        <v>14</v>
      </c>
      <c r="C172" s="9" t="n">
        <v>1660</v>
      </c>
      <c r="D172" s="1" t="n">
        <v>37448</v>
      </c>
      <c r="E172" s="9" t="n">
        <f aca="false">D172/331</f>
        <v>113.135951661631</v>
      </c>
      <c r="F172" s="9" t="n">
        <v>2543</v>
      </c>
      <c r="G172" s="11" t="n">
        <v>43917</v>
      </c>
      <c r="H172" s="1" t="n">
        <f aca="false">_xlfn.DAYS(B165,G172)</f>
        <v>21</v>
      </c>
      <c r="I172" s="11" t="n">
        <v>43921</v>
      </c>
      <c r="J172" s="1" t="n">
        <f aca="false">_xlfn.DAYS(B165,I172)</f>
        <v>17</v>
      </c>
      <c r="K172" s="11" t="n">
        <f aca="false">B165+1</f>
        <v>43939</v>
      </c>
      <c r="L172" s="0" t="n">
        <f aca="false">_xlfn.DAYS(K172,G172)</f>
        <v>22</v>
      </c>
      <c r="M172" s="1" t="n">
        <v>37147</v>
      </c>
      <c r="N172" s="0" t="n">
        <f aca="false">D172-M172</f>
        <v>301</v>
      </c>
      <c r="O172" s="0"/>
      <c r="P172" s="0"/>
      <c r="Q172" s="0"/>
      <c r="R172" s="11"/>
      <c r="S172" s="1"/>
      <c r="T172" s="1"/>
      <c r="U172" s="1"/>
      <c r="V172" s="1"/>
      <c r="W172" s="1"/>
      <c r="X172" s="1"/>
      <c r="Y172" s="1"/>
    </row>
    <row r="173" customFormat="false" ht="12.8" hidden="false" customHeight="false" outlineLevel="0" collapsed="false">
      <c r="B173" s="0" t="s">
        <v>15</v>
      </c>
      <c r="C173" s="9" t="n">
        <v>414</v>
      </c>
      <c r="D173" s="1" t="n">
        <v>4352</v>
      </c>
      <c r="E173" s="9" t="n">
        <f aca="false">D173/83.784</f>
        <v>51.9430917597632</v>
      </c>
      <c r="F173" s="9" t="n">
        <v>300</v>
      </c>
      <c r="G173" s="11" t="n">
        <v>43918</v>
      </c>
      <c r="H173" s="1" t="n">
        <f aca="false">_xlfn.DAYS(B165,G173)</f>
        <v>20</v>
      </c>
      <c r="I173" s="11" t="n">
        <v>43920</v>
      </c>
      <c r="J173" s="1" t="n">
        <f aca="false">_xlfn.DAYS(B165,I173)</f>
        <v>18</v>
      </c>
      <c r="K173" s="11" t="n">
        <f aca="false">B165+1</f>
        <v>43939</v>
      </c>
      <c r="L173" s="0" t="n">
        <f aca="false">_xlfn.DAYS(K173,G173)</f>
        <v>21</v>
      </c>
      <c r="M173" s="1" t="n">
        <v>4352</v>
      </c>
      <c r="N173" s="0" t="n">
        <f aca="false">D173-M173</f>
        <v>0</v>
      </c>
      <c r="O173" s="0"/>
      <c r="P173" s="0"/>
      <c r="Q173" s="0"/>
      <c r="R173" s="11"/>
      <c r="S173" s="1"/>
      <c r="T173" s="1"/>
      <c r="U173" s="1"/>
      <c r="V173" s="1"/>
      <c r="W173" s="1"/>
      <c r="X173" s="1"/>
      <c r="Y173" s="1"/>
    </row>
    <row r="174" customFormat="false" ht="12.8" hidden="false" customHeight="false" outlineLevel="0" collapsed="false">
      <c r="B174" s="6"/>
      <c r="C174" s="12"/>
      <c r="D174" s="0"/>
      <c r="E174" s="0"/>
      <c r="F174" s="0"/>
      <c r="G174" s="0"/>
      <c r="H174" s="0"/>
      <c r="I174" s="0"/>
      <c r="J174" s="0"/>
      <c r="K174" s="0"/>
      <c r="L174" s="0"/>
      <c r="N174" s="0"/>
      <c r="O174" s="0"/>
      <c r="P174" s="0"/>
      <c r="Q174" s="0"/>
      <c r="R174" s="11"/>
      <c r="S174" s="1"/>
      <c r="T174" s="1"/>
      <c r="U174" s="1"/>
      <c r="V174" s="1"/>
      <c r="W174" s="1"/>
      <c r="X174" s="1"/>
      <c r="Y174" s="1"/>
    </row>
    <row r="175" customFormat="false" ht="12.8" hidden="false" customHeight="false" outlineLevel="0" collapsed="false">
      <c r="B175" s="6"/>
      <c r="C175" s="12"/>
      <c r="D175" s="0"/>
      <c r="E175" s="0"/>
      <c r="F175" s="0"/>
      <c r="G175" s="0"/>
      <c r="H175" s="0"/>
      <c r="I175" s="0"/>
      <c r="J175" s="0"/>
      <c r="K175" s="0"/>
      <c r="L175" s="0"/>
      <c r="N175" s="0"/>
      <c r="O175" s="0"/>
      <c r="P175" s="0"/>
      <c r="Q175" s="0"/>
      <c r="R175" s="11"/>
      <c r="S175" s="1"/>
      <c r="T175" s="1"/>
      <c r="U175" s="1"/>
      <c r="V175" s="1"/>
      <c r="W175" s="1"/>
      <c r="X175" s="1"/>
      <c r="Y175" s="1"/>
    </row>
    <row r="176" customFormat="false" ht="12.8" hidden="false" customHeight="false" outlineLevel="0" collapsed="false">
      <c r="B176" s="7" t="s">
        <v>53</v>
      </c>
      <c r="D176" s="0"/>
      <c r="E176" s="0"/>
      <c r="F176" s="0"/>
      <c r="G176" s="0"/>
      <c r="H176" s="0"/>
      <c r="I176" s="0"/>
      <c r="J176" s="0"/>
      <c r="K176" s="0"/>
      <c r="L176" s="0"/>
      <c r="N176" s="0"/>
      <c r="O176" s="0"/>
      <c r="P176" s="0"/>
      <c r="Q176" s="0"/>
      <c r="R176" s="11"/>
      <c r="S176" s="1"/>
      <c r="T176" s="1"/>
      <c r="U176" s="1"/>
      <c r="V176" s="1"/>
      <c r="W176" s="1"/>
      <c r="X176" s="1"/>
      <c r="Y176" s="1"/>
    </row>
    <row r="177" customFormat="false" ht="12.8" hidden="false" customHeight="false" outlineLevel="0" collapsed="false">
      <c r="B177" s="15" t="n">
        <v>43937</v>
      </c>
      <c r="D177" s="0"/>
      <c r="E177" s="16" t="s">
        <v>54</v>
      </c>
      <c r="F177" s="0"/>
      <c r="G177" s="16" t="s">
        <v>55</v>
      </c>
      <c r="H177" s="16" t="s">
        <v>56</v>
      </c>
      <c r="I177" s="16" t="s">
        <v>57</v>
      </c>
      <c r="J177" s="16" t="s">
        <v>56</v>
      </c>
      <c r="K177" s="16" t="s">
        <v>58</v>
      </c>
      <c r="L177" s="16" t="s">
        <v>59</v>
      </c>
      <c r="M177" s="17" t="s">
        <v>60</v>
      </c>
      <c r="N177" s="0"/>
      <c r="O177" s="0"/>
      <c r="P177" s="0"/>
      <c r="Q177" s="0"/>
      <c r="R177" s="11"/>
      <c r="S177" s="1"/>
      <c r="T177" s="1"/>
      <c r="U177" s="1"/>
      <c r="V177" s="1"/>
      <c r="W177" s="1"/>
      <c r="X177" s="1"/>
      <c r="Y177" s="1"/>
    </row>
    <row r="178" customFormat="false" ht="12.8" hidden="false" customHeight="false" outlineLevel="0" collapsed="false">
      <c r="B178" s="18"/>
      <c r="C178" s="8" t="s">
        <v>19</v>
      </c>
      <c r="D178" s="16" t="s">
        <v>20</v>
      </c>
      <c r="E178" s="8" t="s">
        <v>62</v>
      </c>
      <c r="F178" s="8" t="s">
        <v>63</v>
      </c>
      <c r="G178" s="10" t="s">
        <v>64</v>
      </c>
      <c r="H178" s="16" t="s">
        <v>65</v>
      </c>
      <c r="I178" s="10" t="s">
        <v>66</v>
      </c>
      <c r="J178" s="16" t="s">
        <v>67</v>
      </c>
      <c r="K178" s="16" t="s">
        <v>64</v>
      </c>
      <c r="L178" s="16" t="s">
        <v>68</v>
      </c>
      <c r="M178" s="21" t="s">
        <v>69</v>
      </c>
      <c r="N178" s="1" t="s">
        <v>70</v>
      </c>
      <c r="O178" s="0"/>
      <c r="P178" s="0"/>
      <c r="Q178" s="0"/>
      <c r="R178" s="11"/>
      <c r="S178" s="1"/>
      <c r="T178" s="1"/>
      <c r="U178" s="1"/>
      <c r="V178" s="1"/>
      <c r="W178" s="1"/>
      <c r="X178" s="1"/>
      <c r="Y178" s="1"/>
    </row>
    <row r="179" customFormat="false" ht="12.8" hidden="false" customHeight="false" outlineLevel="0" collapsed="false">
      <c r="B179" s="0" t="s">
        <v>9</v>
      </c>
      <c r="C179" s="9" t="n">
        <v>300</v>
      </c>
      <c r="D179" s="1" t="n">
        <v>22170</v>
      </c>
      <c r="E179" s="9" t="n">
        <f aca="false">D179/60.48</f>
        <v>366.56746031746</v>
      </c>
      <c r="F179" s="9" t="n">
        <v>525</v>
      </c>
      <c r="G179" s="11" t="n">
        <v>43900</v>
      </c>
      <c r="H179" s="1" t="n">
        <f aca="false">_xlfn.DAYS($B$177,G179)</f>
        <v>37</v>
      </c>
      <c r="I179" s="11" t="n">
        <v>43902</v>
      </c>
      <c r="J179" s="1" t="n">
        <f aca="false">_xlfn.DAYS($B$177,I179)</f>
        <v>35</v>
      </c>
      <c r="K179" s="11" t="n">
        <f aca="false">$B$177+1</f>
        <v>43938</v>
      </c>
      <c r="L179" s="0" t="n">
        <f aca="false">_xlfn.DAYS(K179,G179)</f>
        <v>38</v>
      </c>
      <c r="M179" s="1" t="n">
        <v>22170</v>
      </c>
      <c r="N179" s="0" t="n">
        <f aca="false">D179-M179</f>
        <v>0</v>
      </c>
      <c r="O179" s="0"/>
      <c r="P179" s="0"/>
      <c r="Q179" s="0"/>
      <c r="R179" s="11"/>
      <c r="S179" s="1"/>
      <c r="T179" s="1"/>
      <c r="U179" s="1"/>
      <c r="V179" s="1"/>
      <c r="W179" s="1"/>
      <c r="X179" s="1"/>
      <c r="Y179" s="1"/>
    </row>
    <row r="180" customFormat="false" ht="12.8" hidden="false" customHeight="false" outlineLevel="0" collapsed="false">
      <c r="B180" s="0" t="s">
        <v>71</v>
      </c>
      <c r="C180" s="9" t="n">
        <v>230</v>
      </c>
      <c r="D180" s="1" t="n">
        <v>19130</v>
      </c>
      <c r="E180" s="9" t="n">
        <f aca="false">D180/46.75</f>
        <v>409.197860962567</v>
      </c>
      <c r="F180" s="9" t="n">
        <v>318</v>
      </c>
      <c r="G180" s="11" t="n">
        <v>43907</v>
      </c>
      <c r="H180" s="1" t="n">
        <f aca="false">_xlfn.DAYS($B$177,G180)</f>
        <v>30</v>
      </c>
      <c r="I180" s="11" t="n">
        <v>43913</v>
      </c>
      <c r="J180" s="1" t="n">
        <f aca="false">_xlfn.DAYS($B$177,I180)</f>
        <v>24</v>
      </c>
      <c r="K180" s="11" t="n">
        <f aca="false">$B$177+1</f>
        <v>43938</v>
      </c>
      <c r="L180" s="0" t="n">
        <f aca="false">_xlfn.DAYS(K180,G180)</f>
        <v>31</v>
      </c>
      <c r="M180" s="1" t="n">
        <v>19315</v>
      </c>
      <c r="N180" s="0" t="n">
        <f aca="false">D180-M180</f>
        <v>-185</v>
      </c>
      <c r="O180" s="0"/>
      <c r="P180" s="0"/>
      <c r="Q180" s="0"/>
      <c r="R180" s="11"/>
      <c r="S180" s="1"/>
      <c r="T180" s="1"/>
      <c r="U180" s="1"/>
      <c r="V180" s="1"/>
      <c r="W180" s="1"/>
      <c r="X180" s="1"/>
      <c r="Y180" s="1"/>
    </row>
    <row r="181" customFormat="false" ht="12.8" hidden="false" customHeight="false" outlineLevel="0" collapsed="false">
      <c r="B181" s="0" t="s">
        <v>11</v>
      </c>
      <c r="C181" s="9" t="n">
        <v>330</v>
      </c>
      <c r="D181" s="1" t="n">
        <v>17920</v>
      </c>
      <c r="E181" s="9" t="n">
        <f aca="false">D181/65.27</f>
        <v>274.551861498391</v>
      </c>
      <c r="F181" s="9" t="n">
        <v>753</v>
      </c>
      <c r="G181" s="11" t="n">
        <v>43912</v>
      </c>
      <c r="H181" s="1" t="n">
        <f aca="false">_xlfn.DAYS($B$177,G181)</f>
        <v>25</v>
      </c>
      <c r="I181" s="11" t="n">
        <v>43914</v>
      </c>
      <c r="J181" s="1" t="n">
        <f aca="false">_xlfn.DAYS($B$177,I181)</f>
        <v>23</v>
      </c>
      <c r="K181" s="11" t="n">
        <f aca="false">$B$177+1</f>
        <v>43938</v>
      </c>
      <c r="L181" s="0" t="n">
        <f aca="false">_xlfn.DAYS(K181,G181)</f>
        <v>26</v>
      </c>
      <c r="M181" s="1" t="n">
        <v>17920</v>
      </c>
      <c r="N181" s="0" t="n">
        <f aca="false">D181-M181</f>
        <v>0</v>
      </c>
      <c r="O181" s="0"/>
      <c r="P181" s="0"/>
      <c r="Q181" s="0"/>
      <c r="R181" s="11"/>
      <c r="S181" s="1"/>
      <c r="T181" s="1"/>
      <c r="U181" s="1"/>
      <c r="V181" s="1"/>
      <c r="W181" s="1"/>
      <c r="X181" s="1"/>
      <c r="Y181" s="1"/>
    </row>
    <row r="182" customFormat="false" ht="12.8" hidden="false" customHeight="false" outlineLevel="0" collapsed="false">
      <c r="B182" s="0" t="s">
        <v>12</v>
      </c>
      <c r="C182" s="9" t="n">
        <v>50</v>
      </c>
      <c r="D182" s="9" t="n">
        <v>1333</v>
      </c>
      <c r="E182" s="9" t="n">
        <f aca="false">D182/10.36</f>
        <v>128.667953667954</v>
      </c>
      <c r="F182" s="9" t="n">
        <v>130</v>
      </c>
      <c r="G182" s="11" t="n">
        <v>43915</v>
      </c>
      <c r="H182" s="1" t="n">
        <f aca="false">_xlfn.DAYS($B$177,G182)</f>
        <v>22</v>
      </c>
      <c r="I182" s="11" t="n">
        <v>43928</v>
      </c>
      <c r="J182" s="1" t="n">
        <f aca="false">_xlfn.DAYS($B$177,I182)</f>
        <v>9</v>
      </c>
      <c r="K182" s="11" t="n">
        <f aca="false">$B$177+1</f>
        <v>43938</v>
      </c>
      <c r="L182" s="0" t="n">
        <f aca="false">_xlfn.DAYS(K182,G182)</f>
        <v>23</v>
      </c>
      <c r="M182" s="1" t="n">
        <v>1333</v>
      </c>
      <c r="N182" s="0" t="n">
        <f aca="false">D182-M182</f>
        <v>0</v>
      </c>
      <c r="O182" s="0"/>
      <c r="P182" s="0"/>
      <c r="Q182" s="0"/>
      <c r="R182" s="11"/>
      <c r="S182" s="1"/>
      <c r="T182" s="1"/>
      <c r="U182" s="1"/>
      <c r="V182" s="1"/>
      <c r="W182" s="1"/>
      <c r="X182" s="1"/>
      <c r="Y182" s="1"/>
    </row>
    <row r="183" customFormat="false" ht="12.8" hidden="false" customHeight="false" outlineLevel="0" collapsed="false">
      <c r="B183" s="0" t="s">
        <v>13</v>
      </c>
      <c r="C183" s="9" t="n">
        <v>330</v>
      </c>
      <c r="D183" s="1" t="n">
        <v>15944</v>
      </c>
      <c r="E183" s="9" t="n">
        <f aca="false">D183/67.79</f>
        <v>235.196931700841</v>
      </c>
      <c r="F183" s="9" t="n">
        <v>861</v>
      </c>
      <c r="G183" s="11" t="n">
        <v>43916</v>
      </c>
      <c r="H183" s="1" t="n">
        <f aca="false">_xlfn.DAYS($B$177,G183)</f>
        <v>21</v>
      </c>
      <c r="I183" s="11" t="n">
        <v>43919</v>
      </c>
      <c r="J183" s="1" t="n">
        <f aca="false">_xlfn.DAYS($B$177,I183)</f>
        <v>18</v>
      </c>
      <c r="K183" s="11" t="n">
        <f aca="false">$B$177+1</f>
        <v>43938</v>
      </c>
      <c r="L183" s="0" t="n">
        <f aca="false">_xlfn.DAYS(K183,G183)</f>
        <v>22</v>
      </c>
      <c r="M183" s="1" t="n">
        <v>13729</v>
      </c>
      <c r="N183" s="0" t="n">
        <f aca="false">D183-M183</f>
        <v>2215</v>
      </c>
      <c r="O183" s="0"/>
      <c r="P183" s="0"/>
      <c r="Q183" s="0"/>
      <c r="R183" s="11"/>
      <c r="S183" s="1"/>
      <c r="T183" s="1"/>
      <c r="U183" s="1"/>
      <c r="V183" s="1"/>
      <c r="W183" s="1"/>
      <c r="X183" s="1"/>
      <c r="Y183" s="1"/>
    </row>
    <row r="184" customFormat="false" ht="12.8" hidden="false" customHeight="false" outlineLevel="0" collapsed="false">
      <c r="B184" s="0" t="s">
        <v>14</v>
      </c>
      <c r="C184" s="9" t="n">
        <v>1660</v>
      </c>
      <c r="D184" s="1" t="n">
        <v>34905</v>
      </c>
      <c r="E184" s="9" t="n">
        <f aca="false">D184/331</f>
        <v>105.453172205438</v>
      </c>
      <c r="F184" s="9" t="n">
        <v>2193</v>
      </c>
      <c r="G184" s="11" t="n">
        <v>43917</v>
      </c>
      <c r="H184" s="1" t="n">
        <f aca="false">_xlfn.DAYS($B$177,G184)</f>
        <v>20</v>
      </c>
      <c r="I184" s="11" t="n">
        <v>43921</v>
      </c>
      <c r="J184" s="1" t="n">
        <f aca="false">_xlfn.DAYS($B$177,I184)</f>
        <v>16</v>
      </c>
      <c r="K184" s="11" t="n">
        <f aca="false">$B$177+1</f>
        <v>43938</v>
      </c>
      <c r="L184" s="0" t="n">
        <f aca="false">_xlfn.DAYS(K184,G184)</f>
        <v>21</v>
      </c>
      <c r="M184" s="1" t="n">
        <v>34619</v>
      </c>
      <c r="N184" s="0" t="n">
        <f aca="false">D184-M184</f>
        <v>286</v>
      </c>
      <c r="O184" s="0"/>
      <c r="P184" s="0"/>
      <c r="Q184" s="0"/>
      <c r="R184" s="11"/>
      <c r="S184" s="1"/>
      <c r="T184" s="1"/>
      <c r="U184" s="1"/>
      <c r="V184" s="1"/>
      <c r="W184" s="1"/>
      <c r="X184" s="1"/>
      <c r="Y184" s="1"/>
    </row>
    <row r="185" customFormat="false" ht="12.8" hidden="false" customHeight="false" outlineLevel="0" collapsed="false">
      <c r="B185" s="0" t="s">
        <v>15</v>
      </c>
      <c r="C185" s="9" t="n">
        <v>414</v>
      </c>
      <c r="D185" s="1" t="n">
        <v>4052</v>
      </c>
      <c r="E185" s="9" t="n">
        <f aca="false">D185/83.784</f>
        <v>48.3624558388236</v>
      </c>
      <c r="F185" s="9" t="n">
        <v>248</v>
      </c>
      <c r="G185" s="11" t="n">
        <v>43918</v>
      </c>
      <c r="H185" s="1" t="n">
        <f aca="false">_xlfn.DAYS($B$177,G185)</f>
        <v>19</v>
      </c>
      <c r="I185" s="11" t="n">
        <v>43920</v>
      </c>
      <c r="J185" s="1" t="n">
        <f aca="false">_xlfn.DAYS($B$177,I185)</f>
        <v>17</v>
      </c>
      <c r="K185" s="11" t="n">
        <f aca="false">$B$177+1</f>
        <v>43938</v>
      </c>
      <c r="L185" s="0" t="n">
        <f aca="false">_xlfn.DAYS(K185,G185)</f>
        <v>20</v>
      </c>
      <c r="M185" s="1" t="n">
        <v>4052</v>
      </c>
      <c r="N185" s="0" t="n">
        <f aca="false">D185-M185</f>
        <v>0</v>
      </c>
      <c r="O185" s="0"/>
      <c r="P185" s="0"/>
      <c r="Q185" s="0"/>
    </row>
    <row r="186" customFormat="false" ht="12.8" hidden="false" customHeight="false" outlineLevel="0" collapsed="false">
      <c r="B186" s="6"/>
      <c r="C186" s="12"/>
      <c r="D186" s="0"/>
      <c r="E186" s="0"/>
      <c r="F186" s="0"/>
      <c r="G186" s="0"/>
      <c r="H186" s="0"/>
      <c r="I186" s="0"/>
      <c r="J186" s="0"/>
      <c r="K186" s="0"/>
      <c r="L186" s="0"/>
      <c r="N186" s="0"/>
      <c r="O186" s="0"/>
      <c r="P186" s="0"/>
      <c r="Q186" s="0"/>
    </row>
    <row r="187" customFormat="false" ht="12.8" hidden="false" customHeight="false" outlineLevel="0" collapsed="false">
      <c r="B187" s="6"/>
      <c r="C187" s="12"/>
      <c r="D187" s="0"/>
      <c r="E187" s="0"/>
      <c r="F187" s="0"/>
      <c r="G187" s="0"/>
      <c r="H187" s="0"/>
      <c r="I187" s="0"/>
      <c r="J187" s="0"/>
      <c r="K187" s="0"/>
      <c r="L187" s="0"/>
      <c r="N187" s="0"/>
      <c r="O187" s="0"/>
      <c r="P187" s="0"/>
      <c r="Q187" s="0"/>
    </row>
    <row r="188" customFormat="false" ht="12.8" hidden="false" customHeight="false" outlineLevel="0" collapsed="false">
      <c r="B188" s="7" t="s">
        <v>53</v>
      </c>
      <c r="D188" s="0"/>
      <c r="E188" s="0"/>
      <c r="F188" s="0"/>
      <c r="G188" s="0"/>
      <c r="H188" s="0"/>
      <c r="I188" s="0"/>
      <c r="J188" s="0"/>
      <c r="K188" s="0"/>
      <c r="L188" s="0"/>
      <c r="N188" s="0"/>
      <c r="O188" s="0"/>
      <c r="P188" s="0"/>
      <c r="Q188" s="0"/>
    </row>
    <row r="189" customFormat="false" ht="12.8" hidden="false" customHeight="false" outlineLevel="0" collapsed="false">
      <c r="B189" s="15" t="n">
        <v>43936</v>
      </c>
      <c r="D189" s="0"/>
      <c r="E189" s="16" t="s">
        <v>54</v>
      </c>
      <c r="F189" s="0"/>
      <c r="G189" s="16" t="s">
        <v>55</v>
      </c>
      <c r="H189" s="16" t="s">
        <v>56</v>
      </c>
      <c r="I189" s="16" t="s">
        <v>57</v>
      </c>
      <c r="J189" s="16" t="s">
        <v>56</v>
      </c>
      <c r="K189" s="16" t="s">
        <v>58</v>
      </c>
      <c r="L189" s="16" t="s">
        <v>59</v>
      </c>
      <c r="M189" s="17" t="s">
        <v>60</v>
      </c>
      <c r="N189" s="0"/>
      <c r="O189" s="0"/>
      <c r="P189" s="0"/>
      <c r="Q189" s="0"/>
    </row>
    <row r="190" customFormat="false" ht="12.8" hidden="false" customHeight="false" outlineLevel="0" collapsed="false">
      <c r="B190" s="18"/>
      <c r="C190" s="8" t="s">
        <v>19</v>
      </c>
      <c r="D190" s="16" t="s">
        <v>20</v>
      </c>
      <c r="E190" s="8" t="s">
        <v>62</v>
      </c>
      <c r="F190" s="8" t="s">
        <v>63</v>
      </c>
      <c r="G190" s="10" t="s">
        <v>64</v>
      </c>
      <c r="H190" s="16" t="s">
        <v>65</v>
      </c>
      <c r="I190" s="10" t="s">
        <v>66</v>
      </c>
      <c r="J190" s="16" t="s">
        <v>67</v>
      </c>
      <c r="K190" s="16" t="s">
        <v>64</v>
      </c>
      <c r="L190" s="16" t="s">
        <v>68</v>
      </c>
      <c r="M190" s="21" t="s">
        <v>69</v>
      </c>
      <c r="N190" s="1" t="s">
        <v>70</v>
      </c>
      <c r="O190" s="0"/>
      <c r="P190" s="0"/>
      <c r="Q190" s="0"/>
    </row>
    <row r="191" customFormat="false" ht="12.8" hidden="false" customHeight="false" outlineLevel="0" collapsed="false">
      <c r="B191" s="0" t="s">
        <v>9</v>
      </c>
      <c r="C191" s="9" t="n">
        <v>300</v>
      </c>
      <c r="D191" s="1" t="n">
        <v>21645</v>
      </c>
      <c r="E191" s="9" t="n">
        <f aca="false">D191/60.48</f>
        <v>357.886904761905</v>
      </c>
      <c r="F191" s="9" t="n">
        <v>578</v>
      </c>
      <c r="G191" s="11" t="n">
        <v>43900</v>
      </c>
      <c r="H191" s="1" t="n">
        <f aca="false">_xlfn.DAYS($B$189,G191)</f>
        <v>36</v>
      </c>
      <c r="I191" s="11" t="n">
        <v>43902</v>
      </c>
      <c r="J191" s="1" t="n">
        <f aca="false">_xlfn.DAYS($B$189,I191)</f>
        <v>34</v>
      </c>
      <c r="K191" s="11" t="n">
        <f aca="false">$B$189+1</f>
        <v>43937</v>
      </c>
      <c r="L191" s="0" t="n">
        <f aca="false">_xlfn.DAYS(K191,G191)</f>
        <v>37</v>
      </c>
      <c r="M191" s="1" t="n">
        <v>21645</v>
      </c>
      <c r="N191" s="0" t="n">
        <f aca="false">D191-M191</f>
        <v>0</v>
      </c>
      <c r="O191" s="0"/>
      <c r="P191" s="0"/>
      <c r="Q191" s="0"/>
    </row>
    <row r="192" customFormat="false" ht="12.8" hidden="false" customHeight="false" outlineLevel="0" collapsed="false">
      <c r="B192" s="0" t="s">
        <v>71</v>
      </c>
      <c r="C192" s="9" t="n">
        <v>230</v>
      </c>
      <c r="D192" s="1" t="n">
        <v>18812</v>
      </c>
      <c r="E192" s="9" t="n">
        <f aca="false">D192/46.75</f>
        <v>402.395721925134</v>
      </c>
      <c r="F192" s="9" t="n">
        <v>557</v>
      </c>
      <c r="G192" s="11" t="n">
        <v>43907</v>
      </c>
      <c r="H192" s="1" t="n">
        <f aca="false">_xlfn.DAYS($B$189,G192)</f>
        <v>29</v>
      </c>
      <c r="I192" s="11" t="n">
        <v>43913</v>
      </c>
      <c r="J192" s="1" t="n">
        <f aca="false">_xlfn.DAYS($B$189,I192)</f>
        <v>23</v>
      </c>
      <c r="K192" s="11" t="n">
        <f aca="false">$B$189+1</f>
        <v>43937</v>
      </c>
      <c r="L192" s="0" t="n">
        <f aca="false">_xlfn.DAYS(K192,G192)</f>
        <v>30</v>
      </c>
      <c r="M192" s="1" t="n">
        <v>18812</v>
      </c>
      <c r="N192" s="0" t="n">
        <f aca="false">D192-M192</f>
        <v>0</v>
      </c>
      <c r="O192" s="0"/>
      <c r="P192" s="0"/>
      <c r="Q192" s="0"/>
    </row>
    <row r="193" customFormat="false" ht="12.8" hidden="false" customHeight="false" outlineLevel="0" collapsed="false">
      <c r="B193" s="0" t="s">
        <v>11</v>
      </c>
      <c r="C193" s="9" t="n">
        <v>330</v>
      </c>
      <c r="D193" s="1" t="n">
        <v>17167</v>
      </c>
      <c r="E193" s="9" t="n">
        <f aca="false">D193/65.27</f>
        <v>263.01516776467</v>
      </c>
      <c r="F193" s="9" t="n">
        <v>1438</v>
      </c>
      <c r="G193" s="11" t="n">
        <v>43912</v>
      </c>
      <c r="H193" s="1" t="n">
        <f aca="false">_xlfn.DAYS($B$189,G193)</f>
        <v>24</v>
      </c>
      <c r="I193" s="11" t="n">
        <v>43914</v>
      </c>
      <c r="J193" s="1" t="n">
        <f aca="false">_xlfn.DAYS($B$189,I193)</f>
        <v>22</v>
      </c>
      <c r="K193" s="11" t="n">
        <f aca="false">$B$189+1</f>
        <v>43937</v>
      </c>
      <c r="L193" s="0" t="n">
        <f aca="false">_xlfn.DAYS(K193,G193)</f>
        <v>25</v>
      </c>
      <c r="M193" s="1" t="n">
        <v>17167</v>
      </c>
      <c r="N193" s="0" t="n">
        <f aca="false">D193-M193</f>
        <v>0</v>
      </c>
      <c r="O193" s="0"/>
      <c r="P193" s="0"/>
      <c r="Q193" s="0"/>
    </row>
    <row r="194" customFormat="false" ht="12.8" hidden="false" customHeight="false" outlineLevel="0" collapsed="false">
      <c r="B194" s="0" t="s">
        <v>12</v>
      </c>
      <c r="C194" s="9" t="n">
        <v>50</v>
      </c>
      <c r="D194" s="9" t="n">
        <v>1203</v>
      </c>
      <c r="E194" s="9" t="n">
        <f aca="false">D194/10.36</f>
        <v>116.119691119691</v>
      </c>
      <c r="F194" s="9" t="n">
        <v>170</v>
      </c>
      <c r="G194" s="11" t="n">
        <v>43915</v>
      </c>
      <c r="H194" s="1" t="n">
        <f aca="false">_xlfn.DAYS($B$189,G194)</f>
        <v>21</v>
      </c>
      <c r="I194" s="11" t="n">
        <v>43928</v>
      </c>
      <c r="J194" s="1" t="n">
        <f aca="false">_xlfn.DAYS($B$189,I194)</f>
        <v>8</v>
      </c>
      <c r="K194" s="11" t="n">
        <f aca="false">$B$189+1</f>
        <v>43937</v>
      </c>
      <c r="L194" s="0" t="n">
        <f aca="false">_xlfn.DAYS(K194,G194)</f>
        <v>22</v>
      </c>
      <c r="M194" s="1" t="n">
        <v>1203</v>
      </c>
      <c r="N194" s="0" t="n">
        <f aca="false">D194-M194</f>
        <v>0</v>
      </c>
      <c r="O194" s="0"/>
      <c r="P194" s="0"/>
      <c r="Q194" s="0"/>
    </row>
    <row r="195" customFormat="false" ht="12.8" hidden="false" customHeight="false" outlineLevel="0" collapsed="false">
      <c r="B195" s="0" t="s">
        <v>13</v>
      </c>
      <c r="C195" s="9" t="n">
        <v>330</v>
      </c>
      <c r="D195" s="1" t="n">
        <v>14915</v>
      </c>
      <c r="E195" s="9" t="n">
        <f aca="false">D195/67.79</f>
        <v>220.017701725918</v>
      </c>
      <c r="F195" s="9" t="n">
        <v>761</v>
      </c>
      <c r="G195" s="11" t="n">
        <v>43916</v>
      </c>
      <c r="H195" s="1" t="n">
        <f aca="false">_xlfn.DAYS($B$189,G195)</f>
        <v>20</v>
      </c>
      <c r="I195" s="11" t="n">
        <v>43919</v>
      </c>
      <c r="J195" s="1" t="n">
        <f aca="false">_xlfn.DAYS($B$189,I195)</f>
        <v>17</v>
      </c>
      <c r="K195" s="11" t="n">
        <f aca="false">$B$189+1</f>
        <v>43937</v>
      </c>
      <c r="L195" s="0" t="n">
        <f aca="false">_xlfn.DAYS(K195,G195)</f>
        <v>21</v>
      </c>
      <c r="M195" s="1" t="n">
        <v>12868</v>
      </c>
      <c r="N195" s="0" t="n">
        <f aca="false">D195-M195</f>
        <v>2047</v>
      </c>
      <c r="O195" s="0"/>
      <c r="P195" s="0"/>
      <c r="Q195" s="0"/>
    </row>
    <row r="196" customFormat="false" ht="12.8" hidden="false" customHeight="false" outlineLevel="0" collapsed="false">
      <c r="B196" s="0" t="s">
        <v>14</v>
      </c>
      <c r="C196" s="9" t="n">
        <v>1660</v>
      </c>
      <c r="D196" s="1" t="n">
        <v>32712</v>
      </c>
      <c r="E196" s="9" t="n">
        <f aca="false">D196/331</f>
        <v>98.8277945619335</v>
      </c>
      <c r="F196" s="9" t="n">
        <v>2631</v>
      </c>
      <c r="G196" s="11" t="n">
        <v>43917</v>
      </c>
      <c r="H196" s="1" t="n">
        <f aca="false">_xlfn.DAYS($B$189,G196)</f>
        <v>19</v>
      </c>
      <c r="I196" s="11" t="n">
        <v>43921</v>
      </c>
      <c r="J196" s="1" t="n">
        <f aca="false">_xlfn.DAYS($B$189,I196)</f>
        <v>15</v>
      </c>
      <c r="K196" s="11" t="n">
        <f aca="false">$B$189+1</f>
        <v>43937</v>
      </c>
      <c r="L196" s="0" t="n">
        <f aca="false">_xlfn.DAYS(K196,G196)</f>
        <v>20</v>
      </c>
      <c r="M196" s="1" t="n">
        <v>32443</v>
      </c>
      <c r="N196" s="0" t="n">
        <f aca="false">D196-M196</f>
        <v>269</v>
      </c>
      <c r="O196" s="0"/>
      <c r="P196" s="0"/>
      <c r="Q196" s="0"/>
    </row>
    <row r="197" customFormat="false" ht="12.8" hidden="false" customHeight="false" outlineLevel="0" collapsed="false">
      <c r="B197" s="0" t="s">
        <v>15</v>
      </c>
      <c r="C197" s="9" t="n">
        <v>414</v>
      </c>
      <c r="D197" s="1" t="n">
        <v>3804</v>
      </c>
      <c r="E197" s="9" t="n">
        <f aca="false">D197/83.784</f>
        <v>45.4024634775136</v>
      </c>
      <c r="F197" s="9" t="n">
        <v>309</v>
      </c>
      <c r="G197" s="11" t="n">
        <v>43918</v>
      </c>
      <c r="H197" s="1" t="n">
        <f aca="false">_xlfn.DAYS($B$189,G197)</f>
        <v>18</v>
      </c>
      <c r="I197" s="11" t="n">
        <v>43920</v>
      </c>
      <c r="J197" s="1" t="n">
        <f aca="false">_xlfn.DAYS($B$189,I197)</f>
        <v>16</v>
      </c>
      <c r="K197" s="11" t="n">
        <f aca="false">$B$189+1</f>
        <v>43937</v>
      </c>
      <c r="L197" s="0" t="n">
        <f aca="false">_xlfn.DAYS(K197,G197)</f>
        <v>19</v>
      </c>
      <c r="M197" s="1" t="n">
        <v>3804</v>
      </c>
      <c r="N197" s="0" t="n">
        <f aca="false">D197-M197</f>
        <v>0</v>
      </c>
      <c r="O197" s="0"/>
      <c r="P197" s="0"/>
      <c r="Q197" s="0"/>
    </row>
    <row r="198" customFormat="false" ht="12.8" hidden="false" customHeight="false" outlineLevel="0" collapsed="false">
      <c r="B198" s="6"/>
      <c r="C198" s="12"/>
      <c r="D198" s="0"/>
      <c r="E198" s="0"/>
      <c r="F198" s="0"/>
      <c r="G198" s="0"/>
      <c r="H198" s="0"/>
      <c r="I198" s="0"/>
      <c r="J198" s="0"/>
      <c r="K198" s="0"/>
      <c r="L198" s="0"/>
      <c r="N198" s="0"/>
      <c r="O198" s="0"/>
      <c r="P198" s="0"/>
      <c r="Q198" s="0"/>
    </row>
    <row r="199" customFormat="false" ht="12.8" hidden="false" customHeight="false" outlineLevel="0" collapsed="false">
      <c r="B199" s="6"/>
      <c r="C199" s="12"/>
      <c r="D199" s="0"/>
      <c r="E199" s="0"/>
      <c r="F199" s="0"/>
      <c r="G199" s="0"/>
      <c r="H199" s="0"/>
      <c r="I199" s="0"/>
      <c r="J199" s="0"/>
      <c r="K199" s="0"/>
      <c r="L199" s="0"/>
      <c r="N199" s="0"/>
      <c r="O199" s="0"/>
      <c r="P199" s="0"/>
      <c r="Q199" s="0"/>
    </row>
    <row r="200" customFormat="false" ht="12.8" hidden="false" customHeight="false" outlineLevel="0" collapsed="false">
      <c r="B200" s="7" t="s">
        <v>53</v>
      </c>
      <c r="D200" s="0"/>
      <c r="E200" s="0"/>
      <c r="F200" s="0"/>
      <c r="G200" s="0"/>
      <c r="H200" s="0"/>
      <c r="I200" s="0"/>
      <c r="J200" s="0"/>
      <c r="K200" s="0"/>
      <c r="L200" s="0"/>
      <c r="N200" s="0"/>
      <c r="O200" s="0"/>
      <c r="P200" s="0"/>
      <c r="Q200" s="0"/>
    </row>
    <row r="201" customFormat="false" ht="12.8" hidden="false" customHeight="false" outlineLevel="0" collapsed="false">
      <c r="B201" s="15" t="n">
        <v>43935</v>
      </c>
      <c r="D201" s="0"/>
      <c r="E201" s="16" t="s">
        <v>54</v>
      </c>
      <c r="F201" s="0"/>
      <c r="G201" s="16" t="s">
        <v>55</v>
      </c>
      <c r="H201" s="16" t="s">
        <v>56</v>
      </c>
      <c r="I201" s="16" t="s">
        <v>57</v>
      </c>
      <c r="J201" s="16" t="s">
        <v>56</v>
      </c>
      <c r="K201" s="16" t="s">
        <v>58</v>
      </c>
      <c r="L201" s="16" t="s">
        <v>59</v>
      </c>
      <c r="M201" s="17" t="s">
        <v>60</v>
      </c>
      <c r="N201" s="0"/>
      <c r="O201" s="0"/>
      <c r="P201" s="0"/>
      <c r="Q201" s="0"/>
    </row>
    <row r="202" customFormat="false" ht="12.8" hidden="false" customHeight="false" outlineLevel="0" collapsed="false">
      <c r="B202" s="18"/>
      <c r="C202" s="8" t="s">
        <v>19</v>
      </c>
      <c r="D202" s="16" t="s">
        <v>20</v>
      </c>
      <c r="E202" s="8" t="s">
        <v>62</v>
      </c>
      <c r="F202" s="8" t="s">
        <v>63</v>
      </c>
      <c r="G202" s="10" t="s">
        <v>64</v>
      </c>
      <c r="H202" s="16" t="s">
        <v>65</v>
      </c>
      <c r="I202" s="10" t="s">
        <v>66</v>
      </c>
      <c r="J202" s="16" t="s">
        <v>67</v>
      </c>
      <c r="K202" s="16" t="s">
        <v>64</v>
      </c>
      <c r="L202" s="16" t="s">
        <v>68</v>
      </c>
      <c r="M202" s="21" t="s">
        <v>69</v>
      </c>
      <c r="N202" s="1" t="s">
        <v>70</v>
      </c>
      <c r="O202" s="0"/>
      <c r="P202" s="0"/>
      <c r="Q202" s="0"/>
    </row>
    <row r="203" customFormat="false" ht="12.8" hidden="false" customHeight="false" outlineLevel="0" collapsed="false">
      <c r="B203" s="0" t="s">
        <v>9</v>
      </c>
      <c r="C203" s="9" t="n">
        <v>300</v>
      </c>
      <c r="D203" s="1" t="n">
        <v>21067</v>
      </c>
      <c r="E203" s="9" t="n">
        <f aca="false">D203/60.48</f>
        <v>348.330026455026</v>
      </c>
      <c r="F203" s="9" t="n">
        <v>602</v>
      </c>
      <c r="G203" s="11" t="n">
        <v>43900</v>
      </c>
      <c r="H203" s="1" t="n">
        <f aca="false">_xlfn.DAYS($B$201,G203)</f>
        <v>35</v>
      </c>
      <c r="I203" s="11" t="n">
        <v>43902</v>
      </c>
      <c r="J203" s="1" t="n">
        <f aca="false">_xlfn.DAYS($B$201,I203)</f>
        <v>33</v>
      </c>
      <c r="K203" s="11" t="n">
        <f aca="false">$B$201+1</f>
        <v>43936</v>
      </c>
      <c r="L203" s="0" t="n">
        <f aca="false">_xlfn.DAYS(K203,G203)</f>
        <v>36</v>
      </c>
      <c r="M203" s="1" t="n">
        <v>21067</v>
      </c>
      <c r="N203" s="0" t="n">
        <f aca="false">D203-M203</f>
        <v>0</v>
      </c>
      <c r="O203" s="0"/>
      <c r="P203" s="0"/>
      <c r="Q203" s="0"/>
    </row>
    <row r="204" customFormat="false" ht="12.8" hidden="false" customHeight="false" outlineLevel="0" collapsed="false">
      <c r="B204" s="0" t="s">
        <v>71</v>
      </c>
      <c r="C204" s="9" t="n">
        <v>230</v>
      </c>
      <c r="D204" s="1" t="n">
        <v>18255</v>
      </c>
      <c r="E204" s="9" t="n">
        <f aca="false">D204/46.75</f>
        <v>390.48128342246</v>
      </c>
      <c r="F204" s="9" t="n">
        <v>499</v>
      </c>
      <c r="G204" s="11" t="n">
        <v>43907</v>
      </c>
      <c r="H204" s="1" t="n">
        <f aca="false">_xlfn.DAYS($B$201,G204)</f>
        <v>28</v>
      </c>
      <c r="I204" s="11" t="n">
        <v>43913</v>
      </c>
      <c r="J204" s="1" t="n">
        <f aca="false">_xlfn.DAYS($B$201,I204)</f>
        <v>22</v>
      </c>
      <c r="K204" s="11" t="n">
        <f aca="false">$B$201+1</f>
        <v>43936</v>
      </c>
      <c r="L204" s="0" t="n">
        <f aca="false">_xlfn.DAYS(K204,G204)</f>
        <v>29</v>
      </c>
      <c r="M204" s="1" t="n">
        <v>18255</v>
      </c>
      <c r="N204" s="0" t="n">
        <f aca="false">D204-M204</f>
        <v>0</v>
      </c>
      <c r="O204" s="0"/>
      <c r="P204" s="0"/>
      <c r="Q204" s="0"/>
    </row>
    <row r="205" customFormat="false" ht="12.8" hidden="false" customHeight="false" outlineLevel="0" collapsed="false">
      <c r="B205" s="0" t="s">
        <v>11</v>
      </c>
      <c r="C205" s="9" t="n">
        <v>330</v>
      </c>
      <c r="D205" s="1" t="n">
        <v>15729</v>
      </c>
      <c r="E205" s="9" t="n">
        <f aca="false">D205/65.27</f>
        <v>240.983606557377</v>
      </c>
      <c r="F205" s="9" t="n">
        <v>762</v>
      </c>
      <c r="G205" s="11" t="n">
        <v>43912</v>
      </c>
      <c r="H205" s="1" t="n">
        <f aca="false">_xlfn.DAYS($B$201,G205)</f>
        <v>23</v>
      </c>
      <c r="I205" s="11" t="n">
        <v>43914</v>
      </c>
      <c r="J205" s="1" t="n">
        <f aca="false">_xlfn.DAYS($B$201,I205)</f>
        <v>21</v>
      </c>
      <c r="K205" s="11" t="n">
        <f aca="false">$B$201+1</f>
        <v>43936</v>
      </c>
      <c r="L205" s="0" t="n">
        <f aca="false">_xlfn.DAYS(K205,G205)</f>
        <v>24</v>
      </c>
      <c r="M205" s="1" t="n">
        <v>15729</v>
      </c>
      <c r="N205" s="0" t="n">
        <f aca="false">D205-M205</f>
        <v>0</v>
      </c>
      <c r="O205" s="0"/>
      <c r="P205" s="0"/>
      <c r="Q205" s="0"/>
    </row>
    <row r="206" customFormat="false" ht="12.8" hidden="false" customHeight="false" outlineLevel="0" collapsed="false">
      <c r="B206" s="0" t="s">
        <v>12</v>
      </c>
      <c r="C206" s="9" t="n">
        <v>50</v>
      </c>
      <c r="D206" s="9" t="n">
        <v>1033</v>
      </c>
      <c r="E206" s="9" t="n">
        <f aca="false">D206/10.36</f>
        <v>99.7104247104247</v>
      </c>
      <c r="F206" s="9" t="n">
        <v>114</v>
      </c>
      <c r="G206" s="11" t="n">
        <v>43915</v>
      </c>
      <c r="H206" s="1" t="n">
        <f aca="false">_xlfn.DAYS($B$201,G206)</f>
        <v>20</v>
      </c>
      <c r="I206" s="11" t="n">
        <v>43928</v>
      </c>
      <c r="J206" s="1" t="n">
        <f aca="false">_xlfn.DAYS($B$201,I206)</f>
        <v>7</v>
      </c>
      <c r="K206" s="11" t="n">
        <f aca="false">$B$201+1</f>
        <v>43936</v>
      </c>
      <c r="L206" s="0" t="n">
        <f aca="false">_xlfn.DAYS(K206,G206)</f>
        <v>21</v>
      </c>
      <c r="M206" s="1" t="n">
        <v>1033</v>
      </c>
      <c r="N206" s="0" t="n">
        <f aca="false">D206-M206</f>
        <v>0</v>
      </c>
      <c r="O206" s="0"/>
      <c r="P206" s="0"/>
      <c r="Q206" s="0"/>
    </row>
    <row r="207" customFormat="false" ht="12.8" hidden="false" customHeight="false" outlineLevel="0" collapsed="false">
      <c r="B207" s="0" t="s">
        <v>13</v>
      </c>
      <c r="C207" s="9" t="n">
        <v>330</v>
      </c>
      <c r="D207" s="1" t="n">
        <v>14073</v>
      </c>
      <c r="E207" s="9" t="n">
        <f aca="false">D207/67.79</f>
        <v>207.596990706594</v>
      </c>
      <c r="F207" s="9" t="n">
        <v>778</v>
      </c>
      <c r="G207" s="11" t="n">
        <v>43916</v>
      </c>
      <c r="H207" s="1" t="n">
        <f aca="false">_xlfn.DAYS($B$201,G207)</f>
        <v>19</v>
      </c>
      <c r="I207" s="11" t="n">
        <v>43919</v>
      </c>
      <c r="J207" s="1" t="n">
        <f aca="false">_xlfn.DAYS($B$201,I207)</f>
        <v>16</v>
      </c>
      <c r="K207" s="11" t="n">
        <f aca="false">$B$201+1</f>
        <v>43936</v>
      </c>
      <c r="L207" s="0" t="n">
        <f aca="false">_xlfn.DAYS(K207,G207)</f>
        <v>20</v>
      </c>
      <c r="M207" s="1" t="n">
        <v>12107</v>
      </c>
      <c r="N207" s="0" t="n">
        <f aca="false">D207-M207</f>
        <v>1966</v>
      </c>
      <c r="O207" s="0"/>
      <c r="P207" s="0"/>
      <c r="Q207" s="0"/>
    </row>
    <row r="208" customFormat="false" ht="12.8" hidden="false" customHeight="false" outlineLevel="0" collapsed="false">
      <c r="B208" s="0" t="s">
        <v>14</v>
      </c>
      <c r="C208" s="9" t="n">
        <v>1660</v>
      </c>
      <c r="D208" s="1" t="n">
        <v>30081</v>
      </c>
      <c r="E208" s="9" t="n">
        <f aca="false">D208/331</f>
        <v>90.8791540785498</v>
      </c>
      <c r="F208" s="9" t="n">
        <v>2566</v>
      </c>
      <c r="G208" s="11" t="n">
        <v>43917</v>
      </c>
      <c r="H208" s="1" t="n">
        <f aca="false">_xlfn.DAYS($B$201,G208)</f>
        <v>18</v>
      </c>
      <c r="I208" s="11" t="n">
        <v>43921</v>
      </c>
      <c r="J208" s="1" t="n">
        <f aca="false">_xlfn.DAYS($B$201,I208)</f>
        <v>14</v>
      </c>
      <c r="K208" s="11" t="n">
        <f aca="false">$B$201+1</f>
        <v>43936</v>
      </c>
      <c r="L208" s="0" t="n">
        <f aca="false">_xlfn.DAYS(K208,G208)</f>
        <v>19</v>
      </c>
      <c r="M208" s="1" t="n">
        <v>29825</v>
      </c>
      <c r="N208" s="0" t="n">
        <f aca="false">D208-M208</f>
        <v>256</v>
      </c>
      <c r="O208" s="0"/>
      <c r="P208" s="0"/>
      <c r="Q208" s="0"/>
    </row>
    <row r="209" customFormat="false" ht="12.8" hidden="false" customHeight="false" outlineLevel="0" collapsed="false">
      <c r="B209" s="0" t="s">
        <v>15</v>
      </c>
      <c r="C209" s="9" t="n">
        <v>414</v>
      </c>
      <c r="D209" s="1" t="n">
        <v>3495</v>
      </c>
      <c r="E209" s="9" t="n">
        <f aca="false">D209/83.784</f>
        <v>41.7144084789459</v>
      </c>
      <c r="F209" s="9" t="n">
        <v>301</v>
      </c>
      <c r="G209" s="11" t="n">
        <v>43918</v>
      </c>
      <c r="H209" s="1" t="n">
        <f aca="false">_xlfn.DAYS($B$201,G209)</f>
        <v>17</v>
      </c>
      <c r="I209" s="11" t="n">
        <v>43920</v>
      </c>
      <c r="J209" s="1" t="n">
        <f aca="false">_xlfn.DAYS($B$201,I209)</f>
        <v>15</v>
      </c>
      <c r="K209" s="11" t="n">
        <f aca="false">$B$201+1</f>
        <v>43936</v>
      </c>
      <c r="L209" s="0" t="n">
        <f aca="false">_xlfn.DAYS(K209,G209)</f>
        <v>18</v>
      </c>
      <c r="M209" s="1" t="n">
        <v>3495</v>
      </c>
      <c r="N209" s="0" t="n">
        <f aca="false">D209-M209</f>
        <v>0</v>
      </c>
      <c r="O209" s="0"/>
      <c r="P209" s="0"/>
      <c r="Q209" s="0"/>
    </row>
    <row r="210" customFormat="false" ht="12.8" hidden="false" customHeight="false" outlineLevel="0" collapsed="false">
      <c r="B210" s="6"/>
      <c r="C210" s="12"/>
      <c r="D210" s="0"/>
      <c r="E210" s="0"/>
      <c r="F210" s="0"/>
      <c r="G210" s="0"/>
      <c r="H210" s="0"/>
      <c r="I210" s="0"/>
      <c r="J210" s="0"/>
      <c r="K210" s="0"/>
      <c r="L210" s="0"/>
      <c r="N210" s="0"/>
      <c r="O210" s="0"/>
      <c r="P210" s="0"/>
      <c r="Q210" s="0"/>
    </row>
    <row r="211" customFormat="false" ht="12.8" hidden="false" customHeight="false" outlineLevel="0" collapsed="false">
      <c r="B211" s="6"/>
      <c r="C211" s="12"/>
      <c r="D211" s="0"/>
      <c r="E211" s="0"/>
      <c r="F211" s="0"/>
      <c r="G211" s="0"/>
      <c r="H211" s="0"/>
      <c r="I211" s="0"/>
      <c r="J211" s="0"/>
      <c r="K211" s="0"/>
      <c r="L211" s="0"/>
      <c r="N211" s="0"/>
      <c r="O211" s="0"/>
      <c r="P211" s="0"/>
      <c r="Q211" s="0"/>
    </row>
    <row r="212" customFormat="false" ht="12.8" hidden="false" customHeight="false" outlineLevel="0" collapsed="false">
      <c r="B212" s="7" t="s">
        <v>53</v>
      </c>
      <c r="D212" s="0"/>
      <c r="E212" s="0"/>
      <c r="F212" s="0"/>
      <c r="G212" s="0"/>
      <c r="H212" s="0"/>
      <c r="I212" s="0"/>
      <c r="J212" s="0"/>
      <c r="K212" s="0"/>
      <c r="L212" s="0"/>
      <c r="N212" s="0"/>
      <c r="O212" s="0"/>
      <c r="P212" s="0"/>
      <c r="Q212" s="0"/>
    </row>
    <row r="213" customFormat="false" ht="12.8" hidden="false" customHeight="false" outlineLevel="0" collapsed="false">
      <c r="B213" s="15" t="n">
        <v>43934</v>
      </c>
      <c r="D213" s="0"/>
      <c r="E213" s="16" t="s">
        <v>54</v>
      </c>
      <c r="F213" s="0"/>
      <c r="G213" s="16" t="s">
        <v>55</v>
      </c>
      <c r="H213" s="16" t="s">
        <v>56</v>
      </c>
      <c r="I213" s="16" t="s">
        <v>57</v>
      </c>
      <c r="J213" s="16" t="s">
        <v>56</v>
      </c>
      <c r="K213" s="16" t="s">
        <v>58</v>
      </c>
      <c r="L213" s="16" t="s">
        <v>59</v>
      </c>
      <c r="M213" s="17" t="s">
        <v>60</v>
      </c>
      <c r="N213" s="0"/>
      <c r="O213" s="0"/>
      <c r="P213" s="0"/>
      <c r="Q213" s="0"/>
    </row>
    <row r="214" customFormat="false" ht="12.8" hidden="false" customHeight="false" outlineLevel="0" collapsed="false">
      <c r="B214" s="18"/>
      <c r="C214" s="8" t="s">
        <v>19</v>
      </c>
      <c r="D214" s="16" t="s">
        <v>20</v>
      </c>
      <c r="E214" s="8" t="s">
        <v>62</v>
      </c>
      <c r="F214" s="8" t="s">
        <v>63</v>
      </c>
      <c r="G214" s="10" t="s">
        <v>64</v>
      </c>
      <c r="H214" s="16" t="s">
        <v>65</v>
      </c>
      <c r="I214" s="10" t="s">
        <v>66</v>
      </c>
      <c r="J214" s="16" t="s">
        <v>67</v>
      </c>
      <c r="K214" s="16" t="s">
        <v>64</v>
      </c>
      <c r="L214" s="16" t="s">
        <v>68</v>
      </c>
      <c r="M214" s="21" t="s">
        <v>69</v>
      </c>
      <c r="N214" s="1" t="s">
        <v>70</v>
      </c>
      <c r="O214" s="0"/>
      <c r="P214" s="0"/>
      <c r="Q214" s="0"/>
    </row>
    <row r="215" customFormat="false" ht="12.8" hidden="false" customHeight="false" outlineLevel="0" collapsed="false">
      <c r="B215" s="0" t="s">
        <v>9</v>
      </c>
      <c r="C215" s="9" t="n">
        <v>300</v>
      </c>
      <c r="D215" s="1" t="n">
        <v>20465</v>
      </c>
      <c r="E215" s="9" t="n">
        <f aca="false">D215/60.48</f>
        <v>338.376322751323</v>
      </c>
      <c r="F215" s="9" t="n">
        <v>566</v>
      </c>
      <c r="G215" s="11" t="n">
        <v>43900</v>
      </c>
      <c r="H215" s="1" t="n">
        <f aca="false">_xlfn.DAYS($B$213,G215)</f>
        <v>34</v>
      </c>
      <c r="I215" s="11" t="n">
        <v>43902</v>
      </c>
      <c r="J215" s="1" t="n">
        <f aca="false">_xlfn.DAYS($B$213,I215)</f>
        <v>32</v>
      </c>
      <c r="K215" s="11" t="n">
        <f aca="false">$B$213+1</f>
        <v>43935</v>
      </c>
      <c r="L215" s="0" t="n">
        <f aca="false">_xlfn.DAYS(K215,G215)</f>
        <v>35</v>
      </c>
      <c r="M215" s="1" t="n">
        <v>20465</v>
      </c>
      <c r="N215" s="0" t="n">
        <f aca="false">D215-M215</f>
        <v>0</v>
      </c>
      <c r="O215" s="0"/>
      <c r="P215" s="0"/>
      <c r="Q215" s="0"/>
    </row>
    <row r="216" customFormat="false" ht="12.8" hidden="false" customHeight="false" outlineLevel="0" collapsed="false">
      <c r="B216" s="0" t="s">
        <v>71</v>
      </c>
      <c r="C216" s="9" t="n">
        <v>230</v>
      </c>
      <c r="D216" s="1" t="n">
        <v>17756</v>
      </c>
      <c r="E216" s="9" t="n">
        <f aca="false">D216/46.75</f>
        <v>379.807486631016</v>
      </c>
      <c r="F216" s="9" t="n">
        <v>547</v>
      </c>
      <c r="G216" s="11" t="n">
        <v>43907</v>
      </c>
      <c r="H216" s="1" t="n">
        <f aca="false">_xlfn.DAYS($B$213,G216)</f>
        <v>27</v>
      </c>
      <c r="I216" s="11" t="n">
        <v>43913</v>
      </c>
      <c r="J216" s="1" t="n">
        <f aca="false">_xlfn.DAYS($B$213,I216)</f>
        <v>21</v>
      </c>
      <c r="K216" s="11" t="n">
        <f aca="false">$B$213+1</f>
        <v>43935</v>
      </c>
      <c r="L216" s="0" t="n">
        <f aca="false">_xlfn.DAYS(K216,G216)</f>
        <v>28</v>
      </c>
      <c r="M216" s="1" t="n">
        <v>17756</v>
      </c>
      <c r="N216" s="0" t="n">
        <f aca="false">D216-M216</f>
        <v>0</v>
      </c>
      <c r="O216" s="0"/>
      <c r="P216" s="0"/>
      <c r="Q216" s="0"/>
    </row>
    <row r="217" customFormat="false" ht="12.8" hidden="false" customHeight="false" outlineLevel="0" collapsed="false">
      <c r="B217" s="0" t="s">
        <v>11</v>
      </c>
      <c r="C217" s="9" t="n">
        <v>330</v>
      </c>
      <c r="D217" s="1" t="n">
        <v>14967</v>
      </c>
      <c r="E217" s="9" t="n">
        <f aca="false">D217/65.27</f>
        <v>229.30902405393</v>
      </c>
      <c r="F217" s="9" t="n">
        <v>574</v>
      </c>
      <c r="G217" s="11" t="n">
        <v>43912</v>
      </c>
      <c r="H217" s="1" t="n">
        <f aca="false">_xlfn.DAYS($B$213,G217)</f>
        <v>22</v>
      </c>
      <c r="I217" s="11" t="n">
        <v>43914</v>
      </c>
      <c r="J217" s="1" t="n">
        <f aca="false">_xlfn.DAYS($B$213,I217)</f>
        <v>20</v>
      </c>
      <c r="K217" s="11" t="n">
        <f aca="false">$B$213+1</f>
        <v>43935</v>
      </c>
      <c r="L217" s="0" t="n">
        <f aca="false">_xlfn.DAYS(K217,G217)</f>
        <v>23</v>
      </c>
      <c r="M217" s="1" t="n">
        <v>14967</v>
      </c>
      <c r="N217" s="0" t="n">
        <f aca="false">D217-M217</f>
        <v>0</v>
      </c>
      <c r="O217" s="0"/>
      <c r="P217" s="0"/>
      <c r="Q217" s="0"/>
    </row>
    <row r="218" customFormat="false" ht="12.8" hidden="false" customHeight="false" outlineLevel="0" collapsed="false">
      <c r="B218" s="0" t="s">
        <v>12</v>
      </c>
      <c r="C218" s="9" t="n">
        <v>50</v>
      </c>
      <c r="D218" s="9" t="n">
        <v>919</v>
      </c>
      <c r="E218" s="9" t="n">
        <f aca="false">D218/10.36</f>
        <v>88.7065637065637</v>
      </c>
      <c r="F218" s="9" t="n">
        <v>20</v>
      </c>
      <c r="G218" s="11" t="n">
        <v>43915</v>
      </c>
      <c r="H218" s="1" t="n">
        <f aca="false">_xlfn.DAYS($B$213,G218)</f>
        <v>19</v>
      </c>
      <c r="I218" s="11" t="n">
        <v>43928</v>
      </c>
      <c r="J218" s="1" t="n">
        <f aca="false">_xlfn.DAYS($B$213,I218)</f>
        <v>6</v>
      </c>
      <c r="K218" s="11" t="n">
        <f aca="false">$B$213+1</f>
        <v>43935</v>
      </c>
      <c r="L218" s="0" t="n">
        <f aca="false">_xlfn.DAYS(K218,G218)</f>
        <v>20</v>
      </c>
      <c r="M218" s="1" t="n">
        <v>919</v>
      </c>
      <c r="N218" s="0" t="n">
        <f aca="false">D218-M218</f>
        <v>0</v>
      </c>
      <c r="O218" s="0"/>
      <c r="P218" s="0"/>
      <c r="Q218" s="0"/>
    </row>
    <row r="219" customFormat="false" ht="12.8" hidden="false" customHeight="false" outlineLevel="0" collapsed="false">
      <c r="B219" s="0" t="s">
        <v>13</v>
      </c>
      <c r="C219" s="9" t="n">
        <v>330</v>
      </c>
      <c r="D219" s="1" t="n">
        <v>13029</v>
      </c>
      <c r="E219" s="9" t="n">
        <f aca="false">D219/67.79</f>
        <v>192.196489157693</v>
      </c>
      <c r="F219" s="9" t="n">
        <v>717</v>
      </c>
      <c r="G219" s="11" t="n">
        <v>43916</v>
      </c>
      <c r="H219" s="1" t="n">
        <f aca="false">_xlfn.DAYS($B$213,G219)</f>
        <v>18</v>
      </c>
      <c r="I219" s="11" t="n">
        <v>43919</v>
      </c>
      <c r="J219" s="1" t="n">
        <f aca="false">_xlfn.DAYS($B$213,I219)</f>
        <v>15</v>
      </c>
      <c r="K219" s="11" t="n">
        <f aca="false">$B$213+1</f>
        <v>43935</v>
      </c>
      <c r="L219" s="0" t="n">
        <f aca="false">_xlfn.DAYS(K219,G219)</f>
        <v>19</v>
      </c>
      <c r="M219" s="1" t="n">
        <v>11329</v>
      </c>
      <c r="N219" s="0" t="n">
        <f aca="false">D219-M219</f>
        <v>1700</v>
      </c>
      <c r="O219" s="0"/>
      <c r="P219" s="0"/>
      <c r="Q219" s="0"/>
    </row>
    <row r="220" customFormat="false" ht="12.8" hidden="false" customHeight="false" outlineLevel="0" collapsed="false">
      <c r="B220" s="0" t="s">
        <v>14</v>
      </c>
      <c r="C220" s="9" t="n">
        <v>1660</v>
      </c>
      <c r="D220" s="1" t="n">
        <v>27515</v>
      </c>
      <c r="E220" s="9" t="n">
        <f aca="false">D220/331</f>
        <v>83.1268882175227</v>
      </c>
      <c r="F220" s="9" t="n">
        <v>1726</v>
      </c>
      <c r="G220" s="11" t="n">
        <v>43917</v>
      </c>
      <c r="H220" s="1" t="n">
        <f aca="false">_xlfn.DAYS($B$213,G220)</f>
        <v>17</v>
      </c>
      <c r="I220" s="11" t="n">
        <v>43921</v>
      </c>
      <c r="J220" s="1" t="n">
        <f aca="false">_xlfn.DAYS($B$213,I220)</f>
        <v>13</v>
      </c>
      <c r="K220" s="11" t="n">
        <f aca="false">$B$213+1</f>
        <v>43935</v>
      </c>
      <c r="L220" s="0" t="n">
        <f aca="false">_xlfn.DAYS(K220,G220)</f>
        <v>18</v>
      </c>
      <c r="M220" s="1" t="n">
        <v>23640</v>
      </c>
      <c r="N220" s="0" t="n">
        <f aca="false">D220-M220</f>
        <v>3875</v>
      </c>
      <c r="O220" s="0"/>
      <c r="P220" s="0"/>
      <c r="Q220" s="0"/>
    </row>
    <row r="221" customFormat="false" ht="12.8" hidden="false" customHeight="false" outlineLevel="0" collapsed="false">
      <c r="B221" s="0" t="s">
        <v>15</v>
      </c>
      <c r="C221" s="9" t="n">
        <v>414</v>
      </c>
      <c r="D221" s="1" t="n">
        <v>3194</v>
      </c>
      <c r="E221" s="9" t="n">
        <f aca="false">D221/83.784</f>
        <v>38.1218371049365</v>
      </c>
      <c r="F221" s="9" t="n">
        <v>172</v>
      </c>
      <c r="G221" s="11" t="n">
        <v>43918</v>
      </c>
      <c r="H221" s="1" t="n">
        <f aca="false">_xlfn.DAYS($B$213,G221)</f>
        <v>16</v>
      </c>
      <c r="I221" s="11" t="n">
        <v>43920</v>
      </c>
      <c r="J221" s="1" t="n">
        <f aca="false">_xlfn.DAYS($B$213,I221)</f>
        <v>14</v>
      </c>
      <c r="K221" s="11" t="n">
        <f aca="false">$B$213+1</f>
        <v>43935</v>
      </c>
      <c r="L221" s="0" t="n">
        <f aca="false">_xlfn.DAYS(K221,G221)</f>
        <v>17</v>
      </c>
      <c r="M221" s="1" t="n">
        <v>3194</v>
      </c>
      <c r="N221" s="0" t="n">
        <f aca="false">D221-M221</f>
        <v>0</v>
      </c>
      <c r="O221" s="0"/>
      <c r="P221" s="0"/>
      <c r="Q221" s="0"/>
    </row>
    <row r="222" customFormat="false" ht="12.8" hidden="false" customHeight="false" outlineLevel="0" collapsed="false">
      <c r="B222" s="6"/>
      <c r="C222" s="12"/>
      <c r="D222" s="0"/>
      <c r="E222" s="0"/>
      <c r="F222" s="0"/>
      <c r="G222" s="0"/>
      <c r="H222" s="0"/>
      <c r="I222" s="0"/>
      <c r="J222" s="0"/>
      <c r="K222" s="0"/>
      <c r="L222" s="0"/>
      <c r="N222" s="0"/>
      <c r="O222" s="0"/>
      <c r="P222" s="0"/>
      <c r="Q222" s="0"/>
    </row>
    <row r="223" customFormat="false" ht="12.8" hidden="false" customHeight="false" outlineLevel="0" collapsed="false">
      <c r="B223" s="6"/>
      <c r="C223" s="12"/>
      <c r="D223" s="0"/>
      <c r="E223" s="0"/>
      <c r="F223" s="0"/>
      <c r="G223" s="0"/>
      <c r="H223" s="0"/>
      <c r="I223" s="0"/>
      <c r="J223" s="0"/>
      <c r="K223" s="0"/>
      <c r="L223" s="0"/>
      <c r="N223" s="0"/>
      <c r="O223" s="0"/>
      <c r="P223" s="0"/>
      <c r="Q223" s="0"/>
    </row>
    <row r="224" customFormat="false" ht="12.8" hidden="false" customHeight="false" outlineLevel="0" collapsed="false">
      <c r="B224" s="7" t="s">
        <v>53</v>
      </c>
      <c r="D224" s="0"/>
      <c r="E224" s="0"/>
      <c r="F224" s="0"/>
      <c r="G224" s="0"/>
      <c r="H224" s="0"/>
      <c r="I224" s="0"/>
      <c r="J224" s="0"/>
      <c r="K224" s="0"/>
      <c r="L224" s="0"/>
      <c r="N224" s="0"/>
      <c r="O224" s="0"/>
      <c r="P224" s="0"/>
      <c r="Q224" s="0"/>
    </row>
    <row r="225" customFormat="false" ht="12.8" hidden="false" customHeight="false" outlineLevel="0" collapsed="false">
      <c r="B225" s="15" t="n">
        <v>43933</v>
      </c>
      <c r="D225" s="0"/>
      <c r="E225" s="16" t="s">
        <v>54</v>
      </c>
      <c r="F225" s="0"/>
      <c r="G225" s="16" t="s">
        <v>55</v>
      </c>
      <c r="H225" s="16" t="s">
        <v>56</v>
      </c>
      <c r="I225" s="16" t="s">
        <v>57</v>
      </c>
      <c r="J225" s="16" t="s">
        <v>56</v>
      </c>
      <c r="K225" s="16" t="s">
        <v>58</v>
      </c>
      <c r="L225" s="16" t="s">
        <v>59</v>
      </c>
      <c r="M225" s="17" t="s">
        <v>60</v>
      </c>
      <c r="N225" s="0"/>
      <c r="O225" s="0"/>
      <c r="P225" s="0"/>
      <c r="Q225" s="0"/>
    </row>
    <row r="226" customFormat="false" ht="12.8" hidden="false" customHeight="false" outlineLevel="0" collapsed="false">
      <c r="B226" s="18"/>
      <c r="C226" s="8" t="s">
        <v>19</v>
      </c>
      <c r="D226" s="16" t="s">
        <v>20</v>
      </c>
      <c r="E226" s="8" t="s">
        <v>62</v>
      </c>
      <c r="F226" s="8" t="s">
        <v>63</v>
      </c>
      <c r="G226" s="10" t="s">
        <v>64</v>
      </c>
      <c r="H226" s="16" t="s">
        <v>65</v>
      </c>
      <c r="I226" s="10" t="s">
        <v>66</v>
      </c>
      <c r="J226" s="16" t="s">
        <v>67</v>
      </c>
      <c r="K226" s="16" t="s">
        <v>64</v>
      </c>
      <c r="L226" s="16" t="s">
        <v>68</v>
      </c>
      <c r="M226" s="21" t="s">
        <v>69</v>
      </c>
      <c r="N226" s="1" t="s">
        <v>70</v>
      </c>
      <c r="O226" s="0"/>
      <c r="P226" s="0"/>
      <c r="Q226" s="0"/>
    </row>
    <row r="227" customFormat="false" ht="12.8" hidden="false" customHeight="false" outlineLevel="0" collapsed="false">
      <c r="B227" s="0" t="s">
        <v>9</v>
      </c>
      <c r="C227" s="9" t="n">
        <v>300</v>
      </c>
      <c r="D227" s="1" t="n">
        <v>19899</v>
      </c>
      <c r="E227" s="9" t="n">
        <f aca="false">D227/60.48</f>
        <v>329.017857142857</v>
      </c>
      <c r="F227" s="9" t="n">
        <v>431</v>
      </c>
      <c r="G227" s="11" t="n">
        <v>43900</v>
      </c>
      <c r="H227" s="1" t="n">
        <f aca="false">_xlfn.DAYS($B$225,G227)</f>
        <v>33</v>
      </c>
      <c r="I227" s="11" t="n">
        <v>43902</v>
      </c>
      <c r="J227" s="1" t="n">
        <f aca="false">_xlfn.DAYS($B$225,I227)</f>
        <v>31</v>
      </c>
      <c r="K227" s="11" t="n">
        <f aca="false">$B$225+1</f>
        <v>43934</v>
      </c>
      <c r="L227" s="0" t="n">
        <f aca="false">_xlfn.DAYS(K227,G227)</f>
        <v>34</v>
      </c>
      <c r="M227" s="1" t="n">
        <v>19899</v>
      </c>
      <c r="N227" s="0" t="n">
        <f aca="false">D227-M227</f>
        <v>0</v>
      </c>
      <c r="O227" s="0"/>
      <c r="P227" s="0"/>
      <c r="Q227" s="0"/>
    </row>
    <row r="228" customFormat="false" ht="12.8" hidden="false" customHeight="false" outlineLevel="0" collapsed="false">
      <c r="B228" s="0" t="s">
        <v>71</v>
      </c>
      <c r="C228" s="9" t="n">
        <v>230</v>
      </c>
      <c r="D228" s="1" t="n">
        <v>17209</v>
      </c>
      <c r="E228" s="9" t="n">
        <f aca="false">D228/46.75</f>
        <v>368.106951871658</v>
      </c>
      <c r="F228" s="9" t="n">
        <v>603</v>
      </c>
      <c r="G228" s="11" t="n">
        <v>43907</v>
      </c>
      <c r="H228" s="1" t="n">
        <f aca="false">_xlfn.DAYS($B$225,G228)</f>
        <v>26</v>
      </c>
      <c r="I228" s="11" t="n">
        <v>43913</v>
      </c>
      <c r="J228" s="1" t="n">
        <f aca="false">_xlfn.DAYS($B$225,I228)</f>
        <v>20</v>
      </c>
      <c r="K228" s="11" t="n">
        <f aca="false">$B$225+1</f>
        <v>43934</v>
      </c>
      <c r="L228" s="0" t="n">
        <f aca="false">_xlfn.DAYS(K228,G228)</f>
        <v>27</v>
      </c>
      <c r="M228" s="1" t="n">
        <v>17209</v>
      </c>
      <c r="N228" s="0" t="n">
        <f aca="false">D228-M228</f>
        <v>0</v>
      </c>
      <c r="O228" s="0"/>
      <c r="P228" s="0"/>
      <c r="Q228" s="0"/>
    </row>
    <row r="229" customFormat="false" ht="12.8" hidden="false" customHeight="false" outlineLevel="0" collapsed="false">
      <c r="B229" s="0" t="s">
        <v>11</v>
      </c>
      <c r="C229" s="9" t="n">
        <v>330</v>
      </c>
      <c r="D229" s="1" t="n">
        <v>14393</v>
      </c>
      <c r="E229" s="9" t="n">
        <f aca="false">D229/65.27</f>
        <v>220.514784740309</v>
      </c>
      <c r="F229" s="9" t="n">
        <v>561</v>
      </c>
      <c r="G229" s="11" t="n">
        <v>43912</v>
      </c>
      <c r="H229" s="1" t="n">
        <f aca="false">_xlfn.DAYS($B$225,G229)</f>
        <v>21</v>
      </c>
      <c r="I229" s="11" t="n">
        <v>43914</v>
      </c>
      <c r="J229" s="1" t="n">
        <f aca="false">_xlfn.DAYS($B$225,I229)</f>
        <v>19</v>
      </c>
      <c r="K229" s="11" t="n">
        <f aca="false">$B$225+1</f>
        <v>43934</v>
      </c>
      <c r="L229" s="0" t="n">
        <f aca="false">_xlfn.DAYS(K229,G229)</f>
        <v>22</v>
      </c>
      <c r="M229" s="1" t="n">
        <v>14393</v>
      </c>
      <c r="N229" s="0" t="n">
        <f aca="false">D229-M229</f>
        <v>0</v>
      </c>
      <c r="O229" s="0"/>
      <c r="P229" s="0"/>
      <c r="Q229" s="0"/>
    </row>
    <row r="230" customFormat="false" ht="12.8" hidden="false" customHeight="false" outlineLevel="0" collapsed="false">
      <c r="B230" s="0" t="s">
        <v>12</v>
      </c>
      <c r="C230" s="9" t="n">
        <v>50</v>
      </c>
      <c r="D230" s="9" t="n">
        <v>899</v>
      </c>
      <c r="E230" s="9" t="n">
        <f aca="false">D230/10.36</f>
        <v>86.7760617760618</v>
      </c>
      <c r="F230" s="9" t="n">
        <v>12</v>
      </c>
      <c r="G230" s="11" t="n">
        <v>43915</v>
      </c>
      <c r="H230" s="1" t="n">
        <f aca="false">_xlfn.DAYS($B$225,G230)</f>
        <v>18</v>
      </c>
      <c r="I230" s="11" t="n">
        <v>43928</v>
      </c>
      <c r="J230" s="1" t="n">
        <f aca="false">_xlfn.DAYS($B$225,I230)</f>
        <v>5</v>
      </c>
      <c r="K230" s="11" t="n">
        <f aca="false">$B$225+1</f>
        <v>43934</v>
      </c>
      <c r="L230" s="0" t="n">
        <f aca="false">_xlfn.DAYS(K230,G230)</f>
        <v>19</v>
      </c>
      <c r="M230" s="1" t="n">
        <v>899</v>
      </c>
      <c r="N230" s="0" t="n">
        <f aca="false">D230-M230</f>
        <v>0</v>
      </c>
      <c r="O230" s="0"/>
      <c r="P230" s="0"/>
      <c r="Q230" s="0"/>
    </row>
    <row r="231" customFormat="false" ht="12.8" hidden="false" customHeight="false" outlineLevel="0" collapsed="false">
      <c r="B231" s="0" t="s">
        <v>13</v>
      </c>
      <c r="C231" s="9" t="n">
        <v>330</v>
      </c>
      <c r="D231" s="1" t="n">
        <v>12285</v>
      </c>
      <c r="E231" s="9" t="n">
        <f aca="false">D231/67.79</f>
        <v>181.221419088361</v>
      </c>
      <c r="F231" s="9" t="n">
        <v>737</v>
      </c>
      <c r="G231" s="11" t="n">
        <v>43916</v>
      </c>
      <c r="H231" s="1" t="n">
        <f aca="false">_xlfn.DAYS($B$225,G231)</f>
        <v>17</v>
      </c>
      <c r="I231" s="11" t="n">
        <v>43919</v>
      </c>
      <c r="J231" s="1" t="n">
        <f aca="false">_xlfn.DAYS($B$225,I231)</f>
        <v>14</v>
      </c>
      <c r="K231" s="11" t="n">
        <f aca="false">$B$225+1</f>
        <v>43934</v>
      </c>
      <c r="L231" s="0" t="n">
        <f aca="false">_xlfn.DAYS(K231,G231)</f>
        <v>18</v>
      </c>
      <c r="M231" s="1" t="n">
        <v>10612</v>
      </c>
      <c r="N231" s="0" t="n">
        <f aca="false">D231-M231</f>
        <v>1673</v>
      </c>
      <c r="O231" s="0"/>
      <c r="P231" s="0"/>
      <c r="Q231" s="0"/>
    </row>
    <row r="232" customFormat="false" ht="12.8" hidden="false" customHeight="false" outlineLevel="0" collapsed="false">
      <c r="B232" s="0" t="s">
        <v>14</v>
      </c>
      <c r="C232" s="9" t="n">
        <v>1660</v>
      </c>
      <c r="D232" s="1" t="n">
        <v>25789</v>
      </c>
      <c r="E232" s="9" t="n">
        <f aca="false">D232/331</f>
        <v>77.9123867069486</v>
      </c>
      <c r="F232" s="9" t="n">
        <v>1727</v>
      </c>
      <c r="G232" s="11" t="n">
        <v>43917</v>
      </c>
      <c r="H232" s="1" t="n">
        <f aca="false">_xlfn.DAYS($B$225,G232)</f>
        <v>16</v>
      </c>
      <c r="I232" s="11" t="n">
        <v>43921</v>
      </c>
      <c r="J232" s="1" t="n">
        <f aca="false">_xlfn.DAYS($B$225,I232)</f>
        <v>12</v>
      </c>
      <c r="K232" s="11" t="n">
        <f aca="false">$B$225+1</f>
        <v>43934</v>
      </c>
      <c r="L232" s="0" t="n">
        <f aca="false">_xlfn.DAYS(K232,G232)</f>
        <v>17</v>
      </c>
      <c r="M232" s="1" t="n">
        <v>22105</v>
      </c>
      <c r="N232" s="0" t="n">
        <f aca="false">D232-M232</f>
        <v>3684</v>
      </c>
      <c r="O232" s="0"/>
      <c r="P232" s="0"/>
      <c r="Q232" s="0"/>
    </row>
    <row r="233" customFormat="false" ht="12.8" hidden="false" customHeight="false" outlineLevel="0" collapsed="false">
      <c r="B233" s="0" t="s">
        <v>15</v>
      </c>
      <c r="C233" s="9" t="n">
        <v>414</v>
      </c>
      <c r="D233" s="1" t="n">
        <v>3022</v>
      </c>
      <c r="E233" s="9" t="n">
        <f aca="false">D233/83.784</f>
        <v>36.0689391769312</v>
      </c>
      <c r="F233" s="9" t="n">
        <v>151</v>
      </c>
      <c r="G233" s="11" t="n">
        <v>43918</v>
      </c>
      <c r="H233" s="1" t="n">
        <f aca="false">_xlfn.DAYS($B$225,G233)</f>
        <v>15</v>
      </c>
      <c r="I233" s="11" t="n">
        <v>43920</v>
      </c>
      <c r="J233" s="1" t="n">
        <f aca="false">_xlfn.DAYS($B$225,I233)</f>
        <v>13</v>
      </c>
      <c r="K233" s="11" t="n">
        <f aca="false">$B$225+1</f>
        <v>43934</v>
      </c>
      <c r="L233" s="0" t="n">
        <f aca="false">_xlfn.DAYS(K233,G233)</f>
        <v>16</v>
      </c>
      <c r="M233" s="1" t="n">
        <v>3022</v>
      </c>
      <c r="N233" s="0" t="n">
        <f aca="false">D233-M233</f>
        <v>0</v>
      </c>
      <c r="O233" s="0"/>
      <c r="P233" s="0"/>
      <c r="Q233" s="0"/>
    </row>
    <row r="234" customFormat="false" ht="12.8" hidden="false" customHeight="false" outlineLevel="0" collapsed="false">
      <c r="B234" s="6"/>
      <c r="C234" s="12"/>
      <c r="D234" s="0"/>
      <c r="E234" s="0"/>
      <c r="F234" s="0"/>
      <c r="G234" s="0"/>
      <c r="H234" s="0"/>
      <c r="I234" s="0"/>
      <c r="J234" s="0"/>
      <c r="K234" s="0"/>
      <c r="L234" s="0"/>
      <c r="N234" s="0"/>
      <c r="O234" s="0"/>
      <c r="P234" s="0"/>
      <c r="Q234" s="0"/>
    </row>
    <row r="235" customFormat="false" ht="12.8" hidden="false" customHeight="false" outlineLevel="0" collapsed="false">
      <c r="B235" s="6"/>
      <c r="C235" s="12"/>
      <c r="D235" s="0"/>
      <c r="E235" s="0"/>
      <c r="F235" s="0"/>
      <c r="G235" s="0"/>
      <c r="H235" s="0"/>
      <c r="I235" s="0"/>
      <c r="J235" s="0"/>
      <c r="K235" s="0"/>
      <c r="L235" s="0"/>
      <c r="N235" s="0"/>
      <c r="O235" s="0"/>
      <c r="P235" s="0"/>
      <c r="Q235" s="0"/>
    </row>
    <row r="236" customFormat="false" ht="12.8" hidden="false" customHeight="false" outlineLevel="0" collapsed="false">
      <c r="B236" s="7" t="s">
        <v>53</v>
      </c>
      <c r="D236" s="0"/>
      <c r="E236" s="0"/>
      <c r="F236" s="0"/>
      <c r="G236" s="0"/>
      <c r="H236" s="0"/>
      <c r="I236" s="0"/>
      <c r="J236" s="0"/>
      <c r="K236" s="0"/>
      <c r="L236" s="0"/>
      <c r="N236" s="0"/>
      <c r="O236" s="0"/>
      <c r="P236" s="0"/>
      <c r="Q236" s="0"/>
    </row>
    <row r="237" customFormat="false" ht="12.8" hidden="false" customHeight="false" outlineLevel="0" collapsed="false">
      <c r="B237" s="15" t="n">
        <v>43932</v>
      </c>
      <c r="D237" s="0"/>
      <c r="E237" s="16" t="s">
        <v>54</v>
      </c>
      <c r="F237" s="0"/>
      <c r="G237" s="16" t="s">
        <v>55</v>
      </c>
      <c r="H237" s="16" t="s">
        <v>56</v>
      </c>
      <c r="I237" s="16" t="s">
        <v>57</v>
      </c>
      <c r="J237" s="16" t="s">
        <v>56</v>
      </c>
      <c r="K237" s="16" t="s">
        <v>58</v>
      </c>
      <c r="L237" s="16" t="s">
        <v>59</v>
      </c>
      <c r="M237" s="17" t="s">
        <v>60</v>
      </c>
      <c r="N237" s="0"/>
      <c r="O237" s="0"/>
      <c r="P237" s="0"/>
      <c r="Q237" s="0"/>
    </row>
    <row r="238" customFormat="false" ht="12.8" hidden="false" customHeight="false" outlineLevel="0" collapsed="false">
      <c r="B238" s="18"/>
      <c r="C238" s="8" t="s">
        <v>19</v>
      </c>
      <c r="D238" s="16" t="s">
        <v>20</v>
      </c>
      <c r="E238" s="8" t="s">
        <v>62</v>
      </c>
      <c r="F238" s="8" t="s">
        <v>63</v>
      </c>
      <c r="G238" s="10" t="s">
        <v>64</v>
      </c>
      <c r="H238" s="16" t="s">
        <v>65</v>
      </c>
      <c r="I238" s="10" t="s">
        <v>66</v>
      </c>
      <c r="J238" s="16" t="s">
        <v>67</v>
      </c>
      <c r="K238" s="16" t="s">
        <v>64</v>
      </c>
      <c r="L238" s="16" t="s">
        <v>68</v>
      </c>
      <c r="M238" s="21" t="s">
        <v>69</v>
      </c>
      <c r="N238" s="1" t="s">
        <v>70</v>
      </c>
      <c r="O238" s="0"/>
      <c r="P238" s="0"/>
      <c r="Q238" s="0"/>
    </row>
    <row r="239" customFormat="false" ht="12.8" hidden="false" customHeight="false" outlineLevel="0" collapsed="false">
      <c r="B239" s="0" t="s">
        <v>9</v>
      </c>
      <c r="C239" s="9" t="n">
        <v>300</v>
      </c>
      <c r="D239" s="1" t="n">
        <v>19468</v>
      </c>
      <c r="E239" s="9" t="n">
        <f aca="false">D239/60.48</f>
        <v>321.891534391534</v>
      </c>
      <c r="F239" s="9" t="n">
        <v>619</v>
      </c>
      <c r="G239" s="11" t="n">
        <v>43900</v>
      </c>
      <c r="H239" s="1" t="n">
        <f aca="false">_xlfn.DAYS($B$237,G239)</f>
        <v>32</v>
      </c>
      <c r="I239" s="11" t="n">
        <v>43902</v>
      </c>
      <c r="J239" s="1" t="n">
        <f aca="false">_xlfn.DAYS($B$237,I239)</f>
        <v>30</v>
      </c>
      <c r="K239" s="11" t="n">
        <f aca="false">$B$237+1</f>
        <v>43933</v>
      </c>
      <c r="L239" s="0" t="n">
        <f aca="false">_xlfn.DAYS(K239,G239)</f>
        <v>33</v>
      </c>
      <c r="M239" s="1" t="n">
        <v>19468</v>
      </c>
      <c r="N239" s="0" t="n">
        <f aca="false">D239-M239</f>
        <v>0</v>
      </c>
      <c r="O239" s="0"/>
      <c r="P239" s="0"/>
      <c r="Q239" s="0"/>
    </row>
    <row r="240" customFormat="false" ht="12.8" hidden="false" customHeight="false" outlineLevel="0" collapsed="false">
      <c r="B240" s="0" t="s">
        <v>71</v>
      </c>
      <c r="C240" s="9" t="n">
        <v>230</v>
      </c>
      <c r="D240" s="1" t="n">
        <v>16606</v>
      </c>
      <c r="E240" s="9" t="n">
        <f aca="false">D240/46.75</f>
        <v>355.208556149733</v>
      </c>
      <c r="F240" s="9" t="n">
        <v>525</v>
      </c>
      <c r="G240" s="11" t="n">
        <v>43907</v>
      </c>
      <c r="H240" s="1" t="n">
        <f aca="false">_xlfn.DAYS($B$237,G240)</f>
        <v>25</v>
      </c>
      <c r="I240" s="11" t="n">
        <v>43913</v>
      </c>
      <c r="J240" s="1" t="n">
        <f aca="false">_xlfn.DAYS($B$237,I240)</f>
        <v>19</v>
      </c>
      <c r="K240" s="11" t="n">
        <f aca="false">$B$237+1</f>
        <v>43933</v>
      </c>
      <c r="L240" s="0" t="n">
        <f aca="false">_xlfn.DAYS(K240,G240)</f>
        <v>26</v>
      </c>
      <c r="M240" s="1" t="n">
        <v>16606</v>
      </c>
      <c r="N240" s="0" t="n">
        <f aca="false">D240-M240</f>
        <v>0</v>
      </c>
      <c r="O240" s="0"/>
      <c r="P240" s="0"/>
      <c r="Q240" s="0"/>
    </row>
    <row r="241" customFormat="false" ht="12.8" hidden="false" customHeight="false" outlineLevel="0" collapsed="false">
      <c r="B241" s="0" t="s">
        <v>11</v>
      </c>
      <c r="C241" s="9" t="n">
        <v>330</v>
      </c>
      <c r="D241" s="1" t="n">
        <v>13832</v>
      </c>
      <c r="E241" s="9" t="n">
        <f aca="false">D241/65.27</f>
        <v>211.919718094071</v>
      </c>
      <c r="F241" s="9" t="n">
        <v>635</v>
      </c>
      <c r="G241" s="11" t="n">
        <v>43912</v>
      </c>
      <c r="H241" s="1" t="n">
        <f aca="false">_xlfn.DAYS($B$237,G241)</f>
        <v>20</v>
      </c>
      <c r="I241" s="11" t="n">
        <v>43914</v>
      </c>
      <c r="J241" s="1" t="n">
        <f aca="false">_xlfn.DAYS($B$237,I241)</f>
        <v>18</v>
      </c>
      <c r="K241" s="11" t="n">
        <f aca="false">$B$237+1</f>
        <v>43933</v>
      </c>
      <c r="L241" s="0" t="n">
        <f aca="false">_xlfn.DAYS(K241,G241)</f>
        <v>21</v>
      </c>
      <c r="M241" s="1" t="n">
        <v>13832</v>
      </c>
      <c r="N241" s="0" t="n">
        <f aca="false">D241-M241</f>
        <v>0</v>
      </c>
      <c r="O241" s="0"/>
      <c r="P241" s="0"/>
      <c r="Q241" s="0"/>
    </row>
    <row r="242" customFormat="false" ht="12.8" hidden="false" customHeight="false" outlineLevel="0" collapsed="false">
      <c r="B242" s="0" t="s">
        <v>12</v>
      </c>
      <c r="C242" s="9" t="n">
        <v>50</v>
      </c>
      <c r="D242" s="9" t="n">
        <v>887</v>
      </c>
      <c r="E242" s="9" t="n">
        <f aca="false">D242/10.36</f>
        <v>85.6177606177606</v>
      </c>
      <c r="F242" s="9" t="n">
        <v>17</v>
      </c>
      <c r="G242" s="11" t="n">
        <v>43915</v>
      </c>
      <c r="H242" s="1" t="n">
        <f aca="false">_xlfn.DAYS($B$237,G242)</f>
        <v>17</v>
      </c>
      <c r="I242" s="11" t="n">
        <v>43928</v>
      </c>
      <c r="J242" s="1" t="n">
        <f aca="false">_xlfn.DAYS($B$237,I242)</f>
        <v>4</v>
      </c>
      <c r="K242" s="11" t="n">
        <f aca="false">$B$237+1</f>
        <v>43933</v>
      </c>
      <c r="L242" s="0" t="n">
        <f aca="false">_xlfn.DAYS(K242,G242)</f>
        <v>18</v>
      </c>
      <c r="M242" s="1" t="n">
        <v>887</v>
      </c>
      <c r="N242" s="0" t="n">
        <f aca="false">D242-M242</f>
        <v>0</v>
      </c>
      <c r="O242" s="0"/>
      <c r="P242" s="0"/>
      <c r="Q242" s="0"/>
    </row>
    <row r="243" customFormat="false" ht="12.8" hidden="false" customHeight="false" outlineLevel="0" collapsed="false">
      <c r="B243" s="0" t="s">
        <v>13</v>
      </c>
      <c r="C243" s="9" t="n">
        <v>330</v>
      </c>
      <c r="D243" s="1" t="n">
        <v>11599</v>
      </c>
      <c r="E243" s="9" t="n">
        <f aca="false">D243/67.79</f>
        <v>171.101932438413</v>
      </c>
      <c r="F243" s="9" t="n">
        <v>917</v>
      </c>
      <c r="G243" s="11" t="n">
        <v>43916</v>
      </c>
      <c r="H243" s="1" t="n">
        <f aca="false">_xlfn.DAYS($B$237,G243)</f>
        <v>16</v>
      </c>
      <c r="I243" s="11" t="n">
        <v>43919</v>
      </c>
      <c r="J243" s="1" t="n">
        <f aca="false">_xlfn.DAYS($B$237,I243)</f>
        <v>13</v>
      </c>
      <c r="K243" s="11" t="n">
        <f aca="false">$B$237+1</f>
        <v>43933</v>
      </c>
      <c r="L243" s="0" t="n">
        <f aca="false">_xlfn.DAYS(K243,G243)</f>
        <v>17</v>
      </c>
      <c r="M243" s="1" t="n">
        <v>9875</v>
      </c>
      <c r="N243" s="0" t="n">
        <f aca="false">D243-M243</f>
        <v>1724</v>
      </c>
      <c r="O243" s="0"/>
      <c r="P243" s="0"/>
      <c r="Q243" s="0"/>
    </row>
    <row r="244" customFormat="false" ht="12.8" hidden="false" customHeight="false" outlineLevel="0" collapsed="false">
      <c r="B244" s="0" t="s">
        <v>14</v>
      </c>
      <c r="C244" s="9" t="n">
        <v>1660</v>
      </c>
      <c r="D244" s="1" t="n">
        <v>24062</v>
      </c>
      <c r="E244" s="9" t="n">
        <f aca="false">D244/331</f>
        <v>72.6948640483384</v>
      </c>
      <c r="F244" s="9" t="n">
        <v>2024</v>
      </c>
      <c r="G244" s="11" t="n">
        <v>43917</v>
      </c>
      <c r="H244" s="1" t="n">
        <f aca="false">_xlfn.DAYS($B$237,G244)</f>
        <v>15</v>
      </c>
      <c r="I244" s="11" t="n">
        <v>43921</v>
      </c>
      <c r="J244" s="1" t="n">
        <f aca="false">_xlfn.DAYS($B$237,I244)</f>
        <v>11</v>
      </c>
      <c r="K244" s="11" t="n">
        <f aca="false">$B$237+1</f>
        <v>43933</v>
      </c>
      <c r="L244" s="0" t="n">
        <f aca="false">_xlfn.DAYS(K244,G244)</f>
        <v>16</v>
      </c>
      <c r="M244" s="1" t="n">
        <v>20577</v>
      </c>
      <c r="N244" s="0" t="n">
        <f aca="false">D244-M244</f>
        <v>3485</v>
      </c>
      <c r="O244" s="0"/>
      <c r="P244" s="0"/>
      <c r="Q244" s="0"/>
    </row>
    <row r="245" customFormat="false" ht="12.8" hidden="false" customHeight="false" outlineLevel="0" collapsed="false">
      <c r="B245" s="0" t="s">
        <v>15</v>
      </c>
      <c r="C245" s="9" t="n">
        <v>414</v>
      </c>
      <c r="D245" s="1" t="n">
        <v>2871</v>
      </c>
      <c r="E245" s="9" t="n">
        <f aca="false">D245/83.784</f>
        <v>34.2666857633916</v>
      </c>
      <c r="F245" s="9" t="n">
        <v>135</v>
      </c>
      <c r="G245" s="11" t="n">
        <v>43918</v>
      </c>
      <c r="H245" s="1" t="n">
        <f aca="false">_xlfn.DAYS($B$237,G245)</f>
        <v>14</v>
      </c>
      <c r="I245" s="11" t="n">
        <v>43920</v>
      </c>
      <c r="J245" s="1" t="n">
        <f aca="false">_xlfn.DAYS($B$237,I245)</f>
        <v>12</v>
      </c>
      <c r="K245" s="11" t="n">
        <f aca="false">$B$237+1</f>
        <v>43933</v>
      </c>
      <c r="L245" s="0" t="n">
        <f aca="false">_xlfn.DAYS(K245,G245)</f>
        <v>15</v>
      </c>
      <c r="M245" s="1" t="n">
        <v>2871</v>
      </c>
      <c r="N245" s="0" t="n">
        <f aca="false">D245-M245</f>
        <v>0</v>
      </c>
      <c r="O245" s="0"/>
      <c r="P245" s="0"/>
      <c r="Q245" s="0"/>
    </row>
    <row r="246" customFormat="false" ht="12.8" hidden="false" customHeight="false" outlineLevel="0" collapsed="false">
      <c r="B246" s="6"/>
      <c r="C246" s="12"/>
      <c r="D246" s="0"/>
      <c r="E246" s="0"/>
      <c r="F246" s="0"/>
      <c r="G246" s="0"/>
      <c r="H246" s="0"/>
      <c r="I246" s="0"/>
      <c r="J246" s="0"/>
      <c r="K246" s="0"/>
      <c r="L246" s="0"/>
      <c r="N246" s="0"/>
      <c r="O246" s="0"/>
      <c r="P246" s="0"/>
      <c r="Q246" s="0"/>
    </row>
    <row r="247" customFormat="false" ht="12.8" hidden="false" customHeight="false" outlineLevel="0" collapsed="false">
      <c r="B247" s="6"/>
      <c r="C247" s="12"/>
      <c r="D247" s="0"/>
      <c r="E247" s="0"/>
      <c r="F247" s="0"/>
      <c r="G247" s="0"/>
      <c r="H247" s="0"/>
      <c r="I247" s="0"/>
      <c r="J247" s="0"/>
      <c r="K247" s="0"/>
      <c r="L247" s="0"/>
      <c r="N247" s="0"/>
      <c r="O247" s="0"/>
      <c r="P247" s="0"/>
      <c r="Q247" s="0"/>
    </row>
    <row r="248" customFormat="false" ht="12.8" hidden="false" customHeight="false" outlineLevel="0" collapsed="false">
      <c r="B248" s="7" t="s">
        <v>53</v>
      </c>
      <c r="D248" s="0"/>
      <c r="E248" s="0"/>
      <c r="F248" s="0"/>
      <c r="G248" s="0"/>
      <c r="H248" s="0"/>
      <c r="I248" s="0"/>
      <c r="J248" s="0"/>
      <c r="K248" s="0"/>
      <c r="L248" s="0"/>
      <c r="N248" s="0"/>
      <c r="O248" s="0"/>
      <c r="P248" s="0"/>
      <c r="Q248" s="0"/>
    </row>
    <row r="249" customFormat="false" ht="12.8" hidden="false" customHeight="false" outlineLevel="0" collapsed="false">
      <c r="B249" s="15" t="n">
        <v>43931</v>
      </c>
      <c r="D249" s="0"/>
      <c r="E249" s="16" t="s">
        <v>54</v>
      </c>
      <c r="F249" s="0"/>
      <c r="G249" s="16" t="s">
        <v>55</v>
      </c>
      <c r="H249" s="16" t="s">
        <v>56</v>
      </c>
      <c r="I249" s="16" t="s">
        <v>57</v>
      </c>
      <c r="J249" s="16" t="s">
        <v>56</v>
      </c>
      <c r="K249" s="16" t="s">
        <v>58</v>
      </c>
      <c r="L249" s="16" t="s">
        <v>59</v>
      </c>
      <c r="M249" s="17" t="s">
        <v>60</v>
      </c>
      <c r="N249" s="0"/>
      <c r="O249" s="0"/>
      <c r="P249" s="0"/>
      <c r="Q249" s="0"/>
    </row>
    <row r="250" customFormat="false" ht="12.8" hidden="false" customHeight="false" outlineLevel="0" collapsed="false">
      <c r="B250" s="18"/>
      <c r="C250" s="8" t="s">
        <v>19</v>
      </c>
      <c r="D250" s="16" t="s">
        <v>20</v>
      </c>
      <c r="E250" s="8" t="s">
        <v>62</v>
      </c>
      <c r="F250" s="8" t="s">
        <v>63</v>
      </c>
      <c r="G250" s="10" t="s">
        <v>64</v>
      </c>
      <c r="H250" s="16" t="s">
        <v>65</v>
      </c>
      <c r="I250" s="10" t="s">
        <v>66</v>
      </c>
      <c r="J250" s="16" t="s">
        <v>67</v>
      </c>
      <c r="K250" s="16" t="s">
        <v>64</v>
      </c>
      <c r="L250" s="16" t="s">
        <v>68</v>
      </c>
      <c r="M250" s="21" t="s">
        <v>69</v>
      </c>
      <c r="N250" s="1" t="s">
        <v>70</v>
      </c>
      <c r="O250" s="0"/>
      <c r="P250" s="0"/>
      <c r="Q250" s="0"/>
    </row>
    <row r="251" customFormat="false" ht="12.8" hidden="false" customHeight="false" outlineLevel="0" collapsed="false">
      <c r="B251" s="0" t="s">
        <v>9</v>
      </c>
      <c r="C251" s="9" t="n">
        <v>300</v>
      </c>
      <c r="D251" s="1" t="n">
        <v>18849</v>
      </c>
      <c r="E251" s="9" t="n">
        <f aca="false">D251/60.48</f>
        <v>311.656746031746</v>
      </c>
      <c r="F251" s="9" t="n">
        <v>570</v>
      </c>
      <c r="G251" s="11" t="n">
        <v>43900</v>
      </c>
      <c r="H251" s="1" t="n">
        <f aca="false">_xlfn.DAYS($B$249,G251)</f>
        <v>31</v>
      </c>
      <c r="I251" s="11" t="n">
        <v>43902</v>
      </c>
      <c r="J251" s="1" t="n">
        <f aca="false">_xlfn.DAYS($B$249,I251)</f>
        <v>29</v>
      </c>
      <c r="K251" s="11" t="n">
        <f aca="false">$B$249+1</f>
        <v>43932</v>
      </c>
      <c r="L251" s="0" t="n">
        <f aca="false">_xlfn.DAYS(K251,G251)</f>
        <v>32</v>
      </c>
      <c r="M251" s="1" t="n">
        <v>18849</v>
      </c>
      <c r="N251" s="0" t="n">
        <f aca="false">D251-M251</f>
        <v>0</v>
      </c>
      <c r="O251" s="0"/>
      <c r="P251" s="0"/>
      <c r="Q251" s="0"/>
    </row>
    <row r="252" customFormat="false" ht="12.8" hidden="false" customHeight="false" outlineLevel="0" collapsed="false">
      <c r="B252" s="0" t="s">
        <v>71</v>
      </c>
      <c r="C252" s="9" t="n">
        <v>230</v>
      </c>
      <c r="D252" s="1" t="n">
        <v>16081</v>
      </c>
      <c r="E252" s="9" t="n">
        <f aca="false">D252/46.75</f>
        <v>343.978609625668</v>
      </c>
      <c r="F252" s="9" t="n">
        <v>634</v>
      </c>
      <c r="G252" s="11" t="n">
        <v>43907</v>
      </c>
      <c r="H252" s="1" t="n">
        <f aca="false">_xlfn.DAYS($B$249,G252)</f>
        <v>24</v>
      </c>
      <c r="I252" s="11" t="n">
        <v>43913</v>
      </c>
      <c r="J252" s="1" t="n">
        <f aca="false">_xlfn.DAYS($B$249,I252)</f>
        <v>18</v>
      </c>
      <c r="K252" s="11" t="n">
        <f aca="false">$B$249+1</f>
        <v>43932</v>
      </c>
      <c r="L252" s="0" t="n">
        <f aca="false">_xlfn.DAYS(K252,G252)</f>
        <v>25</v>
      </c>
      <c r="M252" s="1" t="n">
        <v>16081</v>
      </c>
      <c r="N252" s="0" t="n">
        <f aca="false">D252-M252</f>
        <v>0</v>
      </c>
      <c r="O252" s="0"/>
      <c r="P252" s="0"/>
      <c r="Q252" s="0"/>
    </row>
    <row r="253" customFormat="false" ht="12.8" hidden="false" customHeight="false" outlineLevel="0" collapsed="false">
      <c r="B253" s="0" t="s">
        <v>11</v>
      </c>
      <c r="C253" s="9" t="n">
        <v>330</v>
      </c>
      <c r="D253" s="1" t="n">
        <v>13197</v>
      </c>
      <c r="E253" s="9" t="n">
        <f aca="false">D253/65.27</f>
        <v>202.190899341198</v>
      </c>
      <c r="F253" s="9" t="n">
        <v>987</v>
      </c>
      <c r="G253" s="11" t="n">
        <v>43912</v>
      </c>
      <c r="H253" s="1" t="n">
        <f aca="false">_xlfn.DAYS($B$249,G253)</f>
        <v>19</v>
      </c>
      <c r="I253" s="11" t="n">
        <v>43914</v>
      </c>
      <c r="J253" s="1" t="n">
        <f aca="false">_xlfn.DAYS($B$249,I253)</f>
        <v>17</v>
      </c>
      <c r="K253" s="11" t="n">
        <f aca="false">$B$249+1</f>
        <v>43932</v>
      </c>
      <c r="L253" s="0" t="n">
        <f aca="false">_xlfn.DAYS(K253,G253)</f>
        <v>20</v>
      </c>
      <c r="M253" s="1" t="n">
        <v>13197</v>
      </c>
      <c r="N253" s="0" t="n">
        <f aca="false">D253-M253</f>
        <v>0</v>
      </c>
      <c r="O253" s="0"/>
      <c r="P253" s="0"/>
      <c r="Q253" s="0"/>
    </row>
    <row r="254" customFormat="false" ht="12.8" hidden="false" customHeight="false" outlineLevel="0" collapsed="false">
      <c r="B254" s="0" t="s">
        <v>12</v>
      </c>
      <c r="C254" s="9" t="n">
        <v>50</v>
      </c>
      <c r="D254" s="9" t="n">
        <v>870</v>
      </c>
      <c r="E254" s="9" t="n">
        <f aca="false">D254/10.36</f>
        <v>83.976833976834</v>
      </c>
      <c r="F254" s="9" t="n">
        <v>77</v>
      </c>
      <c r="G254" s="11" t="n">
        <v>43915</v>
      </c>
      <c r="H254" s="1" t="n">
        <f aca="false">_xlfn.DAYS($B$249,G254)</f>
        <v>16</v>
      </c>
      <c r="I254" s="11" t="n">
        <v>43928</v>
      </c>
      <c r="J254" s="1" t="n">
        <f aca="false">_xlfn.DAYS($B$249,I254)</f>
        <v>3</v>
      </c>
      <c r="K254" s="11" t="n">
        <f aca="false">$B$249+1</f>
        <v>43932</v>
      </c>
      <c r="L254" s="0" t="n">
        <f aca="false">_xlfn.DAYS(K254,G254)</f>
        <v>17</v>
      </c>
      <c r="M254" s="1" t="n">
        <v>870</v>
      </c>
      <c r="N254" s="0" t="n">
        <f aca="false">D254-M254</f>
        <v>0</v>
      </c>
      <c r="O254" s="0"/>
      <c r="P254" s="0"/>
      <c r="Q254" s="0"/>
    </row>
    <row r="255" customFormat="false" ht="12.8" hidden="false" customHeight="false" outlineLevel="0" collapsed="false">
      <c r="B255" s="0" t="s">
        <v>13</v>
      </c>
      <c r="C255" s="9" t="n">
        <v>330</v>
      </c>
      <c r="D255" s="1" t="n">
        <v>10760</v>
      </c>
      <c r="E255" s="9" t="n">
        <f aca="false">D255/67.79</f>
        <v>158.725475733884</v>
      </c>
      <c r="F255" s="9" t="n">
        <v>980</v>
      </c>
      <c r="G255" s="11" t="n">
        <v>43916</v>
      </c>
      <c r="H255" s="1" t="n">
        <f aca="false">_xlfn.DAYS($B$249,G255)</f>
        <v>15</v>
      </c>
      <c r="I255" s="11" t="n">
        <v>43919</v>
      </c>
      <c r="J255" s="1" t="n">
        <f aca="false">_xlfn.DAYS($B$249,I255)</f>
        <v>12</v>
      </c>
      <c r="K255" s="11" t="n">
        <f aca="false">$B$249+1</f>
        <v>43932</v>
      </c>
      <c r="L255" s="0" t="n">
        <f aca="false">_xlfn.DAYS(K255,G255)</f>
        <v>16</v>
      </c>
      <c r="M255" s="1" t="n">
        <v>8958</v>
      </c>
      <c r="N255" s="0" t="n">
        <f aca="false">D255-M255</f>
        <v>1802</v>
      </c>
      <c r="O255" s="0"/>
      <c r="P255" s="0"/>
      <c r="Q255" s="0"/>
    </row>
    <row r="256" customFormat="false" ht="12.8" hidden="false" customHeight="false" outlineLevel="0" collapsed="false">
      <c r="B256" s="0" t="s">
        <v>14</v>
      </c>
      <c r="C256" s="9" t="n">
        <v>1660</v>
      </c>
      <c r="D256" s="1" t="n">
        <v>22038</v>
      </c>
      <c r="E256" s="9" t="n">
        <f aca="false">D256/331</f>
        <v>66.5800604229607</v>
      </c>
      <c r="F256" s="9" t="n">
        <v>2236</v>
      </c>
      <c r="G256" s="11" t="n">
        <v>43917</v>
      </c>
      <c r="H256" s="1" t="n">
        <f aca="false">_xlfn.DAYS($B$249,G256)</f>
        <v>14</v>
      </c>
      <c r="I256" s="11" t="n">
        <v>43921</v>
      </c>
      <c r="J256" s="1" t="n">
        <f aca="false">_xlfn.DAYS($B$249,I256)</f>
        <v>10</v>
      </c>
      <c r="K256" s="11" t="n">
        <f aca="false">$B$249+1</f>
        <v>43932</v>
      </c>
      <c r="L256" s="0" t="n">
        <f aca="false">_xlfn.DAYS(K256,G256)</f>
        <v>15</v>
      </c>
      <c r="M256" s="1" t="n">
        <v>18747</v>
      </c>
      <c r="N256" s="0" t="n">
        <f aca="false">D256-M256</f>
        <v>3291</v>
      </c>
      <c r="O256" s="0"/>
      <c r="P256" s="0"/>
      <c r="Q256" s="0"/>
    </row>
    <row r="257" customFormat="false" ht="12.8" hidden="false" customHeight="false" outlineLevel="0" collapsed="false">
      <c r="B257" s="0" t="s">
        <v>15</v>
      </c>
      <c r="C257" s="9" t="n">
        <v>414</v>
      </c>
      <c r="D257" s="1" t="n">
        <v>2736</v>
      </c>
      <c r="E257" s="9" t="n">
        <f aca="false">D257/83.784</f>
        <v>32.6553995989688</v>
      </c>
      <c r="F257" s="9" t="n">
        <v>129</v>
      </c>
      <c r="G257" s="11" t="n">
        <v>43918</v>
      </c>
      <c r="H257" s="1" t="n">
        <f aca="false">_xlfn.DAYS($B$249,G257)</f>
        <v>13</v>
      </c>
      <c r="I257" s="11" t="n">
        <v>43920</v>
      </c>
      <c r="J257" s="1" t="n">
        <f aca="false">_xlfn.DAYS($B$249,I257)</f>
        <v>11</v>
      </c>
      <c r="K257" s="11" t="n">
        <f aca="false">$B$249+1</f>
        <v>43932</v>
      </c>
      <c r="L257" s="0" t="n">
        <f aca="false">_xlfn.DAYS(K257,G257)</f>
        <v>14</v>
      </c>
      <c r="M257" s="1" t="n">
        <v>2736</v>
      </c>
      <c r="N257" s="0" t="n">
        <f aca="false">D257-M257</f>
        <v>0</v>
      </c>
      <c r="O257" s="0"/>
      <c r="P257" s="0"/>
      <c r="Q257" s="0"/>
    </row>
    <row r="258" customFormat="false" ht="12.8" hidden="false" customHeight="false" outlineLevel="0" collapsed="false">
      <c r="B258" s="6"/>
      <c r="C258" s="12"/>
      <c r="D258" s="0"/>
      <c r="E258" s="0"/>
      <c r="F258" s="0"/>
      <c r="G258" s="0"/>
      <c r="H258" s="0"/>
      <c r="I258" s="0"/>
      <c r="J258" s="0"/>
      <c r="K258" s="0"/>
      <c r="L258" s="0"/>
      <c r="N258" s="0"/>
      <c r="O258" s="0"/>
      <c r="P258" s="0"/>
      <c r="Q258" s="0"/>
    </row>
    <row r="259" customFormat="false" ht="12.8" hidden="false" customHeight="false" outlineLevel="0" collapsed="false">
      <c r="B259" s="6"/>
      <c r="C259" s="12"/>
      <c r="D259" s="0"/>
      <c r="E259" s="0"/>
      <c r="F259" s="0"/>
      <c r="G259" s="0"/>
      <c r="H259" s="0"/>
      <c r="I259" s="0"/>
      <c r="J259" s="0"/>
      <c r="K259" s="0"/>
      <c r="L259" s="0"/>
      <c r="N259" s="0"/>
      <c r="O259" s="0"/>
      <c r="P259" s="0"/>
      <c r="Q259" s="0"/>
    </row>
    <row r="260" customFormat="false" ht="12.8" hidden="false" customHeight="false" outlineLevel="0" collapsed="false">
      <c r="B260" s="7" t="s">
        <v>53</v>
      </c>
      <c r="D260" s="0"/>
      <c r="E260" s="0"/>
      <c r="F260" s="0"/>
      <c r="G260" s="0"/>
      <c r="H260" s="0"/>
      <c r="I260" s="0"/>
      <c r="J260" s="0"/>
      <c r="K260" s="0"/>
      <c r="L260" s="0"/>
      <c r="N260" s="0"/>
      <c r="O260" s="0"/>
      <c r="P260" s="0"/>
      <c r="Q260" s="0"/>
    </row>
    <row r="261" customFormat="false" ht="12.8" hidden="false" customHeight="false" outlineLevel="0" collapsed="false">
      <c r="B261" s="15" t="n">
        <v>43930</v>
      </c>
      <c r="D261" s="0"/>
      <c r="E261" s="16" t="s">
        <v>54</v>
      </c>
      <c r="F261" s="0"/>
      <c r="G261" s="16" t="s">
        <v>55</v>
      </c>
      <c r="H261" s="16" t="s">
        <v>56</v>
      </c>
      <c r="I261" s="16" t="s">
        <v>57</v>
      </c>
      <c r="J261" s="16" t="s">
        <v>56</v>
      </c>
      <c r="K261" s="16" t="s">
        <v>58</v>
      </c>
      <c r="L261" s="16" t="s">
        <v>59</v>
      </c>
      <c r="M261" s="17" t="s">
        <v>60</v>
      </c>
      <c r="N261" s="0"/>
      <c r="O261" s="0"/>
      <c r="P261" s="0"/>
      <c r="Q261" s="0"/>
    </row>
    <row r="262" customFormat="false" ht="12.8" hidden="false" customHeight="false" outlineLevel="0" collapsed="false">
      <c r="B262" s="18"/>
      <c r="C262" s="8" t="s">
        <v>19</v>
      </c>
      <c r="D262" s="16" t="s">
        <v>20</v>
      </c>
      <c r="E262" s="8" t="s">
        <v>62</v>
      </c>
      <c r="F262" s="8" t="s">
        <v>63</v>
      </c>
      <c r="G262" s="10" t="s">
        <v>64</v>
      </c>
      <c r="H262" s="16" t="s">
        <v>65</v>
      </c>
      <c r="I262" s="10" t="s">
        <v>66</v>
      </c>
      <c r="J262" s="16" t="s">
        <v>67</v>
      </c>
      <c r="K262" s="16" t="s">
        <v>64</v>
      </c>
      <c r="L262" s="16" t="s">
        <v>68</v>
      </c>
      <c r="M262" s="21" t="s">
        <v>69</v>
      </c>
      <c r="N262" s="1" t="s">
        <v>70</v>
      </c>
      <c r="O262" s="0"/>
      <c r="P262" s="0"/>
      <c r="Q262" s="0"/>
    </row>
    <row r="263" customFormat="false" ht="12.8" hidden="false" customHeight="false" outlineLevel="0" collapsed="false">
      <c r="B263" s="0" t="s">
        <v>9</v>
      </c>
      <c r="C263" s="9" t="n">
        <v>300</v>
      </c>
      <c r="D263" s="1" t="n">
        <v>18279</v>
      </c>
      <c r="E263" s="9" t="n">
        <f aca="false">D263/60.48</f>
        <v>302.232142857143</v>
      </c>
      <c r="F263" s="9" t="n">
        <v>610</v>
      </c>
      <c r="G263" s="11" t="n">
        <v>43900</v>
      </c>
      <c r="H263" s="1" t="n">
        <f aca="false">_xlfn.DAYS($B$261,G263)</f>
        <v>30</v>
      </c>
      <c r="I263" s="11" t="n">
        <v>43902</v>
      </c>
      <c r="J263" s="1" t="n">
        <f aca="false">_xlfn.DAYS($B$261,I263)</f>
        <v>28</v>
      </c>
      <c r="K263" s="11" t="n">
        <f aca="false">$B$261+1</f>
        <v>43931</v>
      </c>
      <c r="L263" s="0" t="n">
        <f aca="false">_xlfn.DAYS(K263,G263)</f>
        <v>31</v>
      </c>
      <c r="M263" s="1" t="n">
        <v>18279</v>
      </c>
      <c r="N263" s="0" t="n">
        <f aca="false">D263-M263</f>
        <v>0</v>
      </c>
      <c r="O263" s="0"/>
      <c r="P263" s="0"/>
      <c r="Q263" s="0"/>
    </row>
    <row r="264" customFormat="false" ht="12.8" hidden="false" customHeight="false" outlineLevel="0" collapsed="false">
      <c r="B264" s="0" t="s">
        <v>71</v>
      </c>
      <c r="C264" s="9" t="n">
        <v>230</v>
      </c>
      <c r="D264" s="1" t="n">
        <v>15447</v>
      </c>
      <c r="E264" s="9" t="n">
        <f aca="false">D264/46.75</f>
        <v>330.417112299465</v>
      </c>
      <c r="F264" s="9" t="n">
        <v>655</v>
      </c>
      <c r="G264" s="11" t="n">
        <v>43907</v>
      </c>
      <c r="H264" s="1" t="n">
        <f aca="false">_xlfn.DAYS($B$261,G264)</f>
        <v>23</v>
      </c>
      <c r="I264" s="11" t="n">
        <v>43913</v>
      </c>
      <c r="J264" s="1" t="n">
        <f aca="false">_xlfn.DAYS($B$261,I264)</f>
        <v>17</v>
      </c>
      <c r="K264" s="11" t="n">
        <f aca="false">$B$261+1</f>
        <v>43931</v>
      </c>
      <c r="L264" s="0" t="n">
        <f aca="false">_xlfn.DAYS(K264,G264)</f>
        <v>24</v>
      </c>
      <c r="M264" s="1" t="n">
        <v>15447</v>
      </c>
      <c r="N264" s="0" t="n">
        <f aca="false">D264-M264</f>
        <v>0</v>
      </c>
      <c r="O264" s="0"/>
      <c r="P264" s="0"/>
      <c r="Q264" s="0"/>
    </row>
    <row r="265" customFormat="false" ht="12.8" hidden="false" customHeight="false" outlineLevel="0" collapsed="false">
      <c r="B265" s="0" t="s">
        <v>11</v>
      </c>
      <c r="C265" s="9" t="n">
        <v>330</v>
      </c>
      <c r="D265" s="1" t="n">
        <v>12210</v>
      </c>
      <c r="E265" s="9" t="n">
        <f aca="false">D265/65.27</f>
        <v>187.069097594607</v>
      </c>
      <c r="F265" s="9" t="n">
        <v>1341</v>
      </c>
      <c r="G265" s="11" t="n">
        <v>43912</v>
      </c>
      <c r="H265" s="1" t="n">
        <f aca="false">_xlfn.DAYS($B$261,G265)</f>
        <v>18</v>
      </c>
      <c r="I265" s="11" t="n">
        <v>43914</v>
      </c>
      <c r="J265" s="1" t="n">
        <f aca="false">_xlfn.DAYS($B$261,I265)</f>
        <v>16</v>
      </c>
      <c r="K265" s="11" t="n">
        <f aca="false">$B$261+1</f>
        <v>43931</v>
      </c>
      <c r="L265" s="0" t="n">
        <f aca="false">_xlfn.DAYS(K265,G265)</f>
        <v>19</v>
      </c>
      <c r="M265" s="1" t="n">
        <v>12210</v>
      </c>
      <c r="N265" s="0" t="n">
        <f aca="false">D265-M265</f>
        <v>0</v>
      </c>
      <c r="O265" s="0"/>
      <c r="P265" s="0"/>
      <c r="Q265" s="0"/>
    </row>
    <row r="266" customFormat="false" ht="12.8" hidden="false" customHeight="false" outlineLevel="0" collapsed="false">
      <c r="B266" s="0" t="s">
        <v>12</v>
      </c>
      <c r="C266" s="9" t="n">
        <v>50</v>
      </c>
      <c r="D266" s="9" t="n">
        <v>793</v>
      </c>
      <c r="E266" s="9" t="n">
        <f aca="false">D266/10.36</f>
        <v>76.5444015444016</v>
      </c>
      <c r="F266" s="9" t="n">
        <v>106</v>
      </c>
      <c r="G266" s="11" t="n">
        <v>43915</v>
      </c>
      <c r="H266" s="1" t="n">
        <f aca="false">_xlfn.DAYS($B$261,G266)</f>
        <v>15</v>
      </c>
      <c r="I266" s="11" t="n">
        <v>43928</v>
      </c>
      <c r="J266" s="1" t="n">
        <f aca="false">_xlfn.DAYS($B$261,I266)</f>
        <v>2</v>
      </c>
      <c r="K266" s="11" t="n">
        <f aca="false">$B$261+1</f>
        <v>43931</v>
      </c>
      <c r="L266" s="0" t="n">
        <f aca="false">_xlfn.DAYS(K266,G266)</f>
        <v>16</v>
      </c>
      <c r="M266" s="1" t="n">
        <v>793</v>
      </c>
      <c r="N266" s="0" t="n">
        <f aca="false">D266-M266</f>
        <v>0</v>
      </c>
      <c r="O266" s="0"/>
      <c r="P266" s="0"/>
      <c r="Q266" s="0"/>
    </row>
    <row r="267" customFormat="false" ht="12.8" hidden="false" customHeight="false" outlineLevel="0" collapsed="false">
      <c r="B267" s="0" t="s">
        <v>13</v>
      </c>
      <c r="C267" s="9" t="n">
        <v>330</v>
      </c>
      <c r="D267" s="1" t="n">
        <v>9608</v>
      </c>
      <c r="E267" s="9" t="n">
        <f aca="false">D267/67.79</f>
        <v>141.731818852338</v>
      </c>
      <c r="F267" s="9" t="n">
        <v>881</v>
      </c>
      <c r="G267" s="11" t="n">
        <v>43916</v>
      </c>
      <c r="H267" s="1" t="n">
        <f aca="false">_xlfn.DAYS($B$261,G267)</f>
        <v>14</v>
      </c>
      <c r="I267" s="11" t="n">
        <v>43919</v>
      </c>
      <c r="J267" s="1" t="n">
        <f aca="false">_xlfn.DAYS($B$261,I267)</f>
        <v>11</v>
      </c>
      <c r="K267" s="11" t="n">
        <f aca="false">$B$261+1</f>
        <v>43931</v>
      </c>
      <c r="L267" s="0" t="n">
        <f aca="false">_xlfn.DAYS(K267,G267)</f>
        <v>15</v>
      </c>
      <c r="M267" s="1" t="n">
        <v>7978</v>
      </c>
      <c r="N267" s="0" t="n">
        <f aca="false">D267-M267</f>
        <v>1630</v>
      </c>
      <c r="O267" s="0"/>
      <c r="P267" s="0"/>
      <c r="Q267" s="0"/>
    </row>
    <row r="268" customFormat="false" ht="12.8" hidden="false" customHeight="false" outlineLevel="0" collapsed="false">
      <c r="B268" s="0" t="s">
        <v>14</v>
      </c>
      <c r="C268" s="9" t="n">
        <v>1660</v>
      </c>
      <c r="D268" s="1" t="n">
        <v>19802</v>
      </c>
      <c r="E268" s="9" t="n">
        <f aca="false">D268/331</f>
        <v>59.8247734138973</v>
      </c>
      <c r="F268" s="9" t="n">
        <v>2111</v>
      </c>
      <c r="G268" s="11" t="n">
        <v>43917</v>
      </c>
      <c r="H268" s="1" t="n">
        <f aca="false">_xlfn.DAYS($B$261,G268)</f>
        <v>13</v>
      </c>
      <c r="I268" s="11" t="n">
        <v>43921</v>
      </c>
      <c r="J268" s="1" t="n">
        <f aca="false">_xlfn.DAYS($B$261,I268)</f>
        <v>9</v>
      </c>
      <c r="K268" s="11" t="n">
        <f aca="false">$B$261+1</f>
        <v>43931</v>
      </c>
      <c r="L268" s="0" t="n">
        <f aca="false">_xlfn.DAYS(K268,G268)</f>
        <v>14</v>
      </c>
      <c r="M268" s="1" t="n">
        <v>16691</v>
      </c>
      <c r="N268" s="0" t="n">
        <f aca="false">D268-M268</f>
        <v>3111</v>
      </c>
      <c r="O268" s="0"/>
      <c r="P268" s="0"/>
      <c r="Q268" s="0"/>
    </row>
    <row r="269" customFormat="false" ht="12.8" hidden="false" customHeight="false" outlineLevel="0" collapsed="false">
      <c r="B269" s="0" t="s">
        <v>15</v>
      </c>
      <c r="C269" s="9" t="n">
        <v>414</v>
      </c>
      <c r="D269" s="1" t="n">
        <v>2607</v>
      </c>
      <c r="E269" s="9" t="n">
        <f aca="false">D269/83.784</f>
        <v>31.1157261529648</v>
      </c>
      <c r="F269" s="9" t="n">
        <v>258</v>
      </c>
      <c r="G269" s="11" t="n">
        <v>43918</v>
      </c>
      <c r="H269" s="1" t="n">
        <f aca="false">_xlfn.DAYS($B$261,G269)</f>
        <v>12</v>
      </c>
      <c r="I269" s="11" t="n">
        <v>43920</v>
      </c>
      <c r="J269" s="1" t="n">
        <f aca="false">_xlfn.DAYS($B$261,I269)</f>
        <v>10</v>
      </c>
      <c r="K269" s="11" t="n">
        <f aca="false">$B$261+1</f>
        <v>43931</v>
      </c>
      <c r="L269" s="0" t="n">
        <f aca="false">_xlfn.DAYS(K269,G269)</f>
        <v>13</v>
      </c>
      <c r="M269" s="1" t="n">
        <v>2607</v>
      </c>
      <c r="N269" s="0" t="n">
        <f aca="false">D269-M269</f>
        <v>0</v>
      </c>
      <c r="O269" s="0"/>
      <c r="P269" s="0"/>
      <c r="Q269" s="0"/>
    </row>
    <row r="270" customFormat="false" ht="12.8" hidden="false" customHeight="false" outlineLevel="0" collapsed="false">
      <c r="B270" s="6"/>
      <c r="C270" s="12"/>
      <c r="D270" s="0"/>
      <c r="E270" s="0"/>
      <c r="F270" s="0"/>
      <c r="G270" s="0"/>
      <c r="H270" s="0"/>
      <c r="I270" s="0"/>
      <c r="J270" s="0"/>
      <c r="K270" s="0"/>
      <c r="L270" s="0"/>
      <c r="N270" s="0"/>
      <c r="O270" s="0"/>
      <c r="P270" s="0"/>
      <c r="Q270" s="0"/>
    </row>
    <row r="271" customFormat="false" ht="12.8" hidden="false" customHeight="false" outlineLevel="0" collapsed="false">
      <c r="B271" s="6"/>
      <c r="C271" s="12"/>
      <c r="D271" s="0"/>
      <c r="E271" s="0"/>
      <c r="F271" s="0"/>
      <c r="G271" s="0"/>
      <c r="H271" s="0"/>
      <c r="I271" s="0"/>
      <c r="J271" s="0"/>
      <c r="K271" s="0"/>
      <c r="L271" s="0"/>
      <c r="N271" s="0"/>
      <c r="O271" s="0"/>
      <c r="P271" s="0"/>
      <c r="Q271" s="0"/>
    </row>
    <row r="272" customFormat="false" ht="12.8" hidden="false" customHeight="false" outlineLevel="0" collapsed="false">
      <c r="B272" s="7" t="s">
        <v>53</v>
      </c>
      <c r="D272" s="0"/>
      <c r="E272" s="0"/>
      <c r="F272" s="0"/>
      <c r="G272" s="0"/>
      <c r="H272" s="0"/>
      <c r="I272" s="0"/>
      <c r="J272" s="0"/>
      <c r="K272" s="0"/>
      <c r="L272" s="0"/>
      <c r="N272" s="0"/>
      <c r="O272" s="0"/>
      <c r="P272" s="0"/>
      <c r="Q272" s="0"/>
    </row>
    <row r="273" customFormat="false" ht="12.8" hidden="false" customHeight="false" outlineLevel="0" collapsed="false">
      <c r="B273" s="15" t="n">
        <v>43929</v>
      </c>
      <c r="D273" s="0"/>
      <c r="E273" s="16" t="s">
        <v>54</v>
      </c>
      <c r="F273" s="0"/>
      <c r="G273" s="16" t="s">
        <v>55</v>
      </c>
      <c r="H273" s="16" t="s">
        <v>56</v>
      </c>
      <c r="I273" s="16" t="s">
        <v>57</v>
      </c>
      <c r="J273" s="16" t="s">
        <v>56</v>
      </c>
      <c r="K273" s="16" t="s">
        <v>58</v>
      </c>
      <c r="L273" s="16" t="s">
        <v>59</v>
      </c>
      <c r="M273" s="17" t="s">
        <v>60</v>
      </c>
      <c r="N273" s="0"/>
      <c r="O273" s="0"/>
      <c r="P273" s="0"/>
      <c r="Q273" s="0"/>
    </row>
    <row r="274" customFormat="false" ht="12.8" hidden="false" customHeight="false" outlineLevel="0" collapsed="false">
      <c r="B274" s="18"/>
      <c r="C274" s="8" t="s">
        <v>19</v>
      </c>
      <c r="D274" s="16" t="s">
        <v>20</v>
      </c>
      <c r="E274" s="8" t="s">
        <v>62</v>
      </c>
      <c r="F274" s="8" t="s">
        <v>63</v>
      </c>
      <c r="G274" s="10" t="s">
        <v>64</v>
      </c>
      <c r="H274" s="16" t="s">
        <v>65</v>
      </c>
      <c r="I274" s="10" t="s">
        <v>66</v>
      </c>
      <c r="J274" s="16" t="s">
        <v>67</v>
      </c>
      <c r="K274" s="16" t="s">
        <v>64</v>
      </c>
      <c r="L274" s="16" t="s">
        <v>68</v>
      </c>
      <c r="M274" s="21" t="s">
        <v>69</v>
      </c>
      <c r="N274" s="1" t="s">
        <v>70</v>
      </c>
      <c r="O274" s="0"/>
      <c r="P274" s="0"/>
      <c r="Q274" s="0"/>
    </row>
    <row r="275" customFormat="false" ht="12.8" hidden="false" customHeight="false" outlineLevel="0" collapsed="false">
      <c r="B275" s="0" t="s">
        <v>9</v>
      </c>
      <c r="C275" s="9" t="n">
        <v>300</v>
      </c>
      <c r="D275" s="1" t="n">
        <v>17669</v>
      </c>
      <c r="E275" s="9" t="n">
        <f aca="false">D275/60.48</f>
        <v>292.146164021164</v>
      </c>
      <c r="F275" s="9" t="n">
        <v>542</v>
      </c>
      <c r="G275" s="11" t="n">
        <v>43900</v>
      </c>
      <c r="H275" s="1" t="n">
        <f aca="false">_xlfn.DAYS($B$273,G275)</f>
        <v>29</v>
      </c>
      <c r="I275" s="11" t="n">
        <v>43902</v>
      </c>
      <c r="J275" s="1" t="n">
        <f aca="false">_xlfn.DAYS($B$273,I275)</f>
        <v>27</v>
      </c>
      <c r="K275" s="11" t="n">
        <f aca="false">$B$273+1</f>
        <v>43930</v>
      </c>
      <c r="L275" s="0" t="n">
        <f aca="false">_xlfn.DAYS(K275,G275)</f>
        <v>30</v>
      </c>
      <c r="M275" s="1" t="n">
        <v>17669</v>
      </c>
      <c r="N275" s="0" t="n">
        <f aca="false">D275-M275</f>
        <v>0</v>
      </c>
      <c r="O275" s="0"/>
      <c r="P275" s="0"/>
      <c r="Q275" s="0"/>
    </row>
    <row r="276" customFormat="false" ht="12.8" hidden="false" customHeight="false" outlineLevel="0" collapsed="false">
      <c r="B276" s="0" t="s">
        <v>71</v>
      </c>
      <c r="C276" s="9" t="n">
        <v>230</v>
      </c>
      <c r="D276" s="1" t="n">
        <v>14792</v>
      </c>
      <c r="E276" s="9" t="n">
        <f aca="false">D276/46.75</f>
        <v>316.406417112299</v>
      </c>
      <c r="F276" s="9" t="n">
        <v>747</v>
      </c>
      <c r="G276" s="11" t="n">
        <v>43907</v>
      </c>
      <c r="H276" s="1" t="n">
        <f aca="false">_xlfn.DAYS($B$273,G276)</f>
        <v>22</v>
      </c>
      <c r="I276" s="11" t="n">
        <v>43913</v>
      </c>
      <c r="J276" s="1" t="n">
        <f aca="false">_xlfn.DAYS($B$273,I276)</f>
        <v>16</v>
      </c>
      <c r="K276" s="11" t="n">
        <f aca="false">$B$273+1</f>
        <v>43930</v>
      </c>
      <c r="L276" s="0" t="n">
        <f aca="false">_xlfn.DAYS(K276,G276)</f>
        <v>23</v>
      </c>
      <c r="M276" s="1" t="n">
        <v>14792</v>
      </c>
      <c r="N276" s="0" t="n">
        <f aca="false">D276-M276</f>
        <v>0</v>
      </c>
      <c r="O276" s="0"/>
      <c r="P276" s="0"/>
      <c r="Q276" s="0"/>
    </row>
    <row r="277" customFormat="false" ht="12.8" hidden="false" customHeight="false" outlineLevel="0" collapsed="false">
      <c r="B277" s="0" t="s">
        <v>11</v>
      </c>
      <c r="C277" s="9" t="n">
        <v>330</v>
      </c>
      <c r="D277" s="1" t="n">
        <v>10869</v>
      </c>
      <c r="E277" s="9" t="n">
        <f aca="false">D277/65.27</f>
        <v>166.52367090547</v>
      </c>
      <c r="F277" s="9" t="n">
        <v>541</v>
      </c>
      <c r="G277" s="11" t="n">
        <v>43912</v>
      </c>
      <c r="H277" s="1" t="n">
        <f aca="false">_xlfn.DAYS($B$273,G277)</f>
        <v>17</v>
      </c>
      <c r="I277" s="11" t="n">
        <v>43914</v>
      </c>
      <c r="J277" s="1" t="n">
        <f aca="false">_xlfn.DAYS($B$273,I277)</f>
        <v>15</v>
      </c>
      <c r="K277" s="11" t="n">
        <f aca="false">$B$273+1</f>
        <v>43930</v>
      </c>
      <c r="L277" s="0" t="n">
        <f aca="false">_xlfn.DAYS(K277,G277)</f>
        <v>18</v>
      </c>
      <c r="M277" s="1" t="n">
        <v>10869</v>
      </c>
      <c r="N277" s="0" t="n">
        <f aca="false">D277-M277</f>
        <v>0</v>
      </c>
      <c r="O277" s="0"/>
      <c r="P277" s="0"/>
      <c r="Q277" s="0"/>
    </row>
    <row r="278" customFormat="false" ht="12.8" hidden="false" customHeight="false" outlineLevel="0" collapsed="false">
      <c r="B278" s="0" t="s">
        <v>12</v>
      </c>
      <c r="C278" s="9" t="n">
        <v>50</v>
      </c>
      <c r="D278" s="9" t="n">
        <v>687</v>
      </c>
      <c r="E278" s="9" t="n">
        <f aca="false">D278/10.36</f>
        <v>66.3127413127413</v>
      </c>
      <c r="F278" s="9" t="n">
        <v>96</v>
      </c>
      <c r="G278" s="11" t="n">
        <v>43915</v>
      </c>
      <c r="H278" s="1" t="n">
        <f aca="false">_xlfn.DAYS($B$273,G278)</f>
        <v>14</v>
      </c>
      <c r="I278" s="11" t="n">
        <v>43928</v>
      </c>
      <c r="J278" s="1" t="n">
        <f aca="false">_xlfn.DAYS($B$273,I278)</f>
        <v>1</v>
      </c>
      <c r="K278" s="11" t="n">
        <f aca="false">$B$273+1</f>
        <v>43930</v>
      </c>
      <c r="L278" s="0" t="n">
        <f aca="false">_xlfn.DAYS(K278,G278)</f>
        <v>15</v>
      </c>
      <c r="M278" s="1" t="n">
        <v>687</v>
      </c>
      <c r="N278" s="0" t="n">
        <f aca="false">D278-M278</f>
        <v>0</v>
      </c>
      <c r="O278" s="0"/>
      <c r="P278" s="0"/>
      <c r="Q278" s="17" t="s">
        <v>60</v>
      </c>
    </row>
    <row r="279" customFormat="false" ht="12.8" hidden="false" customHeight="false" outlineLevel="0" collapsed="false">
      <c r="B279" s="0" t="s">
        <v>13</v>
      </c>
      <c r="C279" s="9" t="n">
        <v>330</v>
      </c>
      <c r="D279" s="1" t="n">
        <v>7097</v>
      </c>
      <c r="E279" s="9" t="n">
        <f aca="false">D279/67.79</f>
        <v>104.690957368343</v>
      </c>
      <c r="F279" s="9" t="n">
        <v>938</v>
      </c>
      <c r="G279" s="11" t="n">
        <v>43916</v>
      </c>
      <c r="H279" s="1" t="n">
        <f aca="false">_xlfn.DAYS($B$273,G279)</f>
        <v>13</v>
      </c>
      <c r="I279" s="11" t="n">
        <v>43919</v>
      </c>
      <c r="J279" s="1" t="n">
        <f aca="false">_xlfn.DAYS($B$273,I279)</f>
        <v>10</v>
      </c>
      <c r="K279" s="11" t="n">
        <f aca="false">$B$273+1</f>
        <v>43930</v>
      </c>
      <c r="L279" s="0" t="n">
        <f aca="false">_xlfn.DAYS(K279,G279)</f>
        <v>14</v>
      </c>
      <c r="M279" s="1" t="n">
        <v>7097</v>
      </c>
      <c r="N279" s="0" t="n">
        <f aca="false">D279-M279</f>
        <v>0</v>
      </c>
      <c r="O279" s="0"/>
      <c r="P279" s="0"/>
      <c r="Q279" s="21" t="s">
        <v>69</v>
      </c>
      <c r="R279" s="1" t="s">
        <v>70</v>
      </c>
    </row>
    <row r="280" customFormat="false" ht="12.8" hidden="false" customHeight="false" outlineLevel="0" collapsed="false">
      <c r="B280" s="0" t="s">
        <v>14</v>
      </c>
      <c r="C280" s="9" t="n">
        <v>1660</v>
      </c>
      <c r="D280" s="1" t="n">
        <v>17691</v>
      </c>
      <c r="E280" s="9" t="n">
        <f aca="false">D280/331</f>
        <v>53.4471299093656</v>
      </c>
      <c r="F280" s="9" t="n">
        <v>2165</v>
      </c>
      <c r="G280" s="11" t="n">
        <v>43917</v>
      </c>
      <c r="H280" s="1" t="n">
        <f aca="false">_xlfn.DAYS($B$273,G280)</f>
        <v>12</v>
      </c>
      <c r="I280" s="11" t="n">
        <v>43921</v>
      </c>
      <c r="J280" s="1" t="n">
        <f aca="false">_xlfn.DAYS($B$273,I280)</f>
        <v>8</v>
      </c>
      <c r="K280" s="11" t="n">
        <f aca="false">$B$273+1</f>
        <v>43930</v>
      </c>
      <c r="L280" s="0" t="n">
        <f aca="false">_xlfn.DAYS(K280,G280)</f>
        <v>13</v>
      </c>
      <c r="M280" s="1" t="n">
        <v>14788</v>
      </c>
      <c r="N280" s="0" t="n">
        <f aca="false">D280-M280</f>
        <v>2903</v>
      </c>
      <c r="O280" s="0"/>
      <c r="P280" s="0"/>
      <c r="Q280" s="0"/>
    </row>
    <row r="281" customFormat="false" ht="12.8" hidden="false" customHeight="false" outlineLevel="0" collapsed="false">
      <c r="B281" s="0" t="s">
        <v>15</v>
      </c>
      <c r="C281" s="9" t="n">
        <v>414</v>
      </c>
      <c r="D281" s="1" t="n">
        <v>2349</v>
      </c>
      <c r="E281" s="9" t="n">
        <f aca="false">D281/83.784</f>
        <v>28.0363792609567</v>
      </c>
      <c r="F281" s="9" t="n">
        <v>333</v>
      </c>
      <c r="G281" s="11" t="n">
        <v>43918</v>
      </c>
      <c r="H281" s="1" t="n">
        <f aca="false">_xlfn.DAYS($B$273,G281)</f>
        <v>11</v>
      </c>
      <c r="I281" s="11" t="n">
        <v>43920</v>
      </c>
      <c r="J281" s="1" t="n">
        <f aca="false">_xlfn.DAYS($B$273,I281)</f>
        <v>9</v>
      </c>
      <c r="K281" s="11" t="n">
        <f aca="false">$B$273+1</f>
        <v>43930</v>
      </c>
      <c r="L281" s="0" t="n">
        <f aca="false">_xlfn.DAYS(K281,G281)</f>
        <v>12</v>
      </c>
      <c r="M281" s="1" t="n">
        <v>2349</v>
      </c>
      <c r="N281" s="0" t="n">
        <f aca="false">D281-M281</f>
        <v>0</v>
      </c>
      <c r="O281" s="0"/>
      <c r="P281" s="0"/>
      <c r="Q281" s="0"/>
    </row>
    <row r="282" customFormat="false" ht="12.8" hidden="false" customHeight="false" outlineLevel="0" collapsed="false">
      <c r="B282" s="6"/>
      <c r="C282" s="12"/>
      <c r="D282" s="0"/>
      <c r="E282" s="0"/>
      <c r="F282" s="0"/>
      <c r="G282" s="0"/>
      <c r="H282" s="0"/>
      <c r="I282" s="0"/>
      <c r="J282" s="0"/>
      <c r="K282" s="0"/>
      <c r="L282" s="0"/>
      <c r="N282" s="0"/>
      <c r="O282" s="0"/>
      <c r="P282" s="0"/>
      <c r="Q282" s="0"/>
    </row>
    <row r="283" customFormat="false" ht="12.8" hidden="false" customHeight="false" outlineLevel="0" collapsed="false">
      <c r="B283" s="6"/>
      <c r="C283" s="12"/>
      <c r="D283" s="0"/>
      <c r="E283" s="0"/>
      <c r="F283" s="0"/>
      <c r="G283" s="0"/>
      <c r="H283" s="0"/>
      <c r="I283" s="0"/>
      <c r="J283" s="0"/>
      <c r="K283" s="0"/>
      <c r="L283" s="0"/>
      <c r="N283" s="0"/>
      <c r="O283" s="0"/>
      <c r="P283" s="0"/>
      <c r="Q283" s="0"/>
    </row>
    <row r="284" customFormat="false" ht="12.8" hidden="false" customHeight="false" outlineLevel="0" collapsed="false">
      <c r="B284" s="7" t="s">
        <v>53</v>
      </c>
      <c r="D284" s="0"/>
      <c r="E284" s="0"/>
      <c r="F284" s="0"/>
      <c r="G284" s="0"/>
      <c r="H284" s="0"/>
      <c r="I284" s="0"/>
      <c r="J284" s="0"/>
      <c r="K284" s="0"/>
      <c r="L284" s="0"/>
      <c r="N284" s="0"/>
      <c r="O284" s="0"/>
      <c r="P284" s="0"/>
      <c r="Q284" s="0"/>
    </row>
    <row r="285" customFormat="false" ht="12.8" hidden="false" customHeight="false" outlineLevel="0" collapsed="false">
      <c r="B285" s="15" t="n">
        <v>43928</v>
      </c>
      <c r="D285" s="0"/>
      <c r="E285" s="16" t="s">
        <v>54</v>
      </c>
      <c r="F285" s="0"/>
      <c r="G285" s="16" t="s">
        <v>55</v>
      </c>
      <c r="H285" s="16" t="s">
        <v>56</v>
      </c>
      <c r="I285" s="16" t="s">
        <v>57</v>
      </c>
      <c r="J285" s="16" t="s">
        <v>56</v>
      </c>
      <c r="K285" s="16" t="s">
        <v>58</v>
      </c>
      <c r="L285" s="16" t="s">
        <v>59</v>
      </c>
      <c r="M285" s="17" t="s">
        <v>60</v>
      </c>
      <c r="N285" s="0"/>
      <c r="O285" s="0"/>
      <c r="P285" s="0"/>
      <c r="Q285" s="0"/>
    </row>
    <row r="286" customFormat="false" ht="12.8" hidden="false" customHeight="false" outlineLevel="0" collapsed="false">
      <c r="B286" s="18"/>
      <c r="C286" s="8" t="s">
        <v>19</v>
      </c>
      <c r="D286" s="16" t="s">
        <v>20</v>
      </c>
      <c r="E286" s="8" t="s">
        <v>62</v>
      </c>
      <c r="F286" s="8" t="s">
        <v>63</v>
      </c>
      <c r="G286" s="10" t="s">
        <v>64</v>
      </c>
      <c r="H286" s="16" t="s">
        <v>65</v>
      </c>
      <c r="I286" s="10" t="s">
        <v>66</v>
      </c>
      <c r="J286" s="16" t="s">
        <v>67</v>
      </c>
      <c r="K286" s="16" t="s">
        <v>64</v>
      </c>
      <c r="L286" s="16" t="s">
        <v>68</v>
      </c>
      <c r="M286" s="21" t="s">
        <v>69</v>
      </c>
      <c r="N286" s="1" t="s">
        <v>70</v>
      </c>
      <c r="O286" s="0"/>
      <c r="P286" s="0"/>
      <c r="Q286" s="0"/>
    </row>
    <row r="287" customFormat="false" ht="12.8" hidden="false" customHeight="false" outlineLevel="0" collapsed="false">
      <c r="B287" s="0" t="s">
        <v>9</v>
      </c>
      <c r="C287" s="9" t="n">
        <v>300</v>
      </c>
      <c r="D287" s="1" t="n">
        <v>17127</v>
      </c>
      <c r="E287" s="9" t="n">
        <f aca="false">D287/60.48</f>
        <v>283.184523809524</v>
      </c>
      <c r="F287" s="9" t="n">
        <v>604</v>
      </c>
      <c r="G287" s="11" t="n">
        <v>43900</v>
      </c>
      <c r="H287" s="1" t="n">
        <f aca="false">_xlfn.DAYS($B$285,G287)</f>
        <v>28</v>
      </c>
      <c r="I287" s="11" t="n">
        <v>43902</v>
      </c>
      <c r="J287" s="1" t="n">
        <f aca="false">_xlfn.DAYS($B$285,I287)</f>
        <v>26</v>
      </c>
      <c r="K287" s="11" t="n">
        <f aca="false">$B$285+1</f>
        <v>43929</v>
      </c>
      <c r="L287" s="0" t="n">
        <f aca="false">_xlfn.DAYS(K287,G287)</f>
        <v>29</v>
      </c>
      <c r="M287" s="1" t="n">
        <v>17127</v>
      </c>
      <c r="N287" s="0" t="n">
        <f aca="false">D287-M287</f>
        <v>0</v>
      </c>
      <c r="O287" s="0"/>
      <c r="P287" s="0"/>
      <c r="Q287" s="0"/>
    </row>
    <row r="288" customFormat="false" ht="12.8" hidden="false" customHeight="false" outlineLevel="0" collapsed="false">
      <c r="B288" s="0" t="s">
        <v>71</v>
      </c>
      <c r="C288" s="9" t="n">
        <v>230</v>
      </c>
      <c r="D288" s="1" t="n">
        <v>14045</v>
      </c>
      <c r="E288" s="9" t="n">
        <f aca="false">D288/46.75</f>
        <v>300.427807486631</v>
      </c>
      <c r="F288" s="9" t="n">
        <v>704</v>
      </c>
      <c r="G288" s="11" t="n">
        <v>43907</v>
      </c>
      <c r="H288" s="1" t="n">
        <f aca="false">_xlfn.DAYS($B$285,G288)</f>
        <v>21</v>
      </c>
      <c r="I288" s="11" t="n">
        <v>43913</v>
      </c>
      <c r="J288" s="1" t="n">
        <f aca="false">_xlfn.DAYS($B$285,I288)</f>
        <v>15</v>
      </c>
      <c r="K288" s="11" t="n">
        <f aca="false">$B$285+1</f>
        <v>43929</v>
      </c>
      <c r="L288" s="0" t="n">
        <f aca="false">_xlfn.DAYS(K288,G288)</f>
        <v>22</v>
      </c>
      <c r="M288" s="1" t="n">
        <v>14045</v>
      </c>
      <c r="N288" s="0" t="n">
        <f aca="false">D288-M288</f>
        <v>0</v>
      </c>
      <c r="O288" s="0"/>
      <c r="P288" s="0"/>
      <c r="Q288" s="0"/>
    </row>
    <row r="289" customFormat="false" ht="12.8" hidden="false" customHeight="false" outlineLevel="0" collapsed="false">
      <c r="B289" s="0" t="s">
        <v>11</v>
      </c>
      <c r="C289" s="9" t="n">
        <v>330</v>
      </c>
      <c r="D289" s="1" t="n">
        <v>10328</v>
      </c>
      <c r="E289" s="9" t="n">
        <f aca="false">D289/65.27</f>
        <v>158.23502374751</v>
      </c>
      <c r="F289" s="9" t="n">
        <v>1417</v>
      </c>
      <c r="G289" s="11" t="n">
        <v>43912</v>
      </c>
      <c r="H289" s="1" t="n">
        <f aca="false">_xlfn.DAYS($B$285,G289)</f>
        <v>16</v>
      </c>
      <c r="I289" s="11" t="n">
        <v>43914</v>
      </c>
      <c r="J289" s="1" t="n">
        <f aca="false">_xlfn.DAYS($B$285,I289)</f>
        <v>14</v>
      </c>
      <c r="K289" s="11" t="n">
        <f aca="false">$B$285+1</f>
        <v>43929</v>
      </c>
      <c r="L289" s="0" t="n">
        <f aca="false">_xlfn.DAYS(K289,G289)</f>
        <v>17</v>
      </c>
      <c r="M289" s="1" t="n">
        <v>10328</v>
      </c>
      <c r="N289" s="0" t="n">
        <f aca="false">D289-M289</f>
        <v>0</v>
      </c>
      <c r="O289" s="0"/>
      <c r="P289" s="0"/>
      <c r="Q289" s="0"/>
    </row>
    <row r="290" customFormat="false" ht="12.8" hidden="false" customHeight="false" outlineLevel="0" collapsed="false">
      <c r="B290" s="0" t="s">
        <v>12</v>
      </c>
      <c r="C290" s="9" t="n">
        <v>50</v>
      </c>
      <c r="D290" s="9" t="n">
        <v>591</v>
      </c>
      <c r="E290" s="9" t="n">
        <f aca="false">D290/10.36</f>
        <v>57.0463320463321</v>
      </c>
      <c r="F290" s="9" t="n">
        <v>114</v>
      </c>
      <c r="G290" s="11" t="n">
        <v>43915</v>
      </c>
      <c r="H290" s="1" t="n">
        <f aca="false">_xlfn.DAYS($B$285,G290)</f>
        <v>13</v>
      </c>
      <c r="I290" s="11" t="n">
        <v>43928</v>
      </c>
      <c r="J290" s="1" t="n">
        <f aca="false">_xlfn.DAYS($B$285,I290)</f>
        <v>0</v>
      </c>
      <c r="K290" s="11" t="n">
        <f aca="false">$B$285+1</f>
        <v>43929</v>
      </c>
      <c r="L290" s="0" t="n">
        <f aca="false">_xlfn.DAYS(K290,G290)</f>
        <v>14</v>
      </c>
      <c r="M290" s="1" t="n">
        <v>591</v>
      </c>
      <c r="N290" s="0" t="n">
        <f aca="false">D290-M290</f>
        <v>0</v>
      </c>
      <c r="O290" s="0"/>
      <c r="P290" s="0"/>
      <c r="Q290" s="0"/>
    </row>
    <row r="291" customFormat="false" ht="12.8" hidden="false" customHeight="false" outlineLevel="0" collapsed="false">
      <c r="B291" s="0" t="s">
        <v>13</v>
      </c>
      <c r="C291" s="9" t="n">
        <v>330</v>
      </c>
      <c r="D291" s="1" t="n">
        <v>7471</v>
      </c>
      <c r="E291" s="9" t="n">
        <f aca="false">D291/67.79</f>
        <v>110.20799527954</v>
      </c>
      <c r="F291" s="9" t="n">
        <v>786</v>
      </c>
      <c r="G291" s="11" t="n">
        <v>43916</v>
      </c>
      <c r="H291" s="1" t="n">
        <f aca="false">_xlfn.DAYS($B$285,G291)</f>
        <v>12</v>
      </c>
      <c r="I291" s="11" t="n">
        <v>43919</v>
      </c>
      <c r="J291" s="1" t="n">
        <f aca="false">_xlfn.DAYS($B$285,I291)</f>
        <v>9</v>
      </c>
      <c r="K291" s="11" t="n">
        <f aca="false">$B$285+1</f>
        <v>43929</v>
      </c>
      <c r="L291" s="0" t="n">
        <f aca="false">_xlfn.DAYS(K291,G291)</f>
        <v>13</v>
      </c>
      <c r="M291" s="1" t="n">
        <v>6159</v>
      </c>
      <c r="N291" s="0" t="n">
        <f aca="false">D291-M291</f>
        <v>1312</v>
      </c>
      <c r="O291" s="0"/>
      <c r="P291" s="0"/>
      <c r="Q291" s="0"/>
    </row>
    <row r="292" customFormat="false" ht="12.8" hidden="false" customHeight="false" outlineLevel="0" collapsed="false">
      <c r="B292" s="0" t="s">
        <v>14</v>
      </c>
      <c r="C292" s="9" t="n">
        <v>1660</v>
      </c>
      <c r="D292" s="1" t="n">
        <v>15526</v>
      </c>
      <c r="E292" s="9" t="n">
        <f aca="false">D292/331</f>
        <v>46.9063444108761</v>
      </c>
      <c r="F292" s="9" t="n">
        <v>2228</v>
      </c>
      <c r="G292" s="11" t="n">
        <v>43917</v>
      </c>
      <c r="H292" s="1" t="n">
        <f aca="false">_xlfn.DAYS($B$285,G292)</f>
        <v>11</v>
      </c>
      <c r="I292" s="11" t="n">
        <v>43921</v>
      </c>
      <c r="J292" s="1" t="n">
        <f aca="false">_xlfn.DAYS($B$285,I292)</f>
        <v>7</v>
      </c>
      <c r="K292" s="11" t="n">
        <f aca="false">$B$285+1</f>
        <v>43929</v>
      </c>
      <c r="L292" s="0" t="n">
        <f aca="false">_xlfn.DAYS(K292,G292)</f>
        <v>12</v>
      </c>
      <c r="M292" s="1" t="n">
        <v>12848</v>
      </c>
      <c r="N292" s="0" t="n">
        <f aca="false">D292-M292</f>
        <v>2678</v>
      </c>
      <c r="O292" s="0"/>
      <c r="P292" s="0"/>
      <c r="Q292" s="0"/>
    </row>
    <row r="293" customFormat="false" ht="12.8" hidden="false" customHeight="false" outlineLevel="0" collapsed="false">
      <c r="B293" s="0" t="s">
        <v>15</v>
      </c>
      <c r="C293" s="9" t="n">
        <v>414</v>
      </c>
      <c r="D293" s="1" t="n">
        <v>2016</v>
      </c>
      <c r="E293" s="9" t="n">
        <f aca="false">D293/83.784</f>
        <v>24.0618733887138</v>
      </c>
      <c r="F293" s="9" t="n">
        <v>206</v>
      </c>
      <c r="G293" s="11" t="n">
        <v>43918</v>
      </c>
      <c r="H293" s="1" t="n">
        <f aca="false">_xlfn.DAYS($B$285,G293)</f>
        <v>10</v>
      </c>
      <c r="I293" s="11" t="n">
        <v>43920</v>
      </c>
      <c r="J293" s="1" t="n">
        <f aca="false">_xlfn.DAYS($B$285,I293)</f>
        <v>8</v>
      </c>
      <c r="K293" s="11" t="n">
        <f aca="false">$B$285+1</f>
        <v>43929</v>
      </c>
      <c r="L293" s="0" t="n">
        <f aca="false">_xlfn.DAYS(K293,G293)</f>
        <v>11</v>
      </c>
      <c r="M293" s="1" t="n">
        <v>2016</v>
      </c>
      <c r="N293" s="0" t="n">
        <f aca="false">D293-M293</f>
        <v>0</v>
      </c>
      <c r="O293" s="0"/>
      <c r="P293" s="0"/>
      <c r="Q293" s="0"/>
    </row>
    <row r="294" customFormat="false" ht="12.8" hidden="false" customHeight="false" outlineLevel="0" collapsed="false">
      <c r="B294" s="6"/>
      <c r="C294" s="12"/>
      <c r="D294" s="0"/>
      <c r="E294" s="0"/>
      <c r="F294" s="0"/>
      <c r="G294" s="0"/>
      <c r="H294" s="0"/>
      <c r="I294" s="0"/>
      <c r="J294" s="0"/>
      <c r="K294" s="0"/>
      <c r="L294" s="0"/>
      <c r="N294" s="0"/>
      <c r="O294" s="0"/>
      <c r="P294" s="0"/>
      <c r="Q294" s="0"/>
    </row>
    <row r="295" customFormat="false" ht="12.8" hidden="false" customHeight="false" outlineLevel="0" collapsed="false">
      <c r="B295" s="6"/>
      <c r="C295" s="12"/>
      <c r="D295" s="0"/>
      <c r="E295" s="0"/>
      <c r="F295" s="0"/>
      <c r="G295" s="0"/>
      <c r="H295" s="0"/>
      <c r="I295" s="0"/>
      <c r="J295" s="0"/>
      <c r="K295" s="0"/>
      <c r="L295" s="0"/>
      <c r="N295" s="0"/>
      <c r="O295" s="0"/>
      <c r="P295" s="0"/>
      <c r="Q295" s="0"/>
    </row>
    <row r="296" customFormat="false" ht="12.8" hidden="false" customHeight="false" outlineLevel="0" collapsed="false">
      <c r="B296" s="7" t="s">
        <v>53</v>
      </c>
      <c r="D296" s="0"/>
      <c r="E296" s="0"/>
      <c r="F296" s="0"/>
      <c r="G296" s="0"/>
      <c r="H296" s="0"/>
      <c r="I296" s="0"/>
      <c r="J296" s="0"/>
      <c r="K296" s="0"/>
      <c r="L296" s="0"/>
      <c r="N296" s="0"/>
      <c r="O296" s="0"/>
      <c r="P296" s="0"/>
      <c r="Q296" s="0"/>
    </row>
    <row r="297" customFormat="false" ht="12.8" hidden="false" customHeight="false" outlineLevel="0" collapsed="false">
      <c r="B297" s="15" t="n">
        <v>43927</v>
      </c>
      <c r="D297" s="0"/>
      <c r="E297" s="16" t="s">
        <v>54</v>
      </c>
      <c r="F297" s="0"/>
      <c r="G297" s="16" t="s">
        <v>55</v>
      </c>
      <c r="H297" s="16" t="s">
        <v>56</v>
      </c>
      <c r="I297" s="16" t="s">
        <v>57</v>
      </c>
      <c r="J297" s="16" t="s">
        <v>56</v>
      </c>
      <c r="K297" s="16" t="s">
        <v>58</v>
      </c>
      <c r="L297" s="16" t="s">
        <v>59</v>
      </c>
      <c r="M297" s="17" t="s">
        <v>60</v>
      </c>
      <c r="N297" s="0"/>
      <c r="O297" s="0"/>
      <c r="P297" s="0"/>
      <c r="Q297" s="0"/>
    </row>
    <row r="298" customFormat="false" ht="12.8" hidden="false" customHeight="false" outlineLevel="0" collapsed="false">
      <c r="B298" s="18"/>
      <c r="C298" s="8" t="s">
        <v>19</v>
      </c>
      <c r="D298" s="16" t="s">
        <v>20</v>
      </c>
      <c r="E298" s="8" t="s">
        <v>62</v>
      </c>
      <c r="F298" s="8" t="s">
        <v>63</v>
      </c>
      <c r="G298" s="10" t="s">
        <v>64</v>
      </c>
      <c r="H298" s="16" t="s">
        <v>65</v>
      </c>
      <c r="I298" s="10" t="s">
        <v>66</v>
      </c>
      <c r="J298" s="16" t="s">
        <v>67</v>
      </c>
      <c r="K298" s="16" t="s">
        <v>64</v>
      </c>
      <c r="L298" s="16" t="s">
        <v>68</v>
      </c>
      <c r="M298" s="21" t="s">
        <v>69</v>
      </c>
      <c r="N298" s="1" t="s">
        <v>70</v>
      </c>
      <c r="O298" s="0"/>
      <c r="P298" s="0"/>
      <c r="Q298" s="0"/>
    </row>
    <row r="299" customFormat="false" ht="12.8" hidden="false" customHeight="false" outlineLevel="0" collapsed="false">
      <c r="B299" s="0" t="s">
        <v>9</v>
      </c>
      <c r="C299" s="9" t="n">
        <v>300</v>
      </c>
      <c r="D299" s="1" t="n">
        <v>16523</v>
      </c>
      <c r="E299" s="9" t="n">
        <f aca="false">D299/60.48</f>
        <v>273.197751322751</v>
      </c>
      <c r="F299" s="9" t="n">
        <v>636</v>
      </c>
      <c r="G299" s="11" t="n">
        <v>43900</v>
      </c>
      <c r="H299" s="1" t="n">
        <f aca="false">_xlfn.DAYS($B$297,G299)</f>
        <v>27</v>
      </c>
      <c r="I299" s="11" t="n">
        <v>43902</v>
      </c>
      <c r="J299" s="1" t="n">
        <f aca="false">_xlfn.DAYS($B$297,I299)</f>
        <v>25</v>
      </c>
      <c r="K299" s="11" t="n">
        <f aca="false">$B$297+1</f>
        <v>43928</v>
      </c>
      <c r="L299" s="0" t="n">
        <f aca="false">_xlfn.DAYS(K299,G299)</f>
        <v>28</v>
      </c>
      <c r="M299" s="1" t="n">
        <v>16523</v>
      </c>
      <c r="N299" s="0" t="n">
        <f aca="false">D299-M299</f>
        <v>0</v>
      </c>
      <c r="O299" s="0"/>
      <c r="P299" s="0"/>
      <c r="Q299" s="0"/>
    </row>
    <row r="300" customFormat="false" ht="12.8" hidden="false" customHeight="false" outlineLevel="0" collapsed="false">
      <c r="B300" s="0" t="s">
        <v>71</v>
      </c>
      <c r="C300" s="9" t="n">
        <v>230</v>
      </c>
      <c r="D300" s="1" t="n">
        <v>13341</v>
      </c>
      <c r="E300" s="9" t="n">
        <f aca="false">D300/46.75</f>
        <v>285.368983957219</v>
      </c>
      <c r="F300" s="9" t="n">
        <v>700</v>
      </c>
      <c r="G300" s="11" t="n">
        <v>43907</v>
      </c>
      <c r="H300" s="1" t="n">
        <f aca="false">_xlfn.DAYS($B$297,G300)</f>
        <v>20</v>
      </c>
      <c r="I300" s="11" t="n">
        <v>43913</v>
      </c>
      <c r="J300" s="1" t="n">
        <f aca="false">_xlfn.DAYS($B$297,I300)</f>
        <v>14</v>
      </c>
      <c r="K300" s="11" t="n">
        <f aca="false">$B$297+1</f>
        <v>43928</v>
      </c>
      <c r="L300" s="0" t="n">
        <f aca="false">_xlfn.DAYS(K300,G300)</f>
        <v>21</v>
      </c>
      <c r="M300" s="1" t="n">
        <v>13341</v>
      </c>
      <c r="N300" s="0" t="n">
        <f aca="false">D300-M300</f>
        <v>0</v>
      </c>
      <c r="O300" s="0"/>
      <c r="P300" s="0"/>
      <c r="Q300" s="0"/>
    </row>
    <row r="301" customFormat="false" ht="12.8" hidden="false" customHeight="false" outlineLevel="0" collapsed="false">
      <c r="B301" s="0" t="s">
        <v>11</v>
      </c>
      <c r="C301" s="9" t="n">
        <v>330</v>
      </c>
      <c r="D301" s="1" t="n">
        <v>8911</v>
      </c>
      <c r="E301" s="9" t="n">
        <f aca="false">D301/65.27</f>
        <v>136.525203002911</v>
      </c>
      <c r="F301" s="9" t="n">
        <v>833</v>
      </c>
      <c r="G301" s="11" t="n">
        <v>43912</v>
      </c>
      <c r="H301" s="1" t="n">
        <f aca="false">_xlfn.DAYS($B$297,G301)</f>
        <v>15</v>
      </c>
      <c r="I301" s="11" t="n">
        <v>43914</v>
      </c>
      <c r="J301" s="1" t="n">
        <f aca="false">_xlfn.DAYS($B$297,I301)</f>
        <v>13</v>
      </c>
      <c r="K301" s="11" t="n">
        <f aca="false">$B$297+1</f>
        <v>43928</v>
      </c>
      <c r="L301" s="0" t="n">
        <f aca="false">_xlfn.DAYS(K301,G301)</f>
        <v>16</v>
      </c>
      <c r="M301" s="1" t="n">
        <v>8911</v>
      </c>
      <c r="N301" s="0" t="n">
        <f aca="false">D301-M301</f>
        <v>0</v>
      </c>
      <c r="O301" s="0"/>
      <c r="P301" s="0"/>
      <c r="Q301" s="0"/>
    </row>
    <row r="302" customFormat="false" ht="12.8" hidden="false" customHeight="false" outlineLevel="0" collapsed="false">
      <c r="B302" s="0" t="s">
        <v>12</v>
      </c>
      <c r="C302" s="9" t="n">
        <v>50</v>
      </c>
      <c r="D302" s="9" t="n">
        <v>477</v>
      </c>
      <c r="E302" s="9" t="n">
        <f aca="false">D302/10.36</f>
        <v>46.042471042471</v>
      </c>
      <c r="F302" s="9" t="n">
        <v>76</v>
      </c>
      <c r="G302" s="11" t="n">
        <v>43915</v>
      </c>
      <c r="H302" s="1" t="n">
        <f aca="false">_xlfn.DAYS($B$297,G302)</f>
        <v>12</v>
      </c>
      <c r="I302" s="11" t="n">
        <f aca="false">$B$297+1</f>
        <v>43928</v>
      </c>
      <c r="J302" s="1" t="n">
        <f aca="false">_xlfn.DAYS($B$297,I302)</f>
        <v>-1</v>
      </c>
      <c r="K302" s="11" t="n">
        <f aca="false">$B$297+1</f>
        <v>43928</v>
      </c>
      <c r="L302" s="0" t="n">
        <f aca="false">_xlfn.DAYS(K302,G302)</f>
        <v>13</v>
      </c>
      <c r="M302" s="1" t="n">
        <v>477</v>
      </c>
      <c r="N302" s="0" t="n">
        <f aca="false">D302-M302</f>
        <v>0</v>
      </c>
      <c r="O302" s="0"/>
      <c r="P302" s="0"/>
      <c r="Q302" s="0"/>
    </row>
    <row r="303" customFormat="false" ht="12.8" hidden="false" customHeight="false" outlineLevel="0" collapsed="false">
      <c r="B303" s="0" t="s">
        <v>13</v>
      </c>
      <c r="C303" s="9" t="n">
        <v>330</v>
      </c>
      <c r="D303" s="1" t="n">
        <v>6443</v>
      </c>
      <c r="E303" s="9" t="n">
        <f aca="false">D303/67.79</f>
        <v>95.0435167428824</v>
      </c>
      <c r="F303" s="9" t="n">
        <v>439</v>
      </c>
      <c r="G303" s="11" t="n">
        <v>43916</v>
      </c>
      <c r="H303" s="1" t="n">
        <f aca="false">_xlfn.DAYS($B$297,G303)</f>
        <v>11</v>
      </c>
      <c r="I303" s="11" t="n">
        <f aca="false">$B$297+1</f>
        <v>43928</v>
      </c>
      <c r="J303" s="1" t="n">
        <f aca="false">_xlfn.DAYS($B$297,I303)</f>
        <v>-1</v>
      </c>
      <c r="K303" s="11" t="n">
        <f aca="false">$B$297+1</f>
        <v>43928</v>
      </c>
      <c r="L303" s="0" t="n">
        <f aca="false">_xlfn.DAYS(K303,G303)</f>
        <v>12</v>
      </c>
      <c r="M303" s="1" t="n">
        <v>5373</v>
      </c>
      <c r="N303" s="0" t="n">
        <f aca="false">D303-M303</f>
        <v>1070</v>
      </c>
      <c r="O303" s="0"/>
      <c r="P303" s="0"/>
      <c r="Q303" s="0"/>
    </row>
    <row r="304" customFormat="false" ht="12.8" hidden="false" customHeight="false" outlineLevel="0" collapsed="false">
      <c r="B304" s="0" t="s">
        <v>14</v>
      </c>
      <c r="C304" s="9" t="n">
        <v>1660</v>
      </c>
      <c r="D304" s="1" t="n">
        <v>13298</v>
      </c>
      <c r="E304" s="9" t="n">
        <f aca="false">D304/331</f>
        <v>40.1752265861027</v>
      </c>
      <c r="F304" s="9" t="n">
        <v>1505</v>
      </c>
      <c r="G304" s="11" t="n">
        <v>43917</v>
      </c>
      <c r="H304" s="1" t="n">
        <f aca="false">_xlfn.DAYS($B$297,G304)</f>
        <v>10</v>
      </c>
      <c r="I304" s="11" t="n">
        <f aca="false">$B$297+1</f>
        <v>43928</v>
      </c>
      <c r="J304" s="1" t="n">
        <f aca="false">_xlfn.DAYS($B$297,I304)</f>
        <v>-1</v>
      </c>
      <c r="K304" s="11" t="n">
        <f aca="false">$B$297+1</f>
        <v>43928</v>
      </c>
      <c r="L304" s="0" t="n">
        <f aca="false">_xlfn.DAYS(K304,G304)</f>
        <v>11</v>
      </c>
      <c r="M304" s="1" t="n">
        <v>10871</v>
      </c>
      <c r="N304" s="0" t="n">
        <f aca="false">D304-M304</f>
        <v>2427</v>
      </c>
      <c r="O304" s="0"/>
      <c r="P304" s="0"/>
      <c r="Q304" s="0"/>
    </row>
    <row r="305" customFormat="false" ht="12.8" hidden="false" customHeight="false" outlineLevel="0" collapsed="false">
      <c r="B305" s="0" t="s">
        <v>15</v>
      </c>
      <c r="C305" s="9" t="n">
        <v>414</v>
      </c>
      <c r="D305" s="1" t="n">
        <v>1810</v>
      </c>
      <c r="E305" s="9" t="n">
        <f aca="false">D305/83.784</f>
        <v>21.6031700563353</v>
      </c>
      <c r="F305" s="9" t="n">
        <v>226</v>
      </c>
      <c r="G305" s="11" t="n">
        <v>43918</v>
      </c>
      <c r="H305" s="1" t="n">
        <f aca="false">_xlfn.DAYS($B$297,G305)</f>
        <v>9</v>
      </c>
      <c r="I305" s="11" t="n">
        <f aca="false">$B$297+1</f>
        <v>43928</v>
      </c>
      <c r="J305" s="1" t="n">
        <f aca="false">_xlfn.DAYS($B$297,I305)</f>
        <v>-1</v>
      </c>
      <c r="K305" s="11" t="n">
        <f aca="false">$B$297+1</f>
        <v>43928</v>
      </c>
      <c r="L305" s="0" t="n">
        <f aca="false">_xlfn.DAYS(K305,G305)</f>
        <v>10</v>
      </c>
      <c r="M305" s="1" t="n">
        <v>1810</v>
      </c>
      <c r="N305" s="0" t="n">
        <f aca="false">D305-M305</f>
        <v>0</v>
      </c>
      <c r="O305" s="0"/>
      <c r="P305" s="0"/>
      <c r="Q305" s="0"/>
    </row>
    <row r="306" customFormat="false" ht="12.8" hidden="false" customHeight="false" outlineLevel="0" collapsed="false">
      <c r="B306" s="6"/>
      <c r="C306" s="12"/>
      <c r="D306" s="0"/>
      <c r="E306" s="0"/>
      <c r="F306" s="0"/>
      <c r="G306" s="0"/>
      <c r="H306" s="0"/>
      <c r="I306" s="0"/>
      <c r="J306" s="0"/>
      <c r="K306" s="0"/>
      <c r="L306" s="0"/>
      <c r="N306" s="0"/>
      <c r="O306" s="0"/>
      <c r="P306" s="0"/>
      <c r="Q306" s="0"/>
    </row>
    <row r="307" customFormat="false" ht="12.8" hidden="false" customHeight="false" outlineLevel="0" collapsed="false">
      <c r="B307" s="6"/>
      <c r="C307" s="12"/>
      <c r="D307" s="0"/>
      <c r="E307" s="0"/>
      <c r="F307" s="0"/>
      <c r="G307" s="0"/>
      <c r="H307" s="0"/>
      <c r="I307" s="0"/>
      <c r="J307" s="0"/>
      <c r="K307" s="0"/>
      <c r="L307" s="0"/>
      <c r="N307" s="0"/>
      <c r="O307" s="0"/>
      <c r="P307" s="0"/>
      <c r="Q307" s="0"/>
    </row>
    <row r="308" customFormat="false" ht="12.8" hidden="false" customHeight="false" outlineLevel="0" collapsed="false">
      <c r="B308" s="7" t="s">
        <v>53</v>
      </c>
      <c r="D308" s="0"/>
      <c r="E308" s="0"/>
      <c r="F308" s="0"/>
      <c r="G308" s="0"/>
      <c r="H308" s="0"/>
      <c r="I308" s="0"/>
      <c r="J308" s="0"/>
      <c r="K308" s="0"/>
      <c r="L308" s="0"/>
      <c r="N308" s="0"/>
      <c r="O308" s="0"/>
      <c r="P308" s="0"/>
      <c r="Q308" s="0"/>
    </row>
    <row r="309" customFormat="false" ht="12.8" hidden="false" customHeight="false" outlineLevel="0" collapsed="false">
      <c r="B309" s="15" t="n">
        <v>43926</v>
      </c>
      <c r="D309" s="0"/>
      <c r="E309" s="16" t="s">
        <v>54</v>
      </c>
      <c r="F309" s="0"/>
      <c r="G309" s="16" t="s">
        <v>55</v>
      </c>
      <c r="H309" s="16" t="s">
        <v>56</v>
      </c>
      <c r="I309" s="16" t="s">
        <v>57</v>
      </c>
      <c r="J309" s="16" t="s">
        <v>56</v>
      </c>
      <c r="K309" s="16" t="s">
        <v>58</v>
      </c>
      <c r="L309" s="16" t="s">
        <v>59</v>
      </c>
      <c r="M309" s="17" t="s">
        <v>60</v>
      </c>
      <c r="N309" s="0"/>
      <c r="O309" s="0"/>
      <c r="P309" s="0"/>
      <c r="Q309" s="0"/>
    </row>
    <row r="310" customFormat="false" ht="12.8" hidden="false" customHeight="false" outlineLevel="0" collapsed="false">
      <c r="B310" s="18"/>
      <c r="C310" s="8" t="s">
        <v>19</v>
      </c>
      <c r="D310" s="16" t="s">
        <v>20</v>
      </c>
      <c r="E310" s="8" t="s">
        <v>62</v>
      </c>
      <c r="F310" s="8" t="s">
        <v>63</v>
      </c>
      <c r="G310" s="10" t="s">
        <v>64</v>
      </c>
      <c r="H310" s="16" t="s">
        <v>65</v>
      </c>
      <c r="I310" s="10" t="s">
        <v>66</v>
      </c>
      <c r="J310" s="16" t="s">
        <v>67</v>
      </c>
      <c r="K310" s="16" t="s">
        <v>64</v>
      </c>
      <c r="L310" s="16" t="s">
        <v>68</v>
      </c>
      <c r="M310" s="21" t="s">
        <v>69</v>
      </c>
      <c r="N310" s="1" t="s">
        <v>70</v>
      </c>
      <c r="O310" s="0"/>
      <c r="P310" s="0"/>
      <c r="Q310" s="0"/>
    </row>
    <row r="311" customFormat="false" ht="12.8" hidden="false" customHeight="false" outlineLevel="0" collapsed="false">
      <c r="B311" s="0" t="s">
        <v>9</v>
      </c>
      <c r="C311" s="9" t="n">
        <v>300</v>
      </c>
      <c r="D311" s="1" t="n">
        <v>15887</v>
      </c>
      <c r="E311" s="9" t="n">
        <f aca="false">D311/60.48</f>
        <v>262.681878306878</v>
      </c>
      <c r="F311" s="9" t="n">
        <v>525</v>
      </c>
      <c r="G311" s="11" t="n">
        <v>43900</v>
      </c>
      <c r="H311" s="1" t="n">
        <f aca="false">_xlfn.DAYS($B$309,G311)</f>
        <v>26</v>
      </c>
      <c r="I311" s="11" t="n">
        <v>43902</v>
      </c>
      <c r="J311" s="1" t="n">
        <f aca="false">_xlfn.DAYS($B$309,I311)</f>
        <v>24</v>
      </c>
      <c r="K311" s="11" t="n">
        <f aca="false">$B$309+1</f>
        <v>43927</v>
      </c>
      <c r="L311" s="0" t="n">
        <f aca="false">_xlfn.DAYS(K311,G311)</f>
        <v>27</v>
      </c>
      <c r="M311" s="1" t="n">
        <v>15887</v>
      </c>
      <c r="N311" s="0" t="n">
        <f aca="false">D311-M311</f>
        <v>0</v>
      </c>
      <c r="O311" s="0"/>
      <c r="P311" s="0"/>
      <c r="Q311" s="0"/>
    </row>
    <row r="312" customFormat="false" ht="12.8" hidden="false" customHeight="false" outlineLevel="0" collapsed="false">
      <c r="B312" s="0" t="s">
        <v>71</v>
      </c>
      <c r="C312" s="9" t="n">
        <v>230</v>
      </c>
      <c r="D312" s="1" t="n">
        <v>12641</v>
      </c>
      <c r="E312" s="9" t="n">
        <f aca="false">D312/46.75</f>
        <v>270.395721925134</v>
      </c>
      <c r="F312" s="9" t="n">
        <v>694</v>
      </c>
      <c r="G312" s="11" t="n">
        <v>43907</v>
      </c>
      <c r="H312" s="1" t="n">
        <f aca="false">_xlfn.DAYS($B$309,G312)</f>
        <v>19</v>
      </c>
      <c r="I312" s="11" t="n">
        <v>43913</v>
      </c>
      <c r="J312" s="1" t="n">
        <f aca="false">_xlfn.DAYS($B$309,I312)</f>
        <v>13</v>
      </c>
      <c r="K312" s="11" t="n">
        <f aca="false">$B$309+1</f>
        <v>43927</v>
      </c>
      <c r="L312" s="0" t="n">
        <f aca="false">_xlfn.DAYS(K312,G312)</f>
        <v>20</v>
      </c>
      <c r="M312" s="1" t="n">
        <v>12641</v>
      </c>
      <c r="N312" s="0" t="n">
        <f aca="false">D312-M312</f>
        <v>0</v>
      </c>
      <c r="O312" s="0"/>
      <c r="P312" s="0"/>
      <c r="Q312" s="0"/>
    </row>
    <row r="313" customFormat="false" ht="12.8" hidden="false" customHeight="false" outlineLevel="0" collapsed="false">
      <c r="B313" s="0" t="s">
        <v>11</v>
      </c>
      <c r="C313" s="9" t="n">
        <v>330</v>
      </c>
      <c r="D313" s="1" t="n">
        <v>8078</v>
      </c>
      <c r="E313" s="9" t="n">
        <f aca="false">D313/65.27</f>
        <v>123.762831316072</v>
      </c>
      <c r="F313" s="9" t="n">
        <v>518</v>
      </c>
      <c r="G313" s="11" t="n">
        <v>43912</v>
      </c>
      <c r="H313" s="1" t="n">
        <f aca="false">_xlfn.DAYS($B$309,G313)</f>
        <v>14</v>
      </c>
      <c r="I313" s="11" t="n">
        <v>43914</v>
      </c>
      <c r="J313" s="1" t="n">
        <f aca="false">_xlfn.DAYS($B$309,I313)</f>
        <v>12</v>
      </c>
      <c r="K313" s="11" t="n">
        <f aca="false">$B$309+1</f>
        <v>43927</v>
      </c>
      <c r="L313" s="0" t="n">
        <f aca="false">_xlfn.DAYS(K313,G313)</f>
        <v>15</v>
      </c>
      <c r="M313" s="1" t="n">
        <v>8078</v>
      </c>
      <c r="N313" s="0" t="n">
        <f aca="false">D313-M313</f>
        <v>0</v>
      </c>
      <c r="O313" s="0"/>
      <c r="P313" s="0"/>
      <c r="Q313" s="0"/>
    </row>
    <row r="314" customFormat="false" ht="12.8" hidden="false" customHeight="false" outlineLevel="0" collapsed="false">
      <c r="B314" s="0" t="s">
        <v>12</v>
      </c>
      <c r="C314" s="9" t="n">
        <v>50</v>
      </c>
      <c r="D314" s="9" t="n">
        <v>401</v>
      </c>
      <c r="E314" s="9" t="n">
        <f aca="false">D314/10.36</f>
        <v>38.7065637065637</v>
      </c>
      <c r="F314" s="9" t="n">
        <v>28</v>
      </c>
      <c r="G314" s="11" t="n">
        <v>43915</v>
      </c>
      <c r="H314" s="1" t="n">
        <f aca="false">_xlfn.DAYS($B$309,G314)</f>
        <v>11</v>
      </c>
      <c r="I314" s="11" t="n">
        <f aca="false">$B$309+1</f>
        <v>43927</v>
      </c>
      <c r="J314" s="1" t="n">
        <f aca="false">_xlfn.DAYS($B$309,I314)</f>
        <v>-1</v>
      </c>
      <c r="K314" s="11" t="n">
        <f aca="false">$B$309+1</f>
        <v>43927</v>
      </c>
      <c r="L314" s="0" t="n">
        <f aca="false">_xlfn.DAYS(K314,G314)</f>
        <v>12</v>
      </c>
      <c r="M314" s="1" t="n">
        <v>401</v>
      </c>
      <c r="N314" s="0" t="n">
        <f aca="false">D314-M314</f>
        <v>0</v>
      </c>
      <c r="O314" s="0"/>
      <c r="P314" s="0"/>
      <c r="Q314" s="0"/>
    </row>
    <row r="315" customFormat="false" ht="12.8" hidden="false" customHeight="false" outlineLevel="0" collapsed="false">
      <c r="B315" s="0" t="s">
        <v>13</v>
      </c>
      <c r="C315" s="9" t="n">
        <v>330</v>
      </c>
      <c r="D315" s="1" t="n">
        <v>5865</v>
      </c>
      <c r="E315" s="9" t="n">
        <f aca="false">D315/67.79</f>
        <v>86.517185425579</v>
      </c>
      <c r="F315" s="9" t="n">
        <v>621</v>
      </c>
      <c r="G315" s="11" t="n">
        <v>43916</v>
      </c>
      <c r="H315" s="1" t="n">
        <f aca="false">_xlfn.DAYS($B$309,G315)</f>
        <v>10</v>
      </c>
      <c r="I315" s="11" t="n">
        <f aca="false">$B$309+1</f>
        <v>43927</v>
      </c>
      <c r="J315" s="1" t="n">
        <f aca="false">_xlfn.DAYS($B$309,I315)</f>
        <v>-1</v>
      </c>
      <c r="K315" s="11" t="n">
        <f aca="false">$B$309+1</f>
        <v>43927</v>
      </c>
      <c r="L315" s="0" t="n">
        <f aca="false">_xlfn.DAYS(K315,G315)</f>
        <v>11</v>
      </c>
      <c r="M315" s="1" t="n">
        <v>4934</v>
      </c>
      <c r="N315" s="0" t="n">
        <f aca="false">D315-M315</f>
        <v>931</v>
      </c>
      <c r="O315" s="0"/>
      <c r="P315" s="0"/>
      <c r="Q315" s="0"/>
    </row>
    <row r="316" customFormat="false" ht="12.8" hidden="false" customHeight="false" outlineLevel="0" collapsed="false">
      <c r="B316" s="0" t="s">
        <v>14</v>
      </c>
      <c r="C316" s="9" t="n">
        <v>1660</v>
      </c>
      <c r="D316" s="1" t="n">
        <v>11793</v>
      </c>
      <c r="E316" s="9" t="n">
        <f aca="false">D316/331</f>
        <v>35.6283987915408</v>
      </c>
      <c r="F316" s="9" t="n">
        <v>1409</v>
      </c>
      <c r="G316" s="11" t="n">
        <v>43917</v>
      </c>
      <c r="H316" s="1" t="n">
        <f aca="false">_xlfn.DAYS($B$309,G316)</f>
        <v>9</v>
      </c>
      <c r="I316" s="11" t="n">
        <f aca="false">$B$309+1</f>
        <v>43927</v>
      </c>
      <c r="J316" s="1" t="n">
        <f aca="false">_xlfn.DAYS($B$309,I316)</f>
        <v>-1</v>
      </c>
      <c r="K316" s="11" t="n">
        <f aca="false">$B$309+1</f>
        <v>43927</v>
      </c>
      <c r="L316" s="0" t="n">
        <f aca="false">_xlfn.DAYS(K316,G316)</f>
        <v>10</v>
      </c>
      <c r="M316" s="1" t="n">
        <v>9616</v>
      </c>
      <c r="N316" s="0" t="n">
        <f aca="false">D316-M316</f>
        <v>2177</v>
      </c>
      <c r="O316" s="0"/>
      <c r="P316" s="0"/>
      <c r="Q316" s="0"/>
    </row>
    <row r="317" customFormat="false" ht="12.8" hidden="false" customHeight="false" outlineLevel="0" collapsed="false">
      <c r="B317" s="0" t="s">
        <v>15</v>
      </c>
      <c r="C317" s="9" t="n">
        <v>414</v>
      </c>
      <c r="D317" s="1" t="n">
        <v>1584</v>
      </c>
      <c r="E317" s="9" t="n">
        <f aca="false">D317/83.784</f>
        <v>18.9057576625609</v>
      </c>
      <c r="F317" s="9" t="n">
        <v>140</v>
      </c>
      <c r="G317" s="11" t="n">
        <v>43918</v>
      </c>
      <c r="H317" s="1" t="n">
        <f aca="false">_xlfn.DAYS($B$309,G317)</f>
        <v>8</v>
      </c>
      <c r="I317" s="11" t="n">
        <f aca="false">$B$309+1</f>
        <v>43927</v>
      </c>
      <c r="J317" s="1" t="n">
        <f aca="false">_xlfn.DAYS($B$309,I317)</f>
        <v>-1</v>
      </c>
      <c r="K317" s="11" t="n">
        <f aca="false">$B$309+1</f>
        <v>43927</v>
      </c>
      <c r="L317" s="0" t="n">
        <f aca="false">_xlfn.DAYS(K317,G317)</f>
        <v>9</v>
      </c>
      <c r="M317" s="1" t="n">
        <v>1584</v>
      </c>
      <c r="N317" s="0" t="n">
        <f aca="false">D317-M317</f>
        <v>0</v>
      </c>
      <c r="O317" s="0"/>
      <c r="P317" s="0"/>
      <c r="Q317" s="0"/>
    </row>
    <row r="318" customFormat="false" ht="12.8" hidden="false" customHeight="false" outlineLevel="0" collapsed="false">
      <c r="B318" s="6"/>
      <c r="C318" s="12"/>
      <c r="D318" s="0"/>
      <c r="E318" s="0"/>
      <c r="F318" s="0"/>
      <c r="G318" s="0"/>
      <c r="H318" s="0"/>
      <c r="I318" s="0"/>
      <c r="J318" s="0"/>
      <c r="K318" s="0"/>
      <c r="L318" s="0"/>
      <c r="N318" s="0"/>
      <c r="O318" s="0"/>
      <c r="P318" s="0"/>
      <c r="Q318" s="0"/>
    </row>
    <row r="319" customFormat="false" ht="12.8" hidden="false" customHeight="false" outlineLevel="0" collapsed="false">
      <c r="B319" s="6"/>
      <c r="C319" s="12"/>
      <c r="D319" s="0"/>
      <c r="E319" s="0"/>
      <c r="F319" s="0"/>
      <c r="G319" s="0"/>
      <c r="H319" s="0"/>
      <c r="I319" s="0"/>
      <c r="J319" s="0"/>
      <c r="K319" s="0"/>
      <c r="L319" s="0"/>
      <c r="N319" s="0"/>
      <c r="O319" s="0"/>
      <c r="P319" s="0"/>
      <c r="Q319" s="0"/>
    </row>
    <row r="320" customFormat="false" ht="12.8" hidden="false" customHeight="false" outlineLevel="0" collapsed="false">
      <c r="B320" s="7" t="s">
        <v>53</v>
      </c>
      <c r="D320" s="0"/>
      <c r="E320" s="0"/>
      <c r="F320" s="0"/>
      <c r="G320" s="0"/>
      <c r="H320" s="0"/>
      <c r="I320" s="0"/>
      <c r="J320" s="0"/>
      <c r="K320" s="0"/>
      <c r="L320" s="0"/>
      <c r="N320" s="0"/>
      <c r="O320" s="0"/>
      <c r="P320" s="0"/>
      <c r="Q320" s="0"/>
    </row>
    <row r="321" customFormat="false" ht="12.8" hidden="false" customHeight="false" outlineLevel="0" collapsed="false">
      <c r="B321" s="15" t="n">
        <v>43925</v>
      </c>
      <c r="D321" s="0"/>
      <c r="E321" s="16" t="s">
        <v>54</v>
      </c>
      <c r="F321" s="0"/>
      <c r="G321" s="16" t="s">
        <v>55</v>
      </c>
      <c r="H321" s="16" t="s">
        <v>56</v>
      </c>
      <c r="I321" s="16" t="s">
        <v>57</v>
      </c>
      <c r="J321" s="16" t="s">
        <v>56</v>
      </c>
      <c r="K321" s="16" t="s">
        <v>58</v>
      </c>
      <c r="L321" s="16" t="s">
        <v>59</v>
      </c>
      <c r="M321" s="17" t="s">
        <v>60</v>
      </c>
      <c r="N321" s="0"/>
      <c r="O321" s="0"/>
      <c r="P321" s="0"/>
      <c r="Q321" s="0"/>
    </row>
    <row r="322" customFormat="false" ht="12.8" hidden="false" customHeight="false" outlineLevel="0" collapsed="false">
      <c r="B322" s="18"/>
      <c r="C322" s="8" t="s">
        <v>19</v>
      </c>
      <c r="D322" s="16" t="s">
        <v>20</v>
      </c>
      <c r="E322" s="8" t="s">
        <v>62</v>
      </c>
      <c r="F322" s="8" t="s">
        <v>63</v>
      </c>
      <c r="G322" s="10" t="s">
        <v>64</v>
      </c>
      <c r="H322" s="16" t="s">
        <v>65</v>
      </c>
      <c r="I322" s="10" t="s">
        <v>66</v>
      </c>
      <c r="J322" s="16" t="s">
        <v>67</v>
      </c>
      <c r="K322" s="16" t="s">
        <v>64</v>
      </c>
      <c r="L322" s="16" t="s">
        <v>68</v>
      </c>
      <c r="M322" s="21" t="s">
        <v>69</v>
      </c>
      <c r="N322" s="1" t="s">
        <v>70</v>
      </c>
      <c r="O322" s="0"/>
      <c r="P322" s="0"/>
      <c r="Q322" s="0"/>
    </row>
    <row r="323" customFormat="false" ht="12.8" hidden="false" customHeight="false" outlineLevel="0" collapsed="false">
      <c r="B323" s="0" t="s">
        <v>9</v>
      </c>
      <c r="C323" s="9" t="n">
        <v>300</v>
      </c>
      <c r="D323" s="1" t="n">
        <v>15362</v>
      </c>
      <c r="E323" s="9" t="n">
        <f aca="false">D323/60.48</f>
        <v>254.001322751323</v>
      </c>
      <c r="F323" s="9" t="n">
        <v>681</v>
      </c>
      <c r="G323" s="11" t="n">
        <v>43900</v>
      </c>
      <c r="H323" s="1" t="n">
        <f aca="false">_xlfn.DAYS($B$321,G323)</f>
        <v>25</v>
      </c>
      <c r="I323" s="11" t="n">
        <v>43902</v>
      </c>
      <c r="J323" s="1" t="n">
        <f aca="false">_xlfn.DAYS($B$321,I323)</f>
        <v>23</v>
      </c>
      <c r="K323" s="11" t="n">
        <f aca="false">$B$321+1</f>
        <v>43926</v>
      </c>
      <c r="L323" s="0" t="n">
        <f aca="false">_xlfn.DAYS(K323,G323)</f>
        <v>26</v>
      </c>
      <c r="M323" s="1" t="n">
        <v>15362</v>
      </c>
      <c r="N323" s="0" t="n">
        <f aca="false">D323-M323</f>
        <v>0</v>
      </c>
      <c r="O323" s="0"/>
      <c r="P323" s="0"/>
      <c r="Q323" s="0"/>
    </row>
    <row r="324" customFormat="false" ht="12.8" hidden="false" customHeight="false" outlineLevel="0" collapsed="false">
      <c r="B324" s="0" t="s">
        <v>71</v>
      </c>
      <c r="C324" s="9" t="n">
        <v>230</v>
      </c>
      <c r="D324" s="1" t="n">
        <v>11947</v>
      </c>
      <c r="E324" s="9" t="n">
        <f aca="false">D324/46.75</f>
        <v>255.550802139037</v>
      </c>
      <c r="F324" s="9" t="n">
        <v>749</v>
      </c>
      <c r="G324" s="11" t="n">
        <v>43907</v>
      </c>
      <c r="H324" s="1" t="n">
        <f aca="false">_xlfn.DAYS($B$321,G324)</f>
        <v>18</v>
      </c>
      <c r="I324" s="11" t="n">
        <v>43913</v>
      </c>
      <c r="J324" s="1" t="n">
        <f aca="false">_xlfn.DAYS($B$321,I324)</f>
        <v>12</v>
      </c>
      <c r="K324" s="11" t="n">
        <f aca="false">$B$321+1</f>
        <v>43926</v>
      </c>
      <c r="L324" s="0" t="n">
        <f aca="false">_xlfn.DAYS(K324,G324)</f>
        <v>19</v>
      </c>
      <c r="M324" s="1" t="n">
        <v>11947</v>
      </c>
      <c r="N324" s="0" t="n">
        <f aca="false">D324-M324</f>
        <v>0</v>
      </c>
      <c r="O324" s="0"/>
      <c r="P324" s="0"/>
      <c r="Q324" s="0"/>
    </row>
    <row r="325" customFormat="false" ht="12.8" hidden="false" customHeight="false" outlineLevel="0" collapsed="false">
      <c r="B325" s="0" t="s">
        <v>11</v>
      </c>
      <c r="C325" s="9" t="n">
        <v>330</v>
      </c>
      <c r="D325" s="1" t="n">
        <v>7560</v>
      </c>
      <c r="E325" s="9" t="n">
        <f aca="false">D325/65.27</f>
        <v>115.826566569634</v>
      </c>
      <c r="F325" s="9" t="n">
        <v>1053</v>
      </c>
      <c r="G325" s="11" t="n">
        <v>43912</v>
      </c>
      <c r="H325" s="1" t="n">
        <f aca="false">_xlfn.DAYS($B$321,G325)</f>
        <v>13</v>
      </c>
      <c r="I325" s="11" t="n">
        <v>43914</v>
      </c>
      <c r="J325" s="1" t="n">
        <f aca="false">_xlfn.DAYS($B$321,I325)</f>
        <v>11</v>
      </c>
      <c r="K325" s="11" t="n">
        <f aca="false">$B$321+1</f>
        <v>43926</v>
      </c>
      <c r="L325" s="0" t="n">
        <f aca="false">_xlfn.DAYS(K325,G325)</f>
        <v>14</v>
      </c>
      <c r="M325" s="1" t="n">
        <v>7560</v>
      </c>
      <c r="N325" s="0" t="n">
        <f aca="false">D325-M325</f>
        <v>0</v>
      </c>
      <c r="O325" s="0"/>
      <c r="P325" s="0"/>
      <c r="Q325" s="0"/>
    </row>
    <row r="326" customFormat="false" ht="12.8" hidden="false" customHeight="false" outlineLevel="0" collapsed="false">
      <c r="B326" s="0" t="s">
        <v>12</v>
      </c>
      <c r="C326" s="9" t="n">
        <v>50</v>
      </c>
      <c r="D326" s="9" t="n">
        <v>373</v>
      </c>
      <c r="E326" s="9" t="n">
        <f aca="false">D326/10.36</f>
        <v>36.003861003861</v>
      </c>
      <c r="F326" s="9" t="n">
        <v>15</v>
      </c>
      <c r="G326" s="11" t="n">
        <v>43915</v>
      </c>
      <c r="H326" s="1" t="n">
        <f aca="false">_xlfn.DAYS($B$321,G326)</f>
        <v>10</v>
      </c>
      <c r="I326" s="11" t="n">
        <f aca="false">$B$321+1</f>
        <v>43926</v>
      </c>
      <c r="J326" s="1" t="n">
        <f aca="false">_xlfn.DAYS($B$321,I326)</f>
        <v>-1</v>
      </c>
      <c r="K326" s="11" t="n">
        <f aca="false">$B$321+1</f>
        <v>43926</v>
      </c>
      <c r="L326" s="0" t="n">
        <f aca="false">_xlfn.DAYS(K326,G326)</f>
        <v>11</v>
      </c>
      <c r="M326" s="1" t="n">
        <v>373</v>
      </c>
      <c r="N326" s="0" t="n">
        <f aca="false">D326-M326</f>
        <v>0</v>
      </c>
      <c r="O326" s="0"/>
      <c r="P326" s="0"/>
      <c r="Q326" s="0"/>
    </row>
    <row r="327" customFormat="false" ht="12.8" hidden="false" customHeight="false" outlineLevel="0" collapsed="false">
      <c r="B327" s="0" t="s">
        <v>13</v>
      </c>
      <c r="C327" s="9" t="n">
        <v>330</v>
      </c>
      <c r="D327" s="1" t="n">
        <v>5221</v>
      </c>
      <c r="E327" s="9" t="n">
        <f aca="false">D327/67.79</f>
        <v>77.0172591827703</v>
      </c>
      <c r="F327" s="9" t="n">
        <v>708</v>
      </c>
      <c r="G327" s="11" t="n">
        <v>43916</v>
      </c>
      <c r="H327" s="1" t="n">
        <f aca="false">_xlfn.DAYS($B$321,G327)</f>
        <v>9</v>
      </c>
      <c r="I327" s="11" t="n">
        <f aca="false">$B$321+1</f>
        <v>43926</v>
      </c>
      <c r="J327" s="1" t="n">
        <f aca="false">_xlfn.DAYS($B$321,I327)</f>
        <v>-1</v>
      </c>
      <c r="K327" s="11" t="n">
        <f aca="false">$B$321+1</f>
        <v>43926</v>
      </c>
      <c r="L327" s="0" t="n">
        <f aca="false">_xlfn.DAYS(K327,G327)</f>
        <v>10</v>
      </c>
      <c r="M327" s="1" t="n">
        <v>4313</v>
      </c>
      <c r="N327" s="0" t="n">
        <f aca="false">D327-M327</f>
        <v>908</v>
      </c>
      <c r="O327" s="0"/>
      <c r="P327" s="0"/>
      <c r="Q327" s="0"/>
    </row>
    <row r="328" customFormat="false" ht="12.8" hidden="false" customHeight="false" outlineLevel="0" collapsed="false">
      <c r="B328" s="0" t="s">
        <v>14</v>
      </c>
      <c r="C328" s="9" t="n">
        <v>1660</v>
      </c>
      <c r="D328" s="1" t="n">
        <v>10384</v>
      </c>
      <c r="E328" s="9" t="n">
        <f aca="false">D328/331</f>
        <v>31.3716012084592</v>
      </c>
      <c r="F328" s="9" t="n">
        <v>1545</v>
      </c>
      <c r="G328" s="11" t="n">
        <v>43917</v>
      </c>
      <c r="H328" s="1" t="n">
        <f aca="false">_xlfn.DAYS($B$321,G328)</f>
        <v>8</v>
      </c>
      <c r="I328" s="11" t="n">
        <f aca="false">$B$321+1</f>
        <v>43926</v>
      </c>
      <c r="J328" s="1" t="n">
        <f aca="false">_xlfn.DAYS($B$321,I328)</f>
        <v>-1</v>
      </c>
      <c r="K328" s="11" t="n">
        <f aca="false">$B$321+1</f>
        <v>43926</v>
      </c>
      <c r="L328" s="0" t="n">
        <f aca="false">_xlfn.DAYS(K328,G328)</f>
        <v>9</v>
      </c>
      <c r="M328" s="1" t="n">
        <v>8451</v>
      </c>
      <c r="N328" s="0" t="n">
        <f aca="false">D328-M328</f>
        <v>1933</v>
      </c>
      <c r="O328" s="0"/>
      <c r="P328" s="0"/>
      <c r="Q328" s="0"/>
    </row>
    <row r="329" customFormat="false" ht="12.8" hidden="false" customHeight="false" outlineLevel="0" collapsed="false">
      <c r="B329" s="0" t="s">
        <v>15</v>
      </c>
      <c r="C329" s="9" t="n">
        <v>414</v>
      </c>
      <c r="D329" s="1" t="n">
        <v>1444</v>
      </c>
      <c r="E329" s="9" t="n">
        <f aca="false">D329/83.784</f>
        <v>17.2347942327891</v>
      </c>
      <c r="F329" s="9" t="n">
        <v>169</v>
      </c>
      <c r="G329" s="11" t="n">
        <v>43918</v>
      </c>
      <c r="H329" s="1" t="n">
        <f aca="false">_xlfn.DAYS($B$321,G329)</f>
        <v>7</v>
      </c>
      <c r="I329" s="11" t="n">
        <f aca="false">$B$321+1</f>
        <v>43926</v>
      </c>
      <c r="J329" s="1" t="n">
        <f aca="false">_xlfn.DAYS($B$321,I329)</f>
        <v>-1</v>
      </c>
      <c r="K329" s="11" t="n">
        <f aca="false">$B$321+1</f>
        <v>43926</v>
      </c>
      <c r="L329" s="0" t="n">
        <f aca="false">_xlfn.DAYS(K329,G329)</f>
        <v>8</v>
      </c>
      <c r="M329" s="1" t="n">
        <v>1444</v>
      </c>
      <c r="N329" s="0" t="n">
        <f aca="false">D329-M329</f>
        <v>0</v>
      </c>
      <c r="O329" s="0"/>
      <c r="P329" s="0"/>
      <c r="Q329" s="0"/>
    </row>
    <row r="330" customFormat="false" ht="12.8" hidden="false" customHeight="false" outlineLevel="0" collapsed="false">
      <c r="B330" s="6"/>
      <c r="C330" s="12"/>
      <c r="D330" s="0"/>
      <c r="E330" s="0"/>
      <c r="F330" s="0"/>
      <c r="G330" s="0"/>
      <c r="H330" s="0"/>
      <c r="I330" s="0"/>
      <c r="J330" s="0"/>
      <c r="K330" s="0"/>
      <c r="L330" s="0"/>
      <c r="N330" s="0"/>
      <c r="O330" s="0"/>
      <c r="P330" s="0"/>
      <c r="Q330" s="0"/>
    </row>
    <row r="331" customFormat="false" ht="12.8" hidden="false" customHeight="false" outlineLevel="0" collapsed="false">
      <c r="B331" s="6"/>
      <c r="C331" s="12"/>
      <c r="D331" s="0"/>
      <c r="E331" s="0"/>
      <c r="F331" s="0"/>
      <c r="G331" s="0"/>
      <c r="H331" s="0"/>
      <c r="I331" s="0"/>
      <c r="J331" s="0"/>
      <c r="K331" s="0"/>
      <c r="L331" s="0"/>
      <c r="N331" s="0"/>
      <c r="O331" s="0"/>
      <c r="P331" s="0"/>
      <c r="Q331" s="0"/>
    </row>
    <row r="332" customFormat="false" ht="12.8" hidden="false" customHeight="false" outlineLevel="0" collapsed="false">
      <c r="B332" s="7" t="s">
        <v>53</v>
      </c>
      <c r="D332" s="0"/>
      <c r="E332" s="0"/>
      <c r="F332" s="0"/>
      <c r="G332" s="0"/>
      <c r="H332" s="0"/>
      <c r="I332" s="0"/>
      <c r="J332" s="0"/>
      <c r="K332" s="0"/>
      <c r="L332" s="0"/>
      <c r="N332" s="0"/>
      <c r="O332" s="0"/>
      <c r="P332" s="0"/>
      <c r="Q332" s="0"/>
    </row>
    <row r="333" customFormat="false" ht="12.8" hidden="false" customHeight="false" outlineLevel="0" collapsed="false">
      <c r="B333" s="15" t="n">
        <v>43924</v>
      </c>
      <c r="D333" s="0"/>
      <c r="E333" s="16" t="s">
        <v>54</v>
      </c>
      <c r="F333" s="0"/>
      <c r="G333" s="16" t="s">
        <v>55</v>
      </c>
      <c r="H333" s="16" t="s">
        <v>56</v>
      </c>
      <c r="I333" s="16" t="s">
        <v>57</v>
      </c>
      <c r="J333" s="16" t="s">
        <v>56</v>
      </c>
      <c r="K333" s="16" t="s">
        <v>58</v>
      </c>
      <c r="L333" s="16" t="s">
        <v>59</v>
      </c>
      <c r="M333" s="17" t="s">
        <v>60</v>
      </c>
      <c r="N333" s="0"/>
      <c r="O333" s="0"/>
      <c r="P333" s="0"/>
      <c r="Q333" s="0"/>
    </row>
    <row r="334" customFormat="false" ht="12.8" hidden="false" customHeight="false" outlineLevel="0" collapsed="false">
      <c r="B334" s="18"/>
      <c r="C334" s="8" t="s">
        <v>19</v>
      </c>
      <c r="D334" s="16" t="s">
        <v>20</v>
      </c>
      <c r="E334" s="8" t="s">
        <v>62</v>
      </c>
      <c r="F334" s="8" t="s">
        <v>63</v>
      </c>
      <c r="G334" s="10" t="s">
        <v>64</v>
      </c>
      <c r="H334" s="16" t="s">
        <v>65</v>
      </c>
      <c r="I334" s="10" t="s">
        <v>66</v>
      </c>
      <c r="J334" s="16" t="s">
        <v>67</v>
      </c>
      <c r="K334" s="16" t="s">
        <v>64</v>
      </c>
      <c r="L334" s="16" t="s">
        <v>68</v>
      </c>
      <c r="M334" s="21" t="s">
        <v>69</v>
      </c>
      <c r="N334" s="1" t="s">
        <v>70</v>
      </c>
      <c r="O334" s="0"/>
      <c r="P334" s="0"/>
      <c r="Q334" s="0"/>
    </row>
    <row r="335" customFormat="false" ht="12.8" hidden="false" customHeight="false" outlineLevel="0" collapsed="false">
      <c r="B335" s="0" t="s">
        <v>9</v>
      </c>
      <c r="C335" s="9" t="n">
        <v>300</v>
      </c>
      <c r="D335" s="1" t="n">
        <v>14681</v>
      </c>
      <c r="E335" s="9" t="n">
        <f aca="false">D335/60.48</f>
        <v>242.741402116402</v>
      </c>
      <c r="F335" s="9" t="n">
        <v>766</v>
      </c>
      <c r="G335" s="11" t="n">
        <v>43900</v>
      </c>
      <c r="H335" s="1" t="n">
        <f aca="false">_xlfn.DAYS($B$333,G335)</f>
        <v>24</v>
      </c>
      <c r="I335" s="11" t="n">
        <v>43902</v>
      </c>
      <c r="J335" s="1" t="n">
        <f aca="false">_xlfn.DAYS($B$333,I335)</f>
        <v>22</v>
      </c>
      <c r="K335" s="11" t="n">
        <f aca="false">$B$333+1</f>
        <v>43925</v>
      </c>
      <c r="L335" s="0" t="n">
        <f aca="false">_xlfn.DAYS(K335,G335)</f>
        <v>25</v>
      </c>
      <c r="M335" s="1" t="n">
        <v>14681</v>
      </c>
      <c r="N335" s="0" t="n">
        <f aca="false">D335-M335</f>
        <v>0</v>
      </c>
      <c r="O335" s="0"/>
      <c r="P335" s="0"/>
      <c r="Q335" s="0"/>
    </row>
    <row r="336" customFormat="false" ht="12.8" hidden="false" customHeight="false" outlineLevel="0" collapsed="false">
      <c r="B336" s="0" t="s">
        <v>71</v>
      </c>
      <c r="C336" s="9" t="n">
        <v>230</v>
      </c>
      <c r="D336" s="1" t="n">
        <v>11198</v>
      </c>
      <c r="E336" s="9" t="n">
        <f aca="false">D336/46.75</f>
        <v>239.529411764706</v>
      </c>
      <c r="F336" s="9" t="n">
        <v>850</v>
      </c>
      <c r="G336" s="11" t="n">
        <v>43907</v>
      </c>
      <c r="H336" s="1" t="n">
        <f aca="false">_xlfn.DAYS($B$345,G336)</f>
        <v>16</v>
      </c>
      <c r="I336" s="11" t="n">
        <v>43913</v>
      </c>
      <c r="J336" s="1" t="n">
        <f aca="false">_xlfn.DAYS($B$333,I336)</f>
        <v>11</v>
      </c>
      <c r="K336" s="11" t="n">
        <f aca="false">$B$333+1</f>
        <v>43925</v>
      </c>
      <c r="L336" s="0" t="n">
        <f aca="false">_xlfn.DAYS(K336,G336)</f>
        <v>18</v>
      </c>
      <c r="M336" s="1" t="n">
        <v>11198</v>
      </c>
      <c r="N336" s="0" t="n">
        <f aca="false">D336-M336</f>
        <v>0</v>
      </c>
      <c r="O336" s="0"/>
      <c r="P336" s="0"/>
      <c r="Q336" s="0"/>
    </row>
    <row r="337" customFormat="false" ht="12.8" hidden="false" customHeight="false" outlineLevel="0" collapsed="false">
      <c r="B337" s="0" t="s">
        <v>11</v>
      </c>
      <c r="C337" s="9" t="n">
        <v>330</v>
      </c>
      <c r="D337" s="1" t="n">
        <v>6507</v>
      </c>
      <c r="E337" s="9" t="n">
        <f aca="false">D337/65.27</f>
        <v>99.6935805117206</v>
      </c>
      <c r="F337" s="9" t="n">
        <v>1120</v>
      </c>
      <c r="G337" s="11" t="n">
        <v>43912</v>
      </c>
      <c r="H337" s="1" t="n">
        <f aca="false">_xlfn.DAYS($B$345,G337)</f>
        <v>11</v>
      </c>
      <c r="I337" s="11" t="n">
        <v>43914</v>
      </c>
      <c r="J337" s="1" t="n">
        <f aca="false">_xlfn.DAYS($B$333,I337)</f>
        <v>10</v>
      </c>
      <c r="K337" s="11" t="n">
        <f aca="false">$B$333+1</f>
        <v>43925</v>
      </c>
      <c r="L337" s="0" t="n">
        <f aca="false">_xlfn.DAYS(K337,G337)</f>
        <v>13</v>
      </c>
      <c r="M337" s="1" t="n">
        <v>6507</v>
      </c>
      <c r="N337" s="0" t="n">
        <f aca="false">D337-M337</f>
        <v>0</v>
      </c>
      <c r="O337" s="0"/>
      <c r="P337" s="0"/>
      <c r="Q337" s="0"/>
    </row>
    <row r="338" customFormat="false" ht="12.8" hidden="false" customHeight="false" outlineLevel="0" collapsed="false">
      <c r="B338" s="0" t="s">
        <v>12</v>
      </c>
      <c r="C338" s="9" t="n">
        <v>50</v>
      </c>
      <c r="D338" s="9" t="n">
        <v>358</v>
      </c>
      <c r="E338" s="9" t="n">
        <f aca="false">D338/10.36</f>
        <v>34.5559845559846</v>
      </c>
      <c r="F338" s="9" t="n">
        <v>50</v>
      </c>
      <c r="G338" s="11" t="n">
        <v>43915</v>
      </c>
      <c r="H338" s="1" t="n">
        <f aca="false">_xlfn.DAYS($B$345,G338)</f>
        <v>8</v>
      </c>
      <c r="I338" s="11" t="n">
        <f aca="false">$B$333+1</f>
        <v>43925</v>
      </c>
      <c r="J338" s="1" t="n">
        <f aca="false">_xlfn.DAYS($B$333,I338)</f>
        <v>-1</v>
      </c>
      <c r="K338" s="11" t="n">
        <f aca="false">$B$333+1</f>
        <v>43925</v>
      </c>
      <c r="L338" s="0" t="n">
        <f aca="false">_xlfn.DAYS(K338,G338)</f>
        <v>10</v>
      </c>
      <c r="M338" s="1" t="n">
        <v>358</v>
      </c>
      <c r="N338" s="0" t="n">
        <f aca="false">D338-M338</f>
        <v>0</v>
      </c>
      <c r="O338" s="0"/>
      <c r="P338" s="0"/>
      <c r="Q338" s="0"/>
    </row>
    <row r="339" customFormat="false" ht="12.8" hidden="false" customHeight="false" outlineLevel="0" collapsed="false">
      <c r="B339" s="0" t="s">
        <v>13</v>
      </c>
      <c r="C339" s="9" t="n">
        <v>330</v>
      </c>
      <c r="D339" s="1" t="n">
        <v>4461</v>
      </c>
      <c r="E339" s="9" t="n">
        <f aca="false">D339/67.79</f>
        <v>65.8061661011949</v>
      </c>
      <c r="F339" s="9" t="n">
        <v>684</v>
      </c>
      <c r="G339" s="11" t="n">
        <v>43916</v>
      </c>
      <c r="H339" s="1" t="n">
        <f aca="false">_xlfn.DAYS($B$345,G339)</f>
        <v>7</v>
      </c>
      <c r="I339" s="11" t="n">
        <f aca="false">$B$333+1</f>
        <v>43925</v>
      </c>
      <c r="J339" s="1" t="n">
        <f aca="false">_xlfn.DAYS($B$333,I339)</f>
        <v>-1</v>
      </c>
      <c r="K339" s="11" t="n">
        <f aca="false">$B$333+1</f>
        <v>43925</v>
      </c>
      <c r="L339" s="0" t="n">
        <f aca="false">_xlfn.DAYS(K339,G339)</f>
        <v>9</v>
      </c>
      <c r="M339" s="1" t="n">
        <v>3605</v>
      </c>
      <c r="N339" s="0" t="n">
        <f aca="false">D339-M339</f>
        <v>856</v>
      </c>
      <c r="O339" s="0"/>
      <c r="P339" s="0"/>
      <c r="Q339" s="0"/>
    </row>
    <row r="340" customFormat="false" ht="12.8" hidden="false" customHeight="false" outlineLevel="0" collapsed="false">
      <c r="B340" s="0" t="s">
        <v>14</v>
      </c>
      <c r="C340" s="9" t="n">
        <v>1660</v>
      </c>
      <c r="D340" s="1" t="n">
        <v>8839</v>
      </c>
      <c r="E340" s="9" t="n">
        <f aca="false">D340/331</f>
        <v>26.7039274924471</v>
      </c>
      <c r="F340" s="9" t="n">
        <v>1263</v>
      </c>
      <c r="G340" s="11" t="n">
        <v>43917</v>
      </c>
      <c r="H340" s="1" t="n">
        <f aca="false">_xlfn.DAYS($B$345,G340)</f>
        <v>6</v>
      </c>
      <c r="I340" s="11" t="n">
        <f aca="false">$B$333+1</f>
        <v>43925</v>
      </c>
      <c r="J340" s="1" t="n">
        <f aca="false">_xlfn.DAYS($B$333,I340)</f>
        <v>-1</v>
      </c>
      <c r="K340" s="11" t="n">
        <f aca="false">$B$333+1</f>
        <v>43925</v>
      </c>
      <c r="L340" s="0" t="n">
        <f aca="false">_xlfn.DAYS(K340,G340)</f>
        <v>8</v>
      </c>
      <c r="M340" s="1" t="n">
        <v>7121</v>
      </c>
      <c r="N340" s="0" t="n">
        <f aca="false">D340-M340</f>
        <v>1718</v>
      </c>
      <c r="O340" s="0"/>
      <c r="P340" s="0"/>
      <c r="Q340" s="0"/>
    </row>
    <row r="341" customFormat="false" ht="12.8" hidden="false" customHeight="false" outlineLevel="0" collapsed="false">
      <c r="B341" s="0" t="s">
        <v>15</v>
      </c>
      <c r="C341" s="9" t="n">
        <v>414</v>
      </c>
      <c r="D341" s="1" t="n">
        <v>1275</v>
      </c>
      <c r="E341" s="9" t="n">
        <f aca="false">D341/83.784</f>
        <v>15.2177026639931</v>
      </c>
      <c r="F341" s="9" t="n">
        <v>168</v>
      </c>
      <c r="G341" s="11" t="n">
        <v>43918</v>
      </c>
      <c r="H341" s="1" t="n">
        <f aca="false">_xlfn.DAYS($B$345,G341)</f>
        <v>5</v>
      </c>
      <c r="I341" s="11" t="n">
        <f aca="false">$B$333+1</f>
        <v>43925</v>
      </c>
      <c r="J341" s="1" t="n">
        <f aca="false">_xlfn.DAYS($B$333,I341)</f>
        <v>-1</v>
      </c>
      <c r="K341" s="11" t="n">
        <f aca="false">$B$333+1</f>
        <v>43925</v>
      </c>
      <c r="L341" s="0" t="n">
        <f aca="false">_xlfn.DAYS(K341,G341)</f>
        <v>7</v>
      </c>
      <c r="M341" s="1" t="n">
        <v>1275</v>
      </c>
      <c r="N341" s="0" t="n">
        <f aca="false">D341-M341</f>
        <v>0</v>
      </c>
      <c r="O341" s="0"/>
      <c r="P341" s="0"/>
      <c r="Q341" s="0"/>
    </row>
    <row r="342" customFormat="false" ht="12.8" hidden="false" customHeight="false" outlineLevel="0" collapsed="false">
      <c r="B342" s="6"/>
      <c r="C342" s="12"/>
      <c r="D342" s="0"/>
      <c r="E342" s="0"/>
      <c r="F342" s="0"/>
      <c r="G342" s="0"/>
      <c r="H342" s="0"/>
      <c r="I342" s="0"/>
      <c r="J342" s="0"/>
      <c r="K342" s="0"/>
      <c r="L342" s="0"/>
      <c r="N342" s="0"/>
      <c r="O342" s="0"/>
      <c r="P342" s="0"/>
      <c r="Q342" s="0"/>
    </row>
    <row r="343" customFormat="false" ht="12.8" hidden="false" customHeight="false" outlineLevel="0" collapsed="false">
      <c r="B343" s="6"/>
      <c r="C343" s="12"/>
      <c r="D343" s="0"/>
      <c r="E343" s="0"/>
      <c r="F343" s="0"/>
      <c r="G343" s="0"/>
      <c r="H343" s="0"/>
      <c r="I343" s="0"/>
      <c r="J343" s="0"/>
      <c r="K343" s="0"/>
      <c r="L343" s="0"/>
      <c r="N343" s="0"/>
      <c r="O343" s="0"/>
      <c r="P343" s="0"/>
      <c r="Q343" s="0"/>
    </row>
    <row r="344" customFormat="false" ht="12.8" hidden="false" customHeight="false" outlineLevel="0" collapsed="false">
      <c r="B344" s="7" t="s">
        <v>53</v>
      </c>
      <c r="D344" s="0"/>
      <c r="E344" s="0"/>
      <c r="F344" s="0"/>
      <c r="G344" s="0"/>
      <c r="H344" s="0"/>
      <c r="I344" s="0"/>
      <c r="J344" s="0"/>
      <c r="K344" s="0"/>
      <c r="L344" s="0"/>
      <c r="N344" s="0"/>
      <c r="O344" s="0"/>
      <c r="P344" s="0"/>
      <c r="Q344" s="0"/>
    </row>
    <row r="345" customFormat="false" ht="12.8" hidden="false" customHeight="false" outlineLevel="0" collapsed="false">
      <c r="B345" s="15" t="n">
        <v>43923</v>
      </c>
      <c r="D345" s="0"/>
      <c r="E345" s="16" t="s">
        <v>54</v>
      </c>
      <c r="F345" s="0"/>
      <c r="G345" s="16" t="s">
        <v>55</v>
      </c>
      <c r="H345" s="16" t="s">
        <v>56</v>
      </c>
      <c r="I345" s="16" t="s">
        <v>57</v>
      </c>
      <c r="J345" s="16" t="s">
        <v>56</v>
      </c>
      <c r="K345" s="16" t="s">
        <v>58</v>
      </c>
      <c r="L345" s="16" t="s">
        <v>59</v>
      </c>
      <c r="M345" s="17" t="s">
        <v>60</v>
      </c>
      <c r="N345" s="0"/>
      <c r="O345" s="0"/>
      <c r="P345" s="0"/>
      <c r="Q345" s="0"/>
    </row>
    <row r="346" customFormat="false" ht="12.8" hidden="false" customHeight="false" outlineLevel="0" collapsed="false">
      <c r="B346" s="18"/>
      <c r="C346" s="8" t="s">
        <v>19</v>
      </c>
      <c r="D346" s="16" t="s">
        <v>20</v>
      </c>
      <c r="E346" s="8" t="s">
        <v>62</v>
      </c>
      <c r="F346" s="8" t="s">
        <v>63</v>
      </c>
      <c r="G346" s="10" t="s">
        <v>64</v>
      </c>
      <c r="H346" s="16" t="s">
        <v>65</v>
      </c>
      <c r="I346" s="10" t="s">
        <v>66</v>
      </c>
      <c r="J346" s="16" t="s">
        <v>67</v>
      </c>
      <c r="K346" s="16" t="s">
        <v>64</v>
      </c>
      <c r="L346" s="16" t="s">
        <v>68</v>
      </c>
      <c r="M346" s="21" t="s">
        <v>69</v>
      </c>
      <c r="N346" s="1" t="s">
        <v>70</v>
      </c>
      <c r="O346" s="0"/>
      <c r="P346" s="0"/>
      <c r="Q346" s="0"/>
    </row>
    <row r="347" customFormat="false" ht="12.8" hidden="false" customHeight="false" outlineLevel="0" collapsed="false">
      <c r="B347" s="0" t="s">
        <v>9</v>
      </c>
      <c r="C347" s="9" t="n">
        <v>300</v>
      </c>
      <c r="D347" s="1" t="n">
        <v>13915</v>
      </c>
      <c r="E347" s="9" t="n">
        <f aca="false">D347/60.48</f>
        <v>230.076058201058</v>
      </c>
      <c r="F347" s="9" t="n">
        <v>760</v>
      </c>
      <c r="G347" s="11" t="n">
        <v>43900</v>
      </c>
      <c r="H347" s="1" t="n">
        <f aca="false">_xlfn.DAYS($B$345,G347)</f>
        <v>23</v>
      </c>
      <c r="I347" s="11" t="n">
        <v>43902</v>
      </c>
      <c r="J347" s="1" t="n">
        <f aca="false">_xlfn.DAYS($B$345,I347)</f>
        <v>21</v>
      </c>
      <c r="K347" s="11" t="n">
        <f aca="false">$B$345+1</f>
        <v>43924</v>
      </c>
      <c r="L347" s="0" t="n">
        <f aca="false">_xlfn.DAYS(K347,G347)</f>
        <v>24</v>
      </c>
      <c r="M347" s="1" t="n">
        <v>13915</v>
      </c>
      <c r="N347" s="0" t="n">
        <f aca="false">D347-M347</f>
        <v>0</v>
      </c>
      <c r="O347" s="0"/>
      <c r="P347" s="0"/>
      <c r="Q347" s="0"/>
    </row>
    <row r="348" customFormat="false" ht="12.8" hidden="false" customHeight="false" outlineLevel="0" collapsed="false">
      <c r="B348" s="0" t="s">
        <v>71</v>
      </c>
      <c r="C348" s="9" t="n">
        <v>230</v>
      </c>
      <c r="D348" s="1" t="n">
        <v>10348</v>
      </c>
      <c r="E348" s="9" t="n">
        <f aca="false">D348/46.75</f>
        <v>221.347593582888</v>
      </c>
      <c r="F348" s="9" t="n">
        <v>961</v>
      </c>
      <c r="G348" s="11" t="n">
        <v>43907</v>
      </c>
      <c r="H348" s="1" t="n">
        <f aca="false">_xlfn.DAYS($B$345,G348)</f>
        <v>16</v>
      </c>
      <c r="I348" s="11" t="n">
        <v>43913</v>
      </c>
      <c r="J348" s="1" t="n">
        <f aca="false">_xlfn.DAYS($B$345,I348)</f>
        <v>10</v>
      </c>
      <c r="K348" s="11" t="n">
        <f aca="false">$B$345+1</f>
        <v>43924</v>
      </c>
      <c r="L348" s="0" t="n">
        <f aca="false">_xlfn.DAYS(K348,G348)</f>
        <v>17</v>
      </c>
      <c r="M348" s="1" t="n">
        <v>10348</v>
      </c>
      <c r="N348" s="0" t="n">
        <f aca="false">D348-M348</f>
        <v>0</v>
      </c>
      <c r="O348" s="0"/>
      <c r="P348" s="0"/>
      <c r="Q348" s="0"/>
    </row>
    <row r="349" customFormat="false" ht="12.8" hidden="false" customHeight="false" outlineLevel="0" collapsed="false">
      <c r="B349" s="0" t="s">
        <v>11</v>
      </c>
      <c r="C349" s="9" t="n">
        <v>330</v>
      </c>
      <c r="D349" s="1" t="n">
        <v>5387</v>
      </c>
      <c r="E349" s="9" t="n">
        <f aca="false">D349/65.27</f>
        <v>82.5340891680711</v>
      </c>
      <c r="F349" s="9" t="n">
        <v>1355</v>
      </c>
      <c r="G349" s="11" t="n">
        <v>43912</v>
      </c>
      <c r="H349" s="1" t="n">
        <f aca="false">_xlfn.DAYS($B$345,G349)</f>
        <v>11</v>
      </c>
      <c r="I349" s="11" t="n">
        <v>43914</v>
      </c>
      <c r="J349" s="1" t="n">
        <f aca="false">_xlfn.DAYS($B$345,I349)</f>
        <v>9</v>
      </c>
      <c r="K349" s="11" t="n">
        <f aca="false">$B$345+1</f>
        <v>43924</v>
      </c>
      <c r="L349" s="0" t="n">
        <f aca="false">_xlfn.DAYS(K349,G349)</f>
        <v>12</v>
      </c>
      <c r="M349" s="1" t="n">
        <v>5387</v>
      </c>
      <c r="N349" s="0" t="n">
        <f aca="false">D349-M349</f>
        <v>0</v>
      </c>
      <c r="O349" s="0"/>
      <c r="P349" s="0"/>
      <c r="Q349" s="0"/>
    </row>
    <row r="350" customFormat="false" ht="12.8" hidden="false" customHeight="false" outlineLevel="0" collapsed="false">
      <c r="B350" s="0" t="s">
        <v>12</v>
      </c>
      <c r="C350" s="9" t="n">
        <v>50</v>
      </c>
      <c r="D350" s="9" t="n">
        <v>308</v>
      </c>
      <c r="E350" s="9" t="n">
        <f aca="false">D350/10.36</f>
        <v>29.7297297297297</v>
      </c>
      <c r="F350" s="9" t="n">
        <v>69</v>
      </c>
      <c r="G350" s="11" t="n">
        <v>43915</v>
      </c>
      <c r="H350" s="1" t="n">
        <f aca="false">_xlfn.DAYS($B$345,G350)</f>
        <v>8</v>
      </c>
      <c r="I350" s="11" t="n">
        <f aca="false">$B$345+1</f>
        <v>43924</v>
      </c>
      <c r="J350" s="1" t="n">
        <f aca="false">_xlfn.DAYS($B$345,I350)</f>
        <v>-1</v>
      </c>
      <c r="K350" s="11" t="n">
        <f aca="false">$B$345+1</f>
        <v>43924</v>
      </c>
      <c r="L350" s="0" t="n">
        <f aca="false">_xlfn.DAYS(K350,G350)</f>
        <v>9</v>
      </c>
      <c r="M350" s="1" t="n">
        <v>308</v>
      </c>
      <c r="N350" s="0" t="n">
        <f aca="false">D350-M350</f>
        <v>0</v>
      </c>
      <c r="O350" s="0"/>
      <c r="P350" s="0"/>
      <c r="Q350" s="0"/>
    </row>
    <row r="351" customFormat="false" ht="12.8" hidden="false" customHeight="false" outlineLevel="0" collapsed="false">
      <c r="B351" s="0" t="s">
        <v>13</v>
      </c>
      <c r="C351" s="9" t="n">
        <v>330</v>
      </c>
      <c r="D351" s="1" t="n">
        <v>3747</v>
      </c>
      <c r="E351" s="9" t="n">
        <f aca="false">D351/67.79</f>
        <v>55.27363917982</v>
      </c>
      <c r="F351" s="9" t="n">
        <v>569</v>
      </c>
      <c r="G351" s="11" t="n">
        <v>43916</v>
      </c>
      <c r="H351" s="1" t="n">
        <f aca="false">_xlfn.DAYS($B$345,G351)</f>
        <v>7</v>
      </c>
      <c r="I351" s="11" t="n">
        <f aca="false">$B$345+1</f>
        <v>43924</v>
      </c>
      <c r="J351" s="1" t="n">
        <f aca="false">_xlfn.DAYS($B$345,I351)</f>
        <v>-1</v>
      </c>
      <c r="K351" s="11" t="n">
        <f aca="false">$B$345+1</f>
        <v>43924</v>
      </c>
      <c r="L351" s="0" t="n">
        <f aca="false">_xlfn.DAYS(K351,G351)</f>
        <v>8</v>
      </c>
      <c r="M351" s="1" t="n">
        <v>2921</v>
      </c>
      <c r="N351" s="0" t="n">
        <f aca="false">D351-M351</f>
        <v>826</v>
      </c>
      <c r="O351" s="0"/>
      <c r="P351" s="0"/>
      <c r="Q351" s="0"/>
    </row>
    <row r="352" customFormat="false" ht="12.8" hidden="false" customHeight="false" outlineLevel="0" collapsed="false">
      <c r="B352" s="0" t="s">
        <v>14</v>
      </c>
      <c r="C352" s="9" t="n">
        <v>1660</v>
      </c>
      <c r="D352" s="1" t="n">
        <v>7576</v>
      </c>
      <c r="E352" s="9" t="n">
        <f aca="false">D352/331</f>
        <v>22.8882175226586</v>
      </c>
      <c r="F352" s="9" t="n">
        <v>1182</v>
      </c>
      <c r="G352" s="11" t="n">
        <v>43917</v>
      </c>
      <c r="H352" s="1" t="n">
        <f aca="false">_xlfn.DAYS($B$345,G352)</f>
        <v>6</v>
      </c>
      <c r="I352" s="11" t="n">
        <f aca="false">$B$345+1</f>
        <v>43924</v>
      </c>
      <c r="J352" s="1" t="n">
        <f aca="false">_xlfn.DAYS($B$345,I352)</f>
        <v>-1</v>
      </c>
      <c r="K352" s="11" t="n">
        <f aca="false">$B$345+1</f>
        <v>43924</v>
      </c>
      <c r="L352" s="0" t="n">
        <f aca="false">_xlfn.DAYS(K352,G352)</f>
        <v>7</v>
      </c>
      <c r="M352" s="1" t="n">
        <v>6076</v>
      </c>
      <c r="N352" s="0" t="n">
        <f aca="false">D352-M352</f>
        <v>1500</v>
      </c>
      <c r="O352" s="0"/>
      <c r="P352" s="0"/>
      <c r="Q352" s="0"/>
    </row>
    <row r="353" customFormat="false" ht="12.8" hidden="false" customHeight="false" outlineLevel="0" collapsed="false">
      <c r="B353" s="0" t="s">
        <v>15</v>
      </c>
      <c r="C353" s="9" t="n">
        <v>414</v>
      </c>
      <c r="D353" s="1" t="n">
        <v>1107</v>
      </c>
      <c r="E353" s="9" t="n">
        <f aca="false">D353/83.784</f>
        <v>13.212546548267</v>
      </c>
      <c r="F353" s="9" t="n">
        <v>176</v>
      </c>
      <c r="G353" s="11" t="n">
        <v>43918</v>
      </c>
      <c r="H353" s="1" t="n">
        <f aca="false">_xlfn.DAYS($B$345,G353)</f>
        <v>5</v>
      </c>
      <c r="I353" s="11" t="n">
        <f aca="false">$B$345+1</f>
        <v>43924</v>
      </c>
      <c r="J353" s="1" t="n">
        <f aca="false">_xlfn.DAYS($B$345,I353)</f>
        <v>-1</v>
      </c>
      <c r="K353" s="11" t="n">
        <f aca="false">$B$345+1</f>
        <v>43924</v>
      </c>
      <c r="L353" s="0" t="n">
        <f aca="false">_xlfn.DAYS(K353,G353)</f>
        <v>6</v>
      </c>
      <c r="M353" s="1" t="n">
        <v>1107</v>
      </c>
      <c r="N353" s="0" t="n">
        <f aca="false">D353-M353</f>
        <v>0</v>
      </c>
      <c r="O353" s="0"/>
      <c r="P353" s="0"/>
      <c r="Q353" s="0"/>
    </row>
    <row r="354" customFormat="false" ht="12.8" hidden="false" customHeight="false" outlineLevel="0" collapsed="false">
      <c r="B354" s="6"/>
      <c r="C354" s="12"/>
      <c r="D354" s="0"/>
      <c r="E354" s="0"/>
      <c r="F354" s="0"/>
      <c r="G354" s="0"/>
      <c r="H354" s="0"/>
      <c r="I354" s="0"/>
      <c r="J354" s="0"/>
      <c r="K354" s="0"/>
      <c r="L354" s="0"/>
      <c r="N354" s="0"/>
      <c r="O354" s="0"/>
      <c r="P354" s="0"/>
      <c r="Q354" s="0"/>
    </row>
    <row r="355" customFormat="false" ht="12.8" hidden="false" customHeight="false" outlineLevel="0" collapsed="false">
      <c r="B355" s="6"/>
      <c r="C355" s="12"/>
      <c r="D355" s="0"/>
      <c r="E355" s="0"/>
      <c r="F355" s="0"/>
      <c r="G355" s="0"/>
      <c r="H355" s="0"/>
      <c r="I355" s="0"/>
      <c r="J355" s="0"/>
      <c r="K355" s="0"/>
      <c r="L355" s="0"/>
      <c r="N355" s="0"/>
      <c r="O355" s="0"/>
      <c r="P355" s="0"/>
      <c r="Q355" s="0"/>
    </row>
    <row r="356" customFormat="false" ht="12.8" hidden="false" customHeight="false" outlineLevel="0" collapsed="false">
      <c r="B356" s="7" t="s">
        <v>53</v>
      </c>
      <c r="D356" s="0"/>
      <c r="E356" s="0"/>
      <c r="F356" s="0"/>
      <c r="G356" s="0"/>
      <c r="H356" s="0"/>
      <c r="I356" s="0"/>
      <c r="J356" s="0"/>
      <c r="K356" s="0"/>
      <c r="L356" s="0"/>
      <c r="N356" s="0"/>
      <c r="O356" s="0"/>
      <c r="P356" s="0"/>
      <c r="Q356" s="0"/>
    </row>
    <row r="357" customFormat="false" ht="12.8" hidden="false" customHeight="false" outlineLevel="0" collapsed="false">
      <c r="B357" s="15" t="n">
        <v>43922</v>
      </c>
      <c r="D357" s="0"/>
      <c r="E357" s="16" t="s">
        <v>54</v>
      </c>
      <c r="F357" s="0"/>
      <c r="G357" s="16" t="s">
        <v>55</v>
      </c>
      <c r="H357" s="16" t="s">
        <v>56</v>
      </c>
      <c r="I357" s="16" t="s">
        <v>57</v>
      </c>
      <c r="J357" s="16" t="s">
        <v>56</v>
      </c>
      <c r="K357" s="16" t="s">
        <v>58</v>
      </c>
      <c r="L357" s="16" t="s">
        <v>59</v>
      </c>
      <c r="M357" s="17" t="s">
        <v>60</v>
      </c>
      <c r="N357" s="0"/>
      <c r="O357" s="0"/>
      <c r="P357" s="0"/>
      <c r="Q357" s="0"/>
    </row>
    <row r="358" customFormat="false" ht="12.8" hidden="false" customHeight="false" outlineLevel="0" collapsed="false">
      <c r="B358" s="18"/>
      <c r="C358" s="8" t="s">
        <v>19</v>
      </c>
      <c r="D358" s="16" t="s">
        <v>20</v>
      </c>
      <c r="E358" s="8" t="s">
        <v>62</v>
      </c>
      <c r="F358" s="8" t="s">
        <v>63</v>
      </c>
      <c r="G358" s="10" t="s">
        <v>64</v>
      </c>
      <c r="H358" s="16" t="s">
        <v>65</v>
      </c>
      <c r="I358" s="10" t="s">
        <v>66</v>
      </c>
      <c r="J358" s="16" t="s">
        <v>67</v>
      </c>
      <c r="K358" s="16" t="s">
        <v>64</v>
      </c>
      <c r="L358" s="16" t="s">
        <v>68</v>
      </c>
      <c r="M358" s="21" t="s">
        <v>69</v>
      </c>
      <c r="N358" s="1" t="s">
        <v>70</v>
      </c>
      <c r="O358" s="0"/>
      <c r="P358" s="0"/>
      <c r="Q358" s="0"/>
    </row>
    <row r="359" customFormat="false" ht="12.8" hidden="false" customHeight="false" outlineLevel="0" collapsed="false">
      <c r="B359" s="0" t="s">
        <v>9</v>
      </c>
      <c r="C359" s="9" t="n">
        <v>300</v>
      </c>
      <c r="D359" s="1" t="n">
        <v>13155</v>
      </c>
      <c r="E359" s="9" t="n">
        <f aca="false">D359/60.48</f>
        <v>217.509920634921</v>
      </c>
      <c r="F359" s="9" t="n">
        <v>727</v>
      </c>
      <c r="G359" s="11" t="n">
        <v>43900</v>
      </c>
      <c r="H359" s="1" t="n">
        <f aca="false">_xlfn.DAYS($B$357,G359)</f>
        <v>22</v>
      </c>
      <c r="I359" s="11" t="n">
        <v>43902</v>
      </c>
      <c r="J359" s="1" t="n">
        <f aca="false">_xlfn.DAYS($B$357,I359)</f>
        <v>20</v>
      </c>
      <c r="K359" s="11" t="n">
        <f aca="false">$B$357+1</f>
        <v>43923</v>
      </c>
      <c r="L359" s="0" t="n">
        <f aca="false">_xlfn.DAYS(K359,G359)</f>
        <v>23</v>
      </c>
      <c r="M359" s="1" t="n">
        <v>13155</v>
      </c>
      <c r="N359" s="0" t="n">
        <f aca="false">D359-M359</f>
        <v>0</v>
      </c>
      <c r="O359" s="0"/>
      <c r="P359" s="0"/>
      <c r="Q359" s="0"/>
    </row>
    <row r="360" customFormat="false" ht="12.8" hidden="false" customHeight="false" outlineLevel="0" collapsed="false">
      <c r="B360" s="0" t="s">
        <v>71</v>
      </c>
      <c r="C360" s="9" t="n">
        <v>230</v>
      </c>
      <c r="D360" s="1" t="n">
        <v>9387</v>
      </c>
      <c r="E360" s="9" t="n">
        <f aca="false">D360/46.75</f>
        <v>200.791443850267</v>
      </c>
      <c r="F360" s="9" t="n">
        <v>923</v>
      </c>
      <c r="G360" s="11" t="n">
        <v>43907</v>
      </c>
      <c r="H360" s="1" t="n">
        <f aca="false">_xlfn.DAYS($B$357,G360)</f>
        <v>15</v>
      </c>
      <c r="I360" s="11" t="n">
        <v>43913</v>
      </c>
      <c r="J360" s="1" t="n">
        <f aca="false">_xlfn.DAYS($B$357,I360)</f>
        <v>9</v>
      </c>
      <c r="K360" s="11" t="n">
        <f aca="false">$B$357+1</f>
        <v>43923</v>
      </c>
      <c r="L360" s="0" t="n">
        <f aca="false">_xlfn.DAYS(K360,G360)</f>
        <v>16</v>
      </c>
      <c r="M360" s="1" t="n">
        <v>9387</v>
      </c>
      <c r="N360" s="0" t="n">
        <f aca="false">D360-M360</f>
        <v>0</v>
      </c>
      <c r="O360" s="0"/>
      <c r="P360" s="0"/>
      <c r="Q360" s="0"/>
    </row>
    <row r="361" customFormat="false" ht="12.8" hidden="false" customHeight="false" outlineLevel="0" collapsed="false">
      <c r="B361" s="0" t="s">
        <v>11</v>
      </c>
      <c r="C361" s="9" t="n">
        <v>330</v>
      </c>
      <c r="D361" s="1" t="n">
        <v>4032</v>
      </c>
      <c r="E361" s="9" t="n">
        <f aca="false">D361/65.27</f>
        <v>61.7741688371381</v>
      </c>
      <c r="F361" s="9" t="n">
        <v>509</v>
      </c>
      <c r="G361" s="11" t="n">
        <v>43912</v>
      </c>
      <c r="H361" s="1" t="n">
        <f aca="false">_xlfn.DAYS($B$357,G361)</f>
        <v>10</v>
      </c>
      <c r="I361" s="11" t="n">
        <v>43914</v>
      </c>
      <c r="J361" s="1" t="n">
        <f aca="false">_xlfn.DAYS($B$357,I361)</f>
        <v>8</v>
      </c>
      <c r="K361" s="11" t="n">
        <f aca="false">$B$357+1</f>
        <v>43923</v>
      </c>
      <c r="L361" s="0" t="n">
        <f aca="false">_xlfn.DAYS(K361,G361)</f>
        <v>11</v>
      </c>
      <c r="M361" s="1" t="n">
        <v>4032</v>
      </c>
      <c r="N361" s="0" t="n">
        <f aca="false">D361-M361</f>
        <v>0</v>
      </c>
      <c r="O361" s="0"/>
      <c r="P361" s="0"/>
      <c r="Q361" s="0"/>
    </row>
    <row r="362" customFormat="false" ht="12.8" hidden="false" customHeight="false" outlineLevel="0" collapsed="false">
      <c r="B362" s="0" t="s">
        <v>12</v>
      </c>
      <c r="C362" s="9" t="n">
        <v>50</v>
      </c>
      <c r="D362" s="9" t="n">
        <v>239</v>
      </c>
      <c r="E362" s="9" t="n">
        <f aca="false">D362/10.36</f>
        <v>23.0694980694981</v>
      </c>
      <c r="F362" s="9" t="n">
        <v>59</v>
      </c>
      <c r="G362" s="11" t="n">
        <v>43915</v>
      </c>
      <c r="H362" s="1" t="n">
        <f aca="false">_xlfn.DAYS($B$357,G362)</f>
        <v>7</v>
      </c>
      <c r="I362" s="11" t="n">
        <f aca="false">$B$357+1</f>
        <v>43923</v>
      </c>
      <c r="J362" s="1" t="n">
        <f aca="false">_xlfn.DAYS($B$357,I362)</f>
        <v>-1</v>
      </c>
      <c r="K362" s="11" t="n">
        <f aca="false">$B$357+1</f>
        <v>43923</v>
      </c>
      <c r="L362" s="0" t="n">
        <f aca="false">_xlfn.DAYS(K362,G362)</f>
        <v>8</v>
      </c>
      <c r="M362" s="1" t="n">
        <v>239</v>
      </c>
      <c r="N362" s="0" t="n">
        <f aca="false">D362-M362</f>
        <v>0</v>
      </c>
      <c r="O362" s="0"/>
      <c r="P362" s="0"/>
      <c r="Q362" s="0"/>
    </row>
    <row r="363" customFormat="false" ht="12.8" hidden="false" customHeight="false" outlineLevel="0" collapsed="false">
      <c r="B363" s="0" t="s">
        <v>13</v>
      </c>
      <c r="C363" s="9" t="n">
        <v>330</v>
      </c>
      <c r="D363" s="1" t="n">
        <v>3095</v>
      </c>
      <c r="E363" s="9" t="n">
        <f aca="false">D363/67.79</f>
        <v>45.6557014308895</v>
      </c>
      <c r="F363" s="9" t="n">
        <v>563</v>
      </c>
      <c r="G363" s="11" t="n">
        <v>43916</v>
      </c>
      <c r="H363" s="1" t="n">
        <f aca="false">_xlfn.DAYS($B$357,G363)</f>
        <v>6</v>
      </c>
      <c r="I363" s="11" t="n">
        <f aca="false">$B$357+1</f>
        <v>43923</v>
      </c>
      <c r="J363" s="1" t="n">
        <f aca="false">_xlfn.DAYS($B$357,I363)</f>
        <v>-1</v>
      </c>
      <c r="K363" s="11" t="n">
        <f aca="false">$B$357+1</f>
        <v>43923</v>
      </c>
      <c r="L363" s="0" t="n">
        <f aca="false">_xlfn.DAYS(K363,G363)</f>
        <v>7</v>
      </c>
      <c r="M363" s="1" t="n">
        <v>2352</v>
      </c>
      <c r="N363" s="0" t="n">
        <f aca="false">D363-M363</f>
        <v>743</v>
      </c>
      <c r="O363" s="0"/>
      <c r="P363" s="0"/>
      <c r="Q363" s="0"/>
    </row>
    <row r="364" customFormat="false" ht="12.8" hidden="false" customHeight="false" outlineLevel="0" collapsed="false">
      <c r="B364" s="0" t="s">
        <v>14</v>
      </c>
      <c r="C364" s="9" t="n">
        <v>1660</v>
      </c>
      <c r="D364" s="1" t="n">
        <v>6394</v>
      </c>
      <c r="E364" s="9" t="n">
        <f aca="false">D364/331</f>
        <v>19.3172205438066</v>
      </c>
      <c r="F364" s="9" t="n">
        <v>1243</v>
      </c>
      <c r="G364" s="11" t="n">
        <v>43917</v>
      </c>
      <c r="H364" s="1" t="n">
        <f aca="false">_xlfn.DAYS($B$357,G364)</f>
        <v>5</v>
      </c>
      <c r="I364" s="11" t="n">
        <f aca="false">$B$357+1</f>
        <v>43923</v>
      </c>
      <c r="J364" s="1" t="n">
        <f aca="false">_xlfn.DAYS($B$357,I364)</f>
        <v>-1</v>
      </c>
      <c r="K364" s="11" t="n">
        <f aca="false">$B$357+1</f>
        <v>43923</v>
      </c>
      <c r="L364" s="0" t="n">
        <f aca="false">_xlfn.DAYS(K364,G364)</f>
        <v>6</v>
      </c>
      <c r="M364" s="1" t="n">
        <v>5102</v>
      </c>
      <c r="N364" s="0" t="n">
        <f aca="false">D364-M364</f>
        <v>1292</v>
      </c>
      <c r="O364" s="0"/>
      <c r="P364" s="0"/>
      <c r="Q364" s="0"/>
    </row>
    <row r="365" customFormat="false" ht="12.8" hidden="false" customHeight="false" outlineLevel="0" collapsed="false">
      <c r="B365" s="0" t="s">
        <v>15</v>
      </c>
      <c r="C365" s="9" t="n">
        <v>414</v>
      </c>
      <c r="D365" s="1" t="n">
        <v>931</v>
      </c>
      <c r="E365" s="9" t="n">
        <f aca="false">D365/83.784</f>
        <v>11.1119068079824</v>
      </c>
      <c r="F365" s="9" t="n">
        <v>156</v>
      </c>
      <c r="G365" s="11" t="n">
        <v>43918</v>
      </c>
      <c r="H365" s="1" t="n">
        <f aca="false">_xlfn.DAYS($B$357,G365)</f>
        <v>4</v>
      </c>
      <c r="I365" s="11" t="n">
        <f aca="false">$B$357+1</f>
        <v>43923</v>
      </c>
      <c r="J365" s="1" t="n">
        <f aca="false">_xlfn.DAYS($B$357,I365)</f>
        <v>-1</v>
      </c>
      <c r="K365" s="11" t="n">
        <f aca="false">$B$357+1</f>
        <v>43923</v>
      </c>
      <c r="L365" s="0" t="n">
        <f aca="false">_xlfn.DAYS(K365,G365)</f>
        <v>5</v>
      </c>
      <c r="M365" s="1" t="n">
        <v>931</v>
      </c>
      <c r="N365" s="0" t="n">
        <f aca="false">D365-M365</f>
        <v>0</v>
      </c>
      <c r="O365" s="0"/>
      <c r="P365" s="0"/>
      <c r="Q365" s="0"/>
    </row>
    <row r="366" customFormat="false" ht="12.8" hidden="false" customHeight="false" outlineLevel="0" collapsed="false">
      <c r="B366" s="6"/>
      <c r="C366" s="12"/>
      <c r="D366" s="0"/>
      <c r="E366" s="0"/>
      <c r="F366" s="0"/>
      <c r="G366" s="0"/>
      <c r="H366" s="0"/>
      <c r="I366" s="0"/>
      <c r="J366" s="0"/>
      <c r="K366" s="0"/>
      <c r="L366" s="0"/>
      <c r="N366" s="0"/>
      <c r="O366" s="0"/>
      <c r="P366" s="0"/>
      <c r="Q366" s="0"/>
    </row>
    <row r="367" customFormat="false" ht="12.8" hidden="false" customHeight="false" outlineLevel="0" collapsed="false">
      <c r="B367" s="6"/>
      <c r="C367" s="12"/>
      <c r="D367" s="0"/>
      <c r="E367" s="0"/>
      <c r="F367" s="0"/>
      <c r="G367" s="0"/>
      <c r="H367" s="0"/>
      <c r="I367" s="0"/>
      <c r="J367" s="0"/>
      <c r="K367" s="0"/>
      <c r="L367" s="0"/>
      <c r="N367" s="0"/>
      <c r="O367" s="0"/>
      <c r="P367" s="0"/>
      <c r="Q367" s="0"/>
    </row>
    <row r="368" customFormat="false" ht="12.8" hidden="false" customHeight="false" outlineLevel="0" collapsed="false">
      <c r="B368" s="7" t="s">
        <v>53</v>
      </c>
      <c r="D368" s="0"/>
      <c r="E368" s="0"/>
      <c r="F368" s="0"/>
      <c r="G368" s="0"/>
      <c r="H368" s="0"/>
      <c r="I368" s="0"/>
      <c r="J368" s="0"/>
      <c r="K368" s="0"/>
      <c r="L368" s="0"/>
      <c r="N368" s="0"/>
      <c r="O368" s="0"/>
      <c r="P368" s="0"/>
      <c r="Q368" s="0"/>
    </row>
    <row r="369" customFormat="false" ht="12.8" hidden="false" customHeight="false" outlineLevel="0" collapsed="false">
      <c r="B369" s="15" t="n">
        <v>43921</v>
      </c>
      <c r="D369" s="0"/>
      <c r="E369" s="16" t="s">
        <v>54</v>
      </c>
      <c r="F369" s="0"/>
      <c r="G369" s="16" t="s">
        <v>55</v>
      </c>
      <c r="H369" s="16" t="s">
        <v>56</v>
      </c>
      <c r="I369" s="16" t="s">
        <v>57</v>
      </c>
      <c r="J369" s="16" t="s">
        <v>56</v>
      </c>
      <c r="K369" s="16" t="s">
        <v>58</v>
      </c>
      <c r="L369" s="16" t="s">
        <v>59</v>
      </c>
      <c r="M369" s="17" t="s">
        <v>60</v>
      </c>
      <c r="N369" s="0"/>
      <c r="O369" s="0"/>
      <c r="P369" s="0"/>
      <c r="Q369" s="0"/>
    </row>
    <row r="370" customFormat="false" ht="12.8" hidden="false" customHeight="false" outlineLevel="0" collapsed="false">
      <c r="B370" s="18"/>
      <c r="C370" s="8" t="s">
        <v>19</v>
      </c>
      <c r="D370" s="16" t="s">
        <v>20</v>
      </c>
      <c r="E370" s="8" t="s">
        <v>62</v>
      </c>
      <c r="F370" s="8" t="s">
        <v>63</v>
      </c>
      <c r="G370" s="10" t="s">
        <v>64</v>
      </c>
      <c r="H370" s="16" t="s">
        <v>65</v>
      </c>
      <c r="I370" s="10" t="s">
        <v>66</v>
      </c>
      <c r="J370" s="16" t="s">
        <v>67</v>
      </c>
      <c r="K370" s="16" t="s">
        <v>64</v>
      </c>
      <c r="L370" s="16" t="s">
        <v>68</v>
      </c>
      <c r="M370" s="21" t="s">
        <v>69</v>
      </c>
      <c r="N370" s="1" t="s">
        <v>70</v>
      </c>
      <c r="O370" s="0"/>
      <c r="P370" s="0"/>
      <c r="Q370" s="0"/>
    </row>
    <row r="371" customFormat="false" ht="12.8" hidden="false" customHeight="false" outlineLevel="0" collapsed="false">
      <c r="B371" s="0" t="s">
        <v>9</v>
      </c>
      <c r="C371" s="9" t="n">
        <v>300</v>
      </c>
      <c r="D371" s="1" t="n">
        <v>12428</v>
      </c>
      <c r="E371" s="9" t="n">
        <f aca="false">D371/60.48</f>
        <v>205.489417989418</v>
      </c>
      <c r="F371" s="9" t="n">
        <v>837</v>
      </c>
      <c r="G371" s="11" t="n">
        <v>43900</v>
      </c>
      <c r="H371" s="1" t="n">
        <f aca="false">_xlfn.DAYS($B$369,G371)</f>
        <v>21</v>
      </c>
      <c r="I371" s="11" t="n">
        <v>43902</v>
      </c>
      <c r="J371" s="1" t="n">
        <f aca="false">_xlfn.DAYS($B$369,I371)</f>
        <v>19</v>
      </c>
      <c r="K371" s="11" t="n">
        <f aca="false">$B$369+1</f>
        <v>43922</v>
      </c>
      <c r="L371" s="0" t="n">
        <f aca="false">_xlfn.DAYS(K371,G371)</f>
        <v>22</v>
      </c>
      <c r="M371" s="1" t="n">
        <v>12428</v>
      </c>
      <c r="N371" s="0" t="n">
        <f aca="false">D371-M371</f>
        <v>0</v>
      </c>
      <c r="O371" s="0"/>
      <c r="P371" s="0"/>
      <c r="Q371" s="0"/>
    </row>
    <row r="372" customFormat="false" ht="12.8" hidden="false" customHeight="false" outlineLevel="0" collapsed="false">
      <c r="B372" s="0" t="s">
        <v>71</v>
      </c>
      <c r="C372" s="9" t="n">
        <v>230</v>
      </c>
      <c r="D372" s="1" t="n">
        <v>8464</v>
      </c>
      <c r="E372" s="9" t="n">
        <f aca="false">D372/46.75</f>
        <v>181.048128342246</v>
      </c>
      <c r="F372" s="9" t="n">
        <v>748</v>
      </c>
      <c r="G372" s="11" t="n">
        <v>43907</v>
      </c>
      <c r="H372" s="1" t="n">
        <f aca="false">_xlfn.DAYS($B$369,G372)</f>
        <v>14</v>
      </c>
      <c r="I372" s="11" t="n">
        <v>43913</v>
      </c>
      <c r="J372" s="1" t="n">
        <f aca="false">_xlfn.DAYS($B$369,I372)</f>
        <v>8</v>
      </c>
      <c r="K372" s="11" t="n">
        <f aca="false">$B$369+1</f>
        <v>43922</v>
      </c>
      <c r="L372" s="0" t="n">
        <f aca="false">_xlfn.DAYS(K372,G372)</f>
        <v>15</v>
      </c>
      <c r="M372" s="1" t="n">
        <v>8464</v>
      </c>
      <c r="N372" s="0" t="n">
        <f aca="false">D372-M372</f>
        <v>0</v>
      </c>
      <c r="O372" s="0"/>
      <c r="P372" s="0"/>
      <c r="Q372" s="0"/>
    </row>
    <row r="373" customFormat="false" ht="12.8" hidden="false" customHeight="false" outlineLevel="0" collapsed="false">
      <c r="B373" s="0" t="s">
        <v>11</v>
      </c>
      <c r="C373" s="9" t="n">
        <v>330</v>
      </c>
      <c r="D373" s="1" t="n">
        <v>3523</v>
      </c>
      <c r="E373" s="9" t="n">
        <f aca="false">D373/65.27</f>
        <v>53.9757928604259</v>
      </c>
      <c r="F373" s="9" t="n">
        <v>499</v>
      </c>
      <c r="G373" s="11" t="n">
        <v>43912</v>
      </c>
      <c r="H373" s="1" t="n">
        <f aca="false">_xlfn.DAYS($B$369,G373)</f>
        <v>9</v>
      </c>
      <c r="I373" s="11" t="n">
        <v>43914</v>
      </c>
      <c r="J373" s="1" t="n">
        <f aca="false">_xlfn.DAYS($B$369,I373)</f>
        <v>7</v>
      </c>
      <c r="K373" s="11" t="n">
        <f aca="false">$B$369+1</f>
        <v>43922</v>
      </c>
      <c r="L373" s="0" t="n">
        <f aca="false">_xlfn.DAYS(K373,G373)</f>
        <v>10</v>
      </c>
      <c r="M373" s="1" t="n">
        <v>3523</v>
      </c>
      <c r="N373" s="0" t="n">
        <f aca="false">D373-M373</f>
        <v>0</v>
      </c>
      <c r="O373" s="0"/>
      <c r="P373" s="0"/>
      <c r="Q373" s="0"/>
    </row>
    <row r="374" customFormat="false" ht="12.8" hidden="false" customHeight="false" outlineLevel="0" collapsed="false">
      <c r="B374" s="0" t="s">
        <v>12</v>
      </c>
      <c r="C374" s="9" t="n">
        <v>50</v>
      </c>
      <c r="D374" s="9" t="n">
        <v>180</v>
      </c>
      <c r="E374" s="9" t="n">
        <f aca="false">D374/10.36</f>
        <v>17.3745173745174</v>
      </c>
      <c r="F374" s="9" t="n">
        <v>34</v>
      </c>
      <c r="G374" s="11" t="n">
        <v>43915</v>
      </c>
      <c r="H374" s="1" t="n">
        <f aca="false">_xlfn.DAYS($B$369,G374)</f>
        <v>6</v>
      </c>
      <c r="I374" s="11" t="n">
        <f aca="false">$B$369+1</f>
        <v>43922</v>
      </c>
      <c r="J374" s="1" t="n">
        <f aca="false">_xlfn.DAYS($B$369,I374)</f>
        <v>-1</v>
      </c>
      <c r="K374" s="11" t="n">
        <f aca="false">$B$369+1</f>
        <v>43922</v>
      </c>
      <c r="L374" s="0" t="n">
        <f aca="false">_xlfn.DAYS(K374,G374)</f>
        <v>7</v>
      </c>
      <c r="M374" s="1" t="n">
        <v>180</v>
      </c>
      <c r="N374" s="0" t="n">
        <f aca="false">D374-M374</f>
        <v>0</v>
      </c>
      <c r="O374" s="0"/>
      <c r="P374" s="0"/>
      <c r="Q374" s="0"/>
    </row>
    <row r="375" customFormat="false" ht="12.8" hidden="false" customHeight="false" outlineLevel="0" collapsed="false">
      <c r="B375" s="0" t="s">
        <v>13</v>
      </c>
      <c r="C375" s="9" t="n">
        <v>330</v>
      </c>
      <c r="D375" s="1" t="n">
        <v>2425</v>
      </c>
      <c r="E375" s="9" t="n">
        <f aca="false">D375/67.79</f>
        <v>35.7722377931848</v>
      </c>
      <c r="F375" s="9" t="n">
        <v>381</v>
      </c>
      <c r="G375" s="11" t="n">
        <v>43916</v>
      </c>
      <c r="H375" s="1" t="n">
        <f aca="false">_xlfn.DAYS($B$369,G375)</f>
        <v>5</v>
      </c>
      <c r="I375" s="11" t="n">
        <f aca="false">$B$369+1</f>
        <v>43922</v>
      </c>
      <c r="J375" s="1" t="n">
        <f aca="false">_xlfn.DAYS($B$369,I375)</f>
        <v>-1</v>
      </c>
      <c r="K375" s="11" t="n">
        <f aca="false">$B$369+1</f>
        <v>43922</v>
      </c>
      <c r="L375" s="0" t="n">
        <f aca="false">_xlfn.DAYS(K375,G375)</f>
        <v>6</v>
      </c>
      <c r="M375" s="1" t="n">
        <v>1789</v>
      </c>
      <c r="N375" s="0" t="n">
        <f aca="false">D375-M375</f>
        <v>636</v>
      </c>
      <c r="O375" s="0"/>
      <c r="P375" s="0"/>
      <c r="Q375" s="0"/>
    </row>
    <row r="376" customFormat="false" ht="12.8" hidden="false" customHeight="false" outlineLevel="0" collapsed="false">
      <c r="B376" s="0" t="s">
        <v>14</v>
      </c>
      <c r="C376" s="9" t="n">
        <v>1660</v>
      </c>
      <c r="D376" s="1" t="n">
        <v>5151</v>
      </c>
      <c r="E376" s="9" t="n">
        <f aca="false">D376/331</f>
        <v>15.5619335347432</v>
      </c>
      <c r="F376" s="9" t="n">
        <v>1085</v>
      </c>
      <c r="G376" s="11" t="n">
        <v>43917</v>
      </c>
      <c r="H376" s="1" t="n">
        <f aca="false">_xlfn.DAYS($B$369,G376)</f>
        <v>4</v>
      </c>
      <c r="I376" s="11" t="n">
        <f aca="false">$B$369+1</f>
        <v>43922</v>
      </c>
      <c r="J376" s="1" t="n">
        <f aca="false">_xlfn.DAYS($B$369,I376)</f>
        <v>-1</v>
      </c>
      <c r="K376" s="11" t="n">
        <f aca="false">$B$369+1</f>
        <v>43922</v>
      </c>
      <c r="L376" s="0" t="n">
        <f aca="false">_xlfn.DAYS(K376,G376)</f>
        <v>5</v>
      </c>
      <c r="M376" s="1" t="n">
        <v>4053</v>
      </c>
      <c r="N376" s="0" t="n">
        <f aca="false">D376-M376</f>
        <v>1098</v>
      </c>
      <c r="O376" s="0"/>
      <c r="P376" s="0"/>
      <c r="Q376" s="0"/>
    </row>
    <row r="377" customFormat="false" ht="12.8" hidden="false" customHeight="false" outlineLevel="0" collapsed="false">
      <c r="B377" s="0" t="s">
        <v>15</v>
      </c>
      <c r="C377" s="9" t="n">
        <v>414</v>
      </c>
      <c r="D377" s="1" t="n">
        <v>775</v>
      </c>
      <c r="E377" s="9" t="n">
        <f aca="false">D377/83.784</f>
        <v>9.24997612909386</v>
      </c>
      <c r="F377" s="9" t="n">
        <v>130</v>
      </c>
      <c r="G377" s="11" t="n">
        <v>43918</v>
      </c>
      <c r="H377" s="1" t="n">
        <f aca="false">_xlfn.DAYS($B$369,G377)</f>
        <v>3</v>
      </c>
      <c r="I377" s="11" t="n">
        <f aca="false">$B$369+1</f>
        <v>43922</v>
      </c>
      <c r="J377" s="1" t="n">
        <f aca="false">_xlfn.DAYS($B$369,I377)</f>
        <v>-1</v>
      </c>
      <c r="K377" s="11" t="n">
        <f aca="false">$B$369+1</f>
        <v>43922</v>
      </c>
      <c r="L377" s="0" t="n">
        <f aca="false">_xlfn.DAYS(K377,G377)</f>
        <v>4</v>
      </c>
      <c r="M377" s="1" t="n">
        <v>775</v>
      </c>
      <c r="N377" s="0" t="n">
        <f aca="false">D377-M377</f>
        <v>0</v>
      </c>
      <c r="O377" s="0"/>
      <c r="P377" s="0"/>
      <c r="Q377" s="0"/>
    </row>
    <row r="378" customFormat="false" ht="12.8" hidden="false" customHeight="false" outlineLevel="0" collapsed="false">
      <c r="C378" s="9"/>
      <c r="D378" s="0"/>
      <c r="E378" s="9"/>
      <c r="F378" s="9"/>
      <c r="G378" s="11"/>
      <c r="H378" s="0"/>
      <c r="I378" s="11"/>
      <c r="J378" s="0"/>
      <c r="K378" s="11"/>
      <c r="L378" s="0"/>
      <c r="N378" s="0"/>
      <c r="O378" s="0"/>
      <c r="P378" s="0"/>
      <c r="Q378" s="0"/>
    </row>
    <row r="379" customFormat="false" ht="12.8" hidden="false" customHeight="false" outlineLevel="0" collapsed="false">
      <c r="C379" s="9"/>
      <c r="D379" s="0"/>
      <c r="E379" s="9"/>
      <c r="F379" s="9"/>
      <c r="G379" s="11"/>
      <c r="H379" s="0"/>
      <c r="I379" s="11"/>
      <c r="J379" s="0"/>
      <c r="K379" s="11"/>
      <c r="L379" s="0"/>
      <c r="N379" s="0"/>
      <c r="O379" s="0"/>
      <c r="P379" s="0"/>
      <c r="Q379" s="0"/>
    </row>
    <row r="380" customFormat="false" ht="12.8" hidden="false" customHeight="false" outlineLevel="0" collapsed="false">
      <c r="B380" s="7" t="s">
        <v>53</v>
      </c>
      <c r="D380" s="0"/>
      <c r="E380" s="0"/>
      <c r="F380" s="0"/>
      <c r="G380" s="0"/>
      <c r="H380" s="0"/>
      <c r="I380" s="0"/>
      <c r="J380" s="0"/>
      <c r="K380" s="0"/>
      <c r="L380" s="0"/>
      <c r="N380" s="0"/>
      <c r="O380" s="0"/>
      <c r="P380" s="0"/>
      <c r="Q380" s="0"/>
    </row>
    <row r="381" customFormat="false" ht="12.8" hidden="false" customHeight="false" outlineLevel="0" collapsed="false">
      <c r="B381" s="15" t="n">
        <v>43920</v>
      </c>
      <c r="D381" s="0"/>
      <c r="E381" s="16" t="s">
        <v>54</v>
      </c>
      <c r="F381" s="0"/>
      <c r="G381" s="16" t="s">
        <v>55</v>
      </c>
      <c r="H381" s="16" t="s">
        <v>56</v>
      </c>
      <c r="I381" s="16" t="s">
        <v>57</v>
      </c>
      <c r="J381" s="16" t="s">
        <v>56</v>
      </c>
      <c r="K381" s="16" t="s">
        <v>58</v>
      </c>
      <c r="L381" s="16" t="s">
        <v>59</v>
      </c>
      <c r="M381" s="17" t="s">
        <v>60</v>
      </c>
      <c r="N381" s="0"/>
      <c r="O381" s="0"/>
      <c r="P381" s="0"/>
      <c r="Q381" s="0"/>
    </row>
    <row r="382" customFormat="false" ht="12.8" hidden="false" customHeight="false" outlineLevel="0" collapsed="false">
      <c r="B382" s="18"/>
      <c r="C382" s="8" t="s">
        <v>19</v>
      </c>
      <c r="D382" s="16" t="s">
        <v>20</v>
      </c>
      <c r="E382" s="8" t="s">
        <v>62</v>
      </c>
      <c r="F382" s="8" t="s">
        <v>63</v>
      </c>
      <c r="G382" s="10" t="s">
        <v>64</v>
      </c>
      <c r="H382" s="16" t="s">
        <v>65</v>
      </c>
      <c r="I382" s="10" t="s">
        <v>66</v>
      </c>
      <c r="J382" s="16" t="s">
        <v>67</v>
      </c>
      <c r="K382" s="16" t="s">
        <v>64</v>
      </c>
      <c r="L382" s="16" t="s">
        <v>68</v>
      </c>
      <c r="M382" s="21" t="s">
        <v>69</v>
      </c>
      <c r="N382" s="1" t="s">
        <v>70</v>
      </c>
      <c r="O382" s="0"/>
      <c r="P382" s="0"/>
      <c r="Q382" s="0"/>
    </row>
    <row r="383" customFormat="false" ht="12.8" hidden="false" customHeight="false" outlineLevel="0" collapsed="false">
      <c r="B383" s="0" t="s">
        <v>9</v>
      </c>
      <c r="C383" s="9" t="n">
        <v>300</v>
      </c>
      <c r="D383" s="1" t="n">
        <v>11591</v>
      </c>
      <c r="E383" s="9" t="n">
        <f aca="false">D383/60.48</f>
        <v>191.650132275132</v>
      </c>
      <c r="F383" s="9" t="n">
        <v>812</v>
      </c>
      <c r="G383" s="11" t="n">
        <v>43900</v>
      </c>
      <c r="H383" s="1" t="n">
        <f aca="false">_xlfn.DAYS($B$381,G383)</f>
        <v>20</v>
      </c>
      <c r="I383" s="11" t="n">
        <v>43902</v>
      </c>
      <c r="J383" s="1" t="n">
        <f aca="false">_xlfn.DAYS($B$381,I383)</f>
        <v>18</v>
      </c>
      <c r="K383" s="11" t="n">
        <f aca="false">$B$393+1</f>
        <v>43920</v>
      </c>
      <c r="L383" s="0" t="n">
        <f aca="false">_xlfn.DAYS(K383,G383)</f>
        <v>20</v>
      </c>
      <c r="M383" s="1" t="n">
        <v>11591</v>
      </c>
      <c r="N383" s="0" t="n">
        <f aca="false">D383-M383</f>
        <v>0</v>
      </c>
      <c r="O383" s="0"/>
      <c r="P383" s="0"/>
      <c r="Q383" s="0"/>
    </row>
    <row r="384" customFormat="false" ht="12.8" hidden="false" customHeight="false" outlineLevel="0" collapsed="false">
      <c r="B384" s="0" t="s">
        <v>71</v>
      </c>
      <c r="C384" s="9" t="n">
        <v>230</v>
      </c>
      <c r="D384" s="1" t="n">
        <v>7716</v>
      </c>
      <c r="E384" s="9" t="n">
        <f aca="false">D384/46.75</f>
        <v>165.048128342246</v>
      </c>
      <c r="F384" s="9" t="n">
        <v>913</v>
      </c>
      <c r="G384" s="11" t="n">
        <v>43907</v>
      </c>
      <c r="H384" s="1" t="n">
        <f aca="false">_xlfn.DAYS($B$381,G384)</f>
        <v>13</v>
      </c>
      <c r="I384" s="11" t="n">
        <v>43913</v>
      </c>
      <c r="J384" s="1" t="n">
        <f aca="false">_xlfn.DAYS($B$381,I384)</f>
        <v>7</v>
      </c>
      <c r="K384" s="11" t="n">
        <f aca="false">$B$393+1</f>
        <v>43920</v>
      </c>
      <c r="L384" s="0" t="n">
        <f aca="false">_xlfn.DAYS(K384,G384)</f>
        <v>13</v>
      </c>
      <c r="M384" s="1" t="n">
        <v>7716</v>
      </c>
      <c r="N384" s="0" t="n">
        <f aca="false">D384-M384</f>
        <v>0</v>
      </c>
      <c r="O384" s="0"/>
      <c r="P384" s="0"/>
      <c r="Q384" s="0"/>
    </row>
    <row r="385" customFormat="false" ht="12.8" hidden="false" customHeight="false" outlineLevel="0" collapsed="false">
      <c r="B385" s="0" t="s">
        <v>11</v>
      </c>
      <c r="C385" s="9" t="n">
        <v>330</v>
      </c>
      <c r="D385" s="1" t="n">
        <v>3024</v>
      </c>
      <c r="E385" s="9" t="n">
        <f aca="false">D385/65.27</f>
        <v>46.3306266278535</v>
      </c>
      <c r="F385" s="9" t="n">
        <v>418</v>
      </c>
      <c r="G385" s="11" t="n">
        <v>43912</v>
      </c>
      <c r="H385" s="1" t="n">
        <f aca="false">_xlfn.DAYS($B$381,G385)</f>
        <v>8</v>
      </c>
      <c r="I385" s="11" t="n">
        <v>43914</v>
      </c>
      <c r="J385" s="1" t="n">
        <f aca="false">_xlfn.DAYS($B$381,I385)</f>
        <v>6</v>
      </c>
      <c r="K385" s="11" t="n">
        <f aca="false">$B$393+1</f>
        <v>43920</v>
      </c>
      <c r="L385" s="0" t="n">
        <f aca="false">_xlfn.DAYS(K385,G385)</f>
        <v>8</v>
      </c>
      <c r="M385" s="1" t="n">
        <v>3024</v>
      </c>
      <c r="N385" s="0" t="n">
        <f aca="false">D385-M385</f>
        <v>0</v>
      </c>
      <c r="O385" s="0"/>
      <c r="P385" s="0"/>
      <c r="Q385" s="0"/>
    </row>
    <row r="386" customFormat="false" ht="12.8" hidden="false" customHeight="false" outlineLevel="0" collapsed="false">
      <c r="B386" s="0" t="s">
        <v>12</v>
      </c>
      <c r="C386" s="9" t="n">
        <v>50</v>
      </c>
      <c r="D386" s="9" t="n">
        <v>146</v>
      </c>
      <c r="E386" s="9" t="n">
        <f aca="false">D386/10.36</f>
        <v>14.0926640926641</v>
      </c>
      <c r="F386" s="9" t="n">
        <v>36</v>
      </c>
      <c r="G386" s="11" t="n">
        <v>43915</v>
      </c>
      <c r="H386" s="1" t="n">
        <f aca="false">_xlfn.DAYS($B$381,G386)</f>
        <v>5</v>
      </c>
      <c r="I386" s="11" t="n">
        <f aca="false">$B$381+1</f>
        <v>43921</v>
      </c>
      <c r="J386" s="1" t="n">
        <f aca="false">_xlfn.DAYS($B$381,I386)</f>
        <v>-1</v>
      </c>
      <c r="K386" s="11" t="n">
        <f aca="false">$B$393+1</f>
        <v>43920</v>
      </c>
      <c r="L386" s="0" t="n">
        <f aca="false">_xlfn.DAYS(K386,G386)</f>
        <v>5</v>
      </c>
      <c r="M386" s="9" t="n">
        <v>146</v>
      </c>
      <c r="N386" s="0" t="n">
        <f aca="false">D386-M386</f>
        <v>0</v>
      </c>
      <c r="O386" s="0"/>
      <c r="P386" s="0"/>
      <c r="Q386" s="0"/>
    </row>
    <row r="387" customFormat="false" ht="12.8" hidden="false" customHeight="false" outlineLevel="0" collapsed="false">
      <c r="B387" s="0" t="s">
        <v>13</v>
      </c>
      <c r="C387" s="9" t="n">
        <v>330</v>
      </c>
      <c r="D387" s="1" t="n">
        <v>2043</v>
      </c>
      <c r="E387" s="9" t="n">
        <f aca="false">D387/67.79</f>
        <v>30.1371883758666</v>
      </c>
      <c r="F387" s="9" t="n">
        <v>180</v>
      </c>
      <c r="G387" s="11" t="n">
        <v>43916</v>
      </c>
      <c r="H387" s="1" t="n">
        <f aca="false">_xlfn.DAYS($B$381,G387)</f>
        <v>4</v>
      </c>
      <c r="I387" s="11" t="n">
        <f aca="false">$B$381+1</f>
        <v>43921</v>
      </c>
      <c r="J387" s="1" t="n">
        <f aca="false">_xlfn.DAYS($B$381,I387)</f>
        <v>-1</v>
      </c>
      <c r="K387" s="11" t="n">
        <f aca="false">$B$393+1</f>
        <v>43920</v>
      </c>
      <c r="L387" s="0" t="n">
        <f aca="false">_xlfn.DAYS(K387,G387)</f>
        <v>4</v>
      </c>
      <c r="M387" s="1" t="n">
        <v>1408</v>
      </c>
      <c r="N387" s="0" t="n">
        <f aca="false">D387-M387</f>
        <v>635</v>
      </c>
      <c r="O387" s="0"/>
      <c r="P387" s="0"/>
      <c r="Q387" s="0"/>
    </row>
    <row r="388" customFormat="false" ht="12.8" hidden="false" customHeight="false" outlineLevel="0" collapsed="false">
      <c r="B388" s="0" t="s">
        <v>14</v>
      </c>
      <c r="C388" s="9" t="n">
        <v>1660</v>
      </c>
      <c r="D388" s="1" t="n">
        <v>3141</v>
      </c>
      <c r="E388" s="9" t="n">
        <f aca="false">D388/331</f>
        <v>9.48942598187311</v>
      </c>
      <c r="F388" s="9" t="n">
        <v>573</v>
      </c>
      <c r="G388" s="11" t="n">
        <v>43917</v>
      </c>
      <c r="H388" s="1" t="n">
        <f aca="false">_xlfn.DAYS($B$381,G388)</f>
        <v>3</v>
      </c>
      <c r="I388" s="11" t="n">
        <v>43920</v>
      </c>
      <c r="J388" s="1" t="n">
        <f aca="false">_xlfn.DAYS($B$381,I388)</f>
        <v>0</v>
      </c>
      <c r="K388" s="11" t="n">
        <f aca="false">$B$393+1</f>
        <v>43920</v>
      </c>
      <c r="L388" s="0" t="n">
        <f aca="false">_xlfn.DAYS(K388,G388)</f>
        <v>3</v>
      </c>
      <c r="M388" s="1" t="n">
        <v>3141</v>
      </c>
      <c r="N388" s="0" t="n">
        <f aca="false">D388-M388</f>
        <v>0</v>
      </c>
      <c r="O388" s="0"/>
      <c r="P388" s="0"/>
      <c r="Q388" s="0"/>
    </row>
    <row r="389" customFormat="false" ht="12.8" hidden="false" customHeight="false" outlineLevel="0" collapsed="false">
      <c r="B389" s="0" t="s">
        <v>15</v>
      </c>
      <c r="C389" s="9" t="n">
        <v>414</v>
      </c>
      <c r="D389" s="1" t="n">
        <v>645</v>
      </c>
      <c r="E389" s="9" t="n">
        <f aca="false">D389/83.784</f>
        <v>7.69836723002005</v>
      </c>
      <c r="F389" s="9" t="n">
        <v>104</v>
      </c>
      <c r="G389" s="11" t="n">
        <v>43918</v>
      </c>
      <c r="H389" s="1" t="n">
        <f aca="false">_xlfn.DAYS($B$381,G389)</f>
        <v>2</v>
      </c>
      <c r="I389" s="11" t="n">
        <f aca="false">$B$381+1</f>
        <v>43921</v>
      </c>
      <c r="J389" s="1" t="n">
        <f aca="false">_xlfn.DAYS($B$381,I389)</f>
        <v>-1</v>
      </c>
      <c r="K389" s="11" t="n">
        <f aca="false">$B$393+1</f>
        <v>43920</v>
      </c>
      <c r="L389" s="0" t="n">
        <f aca="false">_xlfn.DAYS(K389,G389)</f>
        <v>2</v>
      </c>
      <c r="M389" s="1" t="n">
        <v>645</v>
      </c>
      <c r="N389" s="0" t="n">
        <f aca="false">D389-M389</f>
        <v>0</v>
      </c>
      <c r="O389" s="0"/>
      <c r="P389" s="0"/>
      <c r="Q389" s="0"/>
    </row>
    <row r="390" customFormat="false" ht="12.8" hidden="false" customHeight="false" outlineLevel="0" collapsed="false">
      <c r="B390" s="6"/>
      <c r="C390" s="12"/>
      <c r="D390" s="0"/>
      <c r="E390" s="0"/>
      <c r="F390" s="0"/>
      <c r="G390" s="0"/>
      <c r="H390" s="0"/>
      <c r="I390" s="0"/>
      <c r="J390" s="0"/>
      <c r="K390" s="0"/>
      <c r="L390" s="0"/>
      <c r="N390" s="0"/>
      <c r="O390" s="0"/>
      <c r="P390" s="0"/>
      <c r="Q390" s="0"/>
    </row>
    <row r="391" customFormat="false" ht="12.8" hidden="false" customHeight="false" outlineLevel="0" collapsed="false">
      <c r="B391" s="6"/>
      <c r="C391" s="12"/>
      <c r="D391" s="0"/>
      <c r="E391" s="0"/>
      <c r="F391" s="0"/>
      <c r="G391" s="0"/>
      <c r="H391" s="0"/>
      <c r="I391" s="0"/>
      <c r="J391" s="0"/>
      <c r="K391" s="0"/>
      <c r="L391" s="0"/>
      <c r="N391" s="0"/>
      <c r="O391" s="0"/>
      <c r="P391" s="0"/>
      <c r="Q391" s="0"/>
    </row>
    <row r="392" customFormat="false" ht="12.8" hidden="false" customHeight="false" outlineLevel="0" collapsed="false">
      <c r="B392" s="7" t="s">
        <v>53</v>
      </c>
      <c r="D392" s="0"/>
      <c r="E392" s="0"/>
      <c r="F392" s="0"/>
      <c r="G392" s="0"/>
      <c r="H392" s="0"/>
      <c r="I392" s="0"/>
      <c r="J392" s="0"/>
      <c r="K392" s="0"/>
      <c r="L392" s="0"/>
      <c r="N392" s="0"/>
      <c r="O392" s="0"/>
      <c r="P392" s="0"/>
      <c r="Q392" s="0"/>
    </row>
    <row r="393" customFormat="false" ht="12.8" hidden="false" customHeight="false" outlineLevel="0" collapsed="false">
      <c r="B393" s="15" t="n">
        <v>43919</v>
      </c>
      <c r="D393" s="0"/>
      <c r="E393" s="16" t="s">
        <v>54</v>
      </c>
      <c r="F393" s="0"/>
      <c r="G393" s="16" t="s">
        <v>55</v>
      </c>
      <c r="H393" s="16" t="s">
        <v>56</v>
      </c>
      <c r="I393" s="16" t="s">
        <v>57</v>
      </c>
      <c r="J393" s="16" t="s">
        <v>56</v>
      </c>
      <c r="K393" s="16" t="s">
        <v>58</v>
      </c>
      <c r="L393" s="16" t="s">
        <v>59</v>
      </c>
      <c r="M393" s="17" t="s">
        <v>60</v>
      </c>
      <c r="N393" s="0"/>
      <c r="O393" s="0"/>
      <c r="P393" s="0"/>
      <c r="Q393" s="0"/>
    </row>
    <row r="394" customFormat="false" ht="12.8" hidden="false" customHeight="false" outlineLevel="0" collapsed="false">
      <c r="B394" s="18"/>
      <c r="C394" s="8" t="s">
        <v>19</v>
      </c>
      <c r="D394" s="16" t="s">
        <v>20</v>
      </c>
      <c r="E394" s="8" t="s">
        <v>62</v>
      </c>
      <c r="F394" s="8" t="s">
        <v>63</v>
      </c>
      <c r="G394" s="10" t="s">
        <v>64</v>
      </c>
      <c r="H394" s="16" t="s">
        <v>65</v>
      </c>
      <c r="I394" s="10" t="s">
        <v>66</v>
      </c>
      <c r="J394" s="16" t="s">
        <v>67</v>
      </c>
      <c r="K394" s="16" t="s">
        <v>64</v>
      </c>
      <c r="L394" s="16" t="s">
        <v>68</v>
      </c>
      <c r="M394" s="21" t="s">
        <v>69</v>
      </c>
      <c r="N394" s="1" t="s">
        <v>70</v>
      </c>
      <c r="O394" s="0"/>
      <c r="P394" s="0"/>
      <c r="Q394" s="0"/>
    </row>
    <row r="395" customFormat="false" ht="12.8" hidden="false" customHeight="false" outlineLevel="0" collapsed="false">
      <c r="B395" s="0" t="s">
        <v>9</v>
      </c>
      <c r="C395" s="9" t="n">
        <v>300</v>
      </c>
      <c r="D395" s="1" t="n">
        <v>10779</v>
      </c>
      <c r="E395" s="9" t="n">
        <f aca="false">D395/60.48</f>
        <v>178.224206349206</v>
      </c>
      <c r="F395" s="9" t="n">
        <v>756</v>
      </c>
      <c r="G395" s="11" t="n">
        <v>43900</v>
      </c>
      <c r="H395" s="1" t="n">
        <f aca="false">_xlfn.DAYS($B$393,G395)</f>
        <v>19</v>
      </c>
      <c r="I395" s="11" t="n">
        <v>43902</v>
      </c>
      <c r="J395" s="1" t="n">
        <f aca="false">_xlfn.DAYS($B$393,I395)</f>
        <v>17</v>
      </c>
      <c r="K395" s="11" t="n">
        <f aca="false">$B$393+1</f>
        <v>43920</v>
      </c>
      <c r="L395" s="0" t="n">
        <f aca="false">_xlfn.DAYS(K395,G395)</f>
        <v>20</v>
      </c>
      <c r="M395" s="1" t="n">
        <v>10779</v>
      </c>
      <c r="N395" s="0" t="n">
        <f aca="false">D395-M395</f>
        <v>0</v>
      </c>
      <c r="O395" s="0"/>
      <c r="P395" s="0"/>
      <c r="Q395" s="0"/>
    </row>
    <row r="396" customFormat="false" ht="12.8" hidden="false" customHeight="false" outlineLevel="0" collapsed="false">
      <c r="B396" s="0" t="s">
        <v>71</v>
      </c>
      <c r="C396" s="9" t="n">
        <v>230</v>
      </c>
      <c r="D396" s="1" t="n">
        <v>6803</v>
      </c>
      <c r="E396" s="9" t="n">
        <f aca="false">D396/46.75</f>
        <v>145.51871657754</v>
      </c>
      <c r="F396" s="9" t="n">
        <v>821</v>
      </c>
      <c r="G396" s="11" t="n">
        <v>43907</v>
      </c>
      <c r="H396" s="1" t="n">
        <f aca="false">_xlfn.DAYS($B$393,G396)</f>
        <v>12</v>
      </c>
      <c r="I396" s="11" t="n">
        <v>43913</v>
      </c>
      <c r="J396" s="1" t="n">
        <f aca="false">_xlfn.DAYS($B$393,I396)</f>
        <v>6</v>
      </c>
      <c r="K396" s="11" t="n">
        <f aca="false">$B$393+1</f>
        <v>43920</v>
      </c>
      <c r="L396" s="0" t="n">
        <f aca="false">_xlfn.DAYS(K396,G396)</f>
        <v>13</v>
      </c>
      <c r="M396" s="1" t="n">
        <v>6803</v>
      </c>
      <c r="N396" s="0" t="n">
        <f aca="false">D396-M396</f>
        <v>0</v>
      </c>
      <c r="O396" s="0"/>
      <c r="P396" s="0"/>
      <c r="Q396" s="0"/>
    </row>
    <row r="397" customFormat="false" ht="12.8" hidden="false" customHeight="false" outlineLevel="0" collapsed="false">
      <c r="B397" s="0" t="s">
        <v>11</v>
      </c>
      <c r="C397" s="9" t="n">
        <v>330</v>
      </c>
      <c r="D397" s="1" t="n">
        <v>2606</v>
      </c>
      <c r="E397" s="9" t="n">
        <f aca="false">D397/65.27</f>
        <v>39.9264593228129</v>
      </c>
      <c r="F397" s="9" t="n">
        <v>292</v>
      </c>
      <c r="G397" s="11" t="n">
        <v>43912</v>
      </c>
      <c r="H397" s="1" t="n">
        <f aca="false">_xlfn.DAYS($B$393,G397)</f>
        <v>7</v>
      </c>
      <c r="I397" s="11" t="n">
        <v>43914</v>
      </c>
      <c r="J397" s="1" t="n">
        <f aca="false">_xlfn.DAYS($B$393,I397)</f>
        <v>5</v>
      </c>
      <c r="K397" s="11" t="n">
        <f aca="false">$B$393+1</f>
        <v>43920</v>
      </c>
      <c r="L397" s="0" t="n">
        <f aca="false">_xlfn.DAYS(K397,G397)</f>
        <v>8</v>
      </c>
      <c r="M397" s="1" t="n">
        <v>2606</v>
      </c>
      <c r="N397" s="0" t="n">
        <f aca="false">D397-M397</f>
        <v>0</v>
      </c>
      <c r="O397" s="0"/>
      <c r="P397" s="0"/>
      <c r="Q397" s="0"/>
    </row>
    <row r="398" customFormat="false" ht="12.8" hidden="false" customHeight="false" outlineLevel="0" collapsed="false">
      <c r="B398" s="0" t="s">
        <v>12</v>
      </c>
      <c r="C398" s="9" t="n">
        <v>50</v>
      </c>
      <c r="D398" s="9" t="n">
        <v>110</v>
      </c>
      <c r="E398" s="9" t="n">
        <f aca="false">D398/10.36</f>
        <v>10.6177606177606</v>
      </c>
      <c r="F398" s="9" t="n">
        <v>5</v>
      </c>
      <c r="G398" s="11" t="n">
        <v>43915</v>
      </c>
      <c r="H398" s="1" t="n">
        <f aca="false">_xlfn.DAYS($B$393,G398)</f>
        <v>4</v>
      </c>
      <c r="I398" s="11" t="n">
        <f aca="false">$B$393+1</f>
        <v>43920</v>
      </c>
      <c r="J398" s="1" t="n">
        <f aca="false">_xlfn.DAYS($B$393,I398)</f>
        <v>-1</v>
      </c>
      <c r="K398" s="11" t="n">
        <f aca="false">$B$393+1</f>
        <v>43920</v>
      </c>
      <c r="L398" s="0" t="n">
        <f aca="false">_xlfn.DAYS(K398,G398)</f>
        <v>5</v>
      </c>
      <c r="M398" s="9" t="n">
        <v>110</v>
      </c>
      <c r="N398" s="0" t="n">
        <f aca="false">D398-M398</f>
        <v>0</v>
      </c>
      <c r="O398" s="0"/>
      <c r="P398" s="0"/>
      <c r="Q398" s="0"/>
    </row>
    <row r="399" customFormat="false" ht="12.8" hidden="false" customHeight="false" outlineLevel="0" collapsed="false">
      <c r="B399" s="0" t="s">
        <v>13</v>
      </c>
      <c r="C399" s="9" t="n">
        <v>330</v>
      </c>
      <c r="D399" s="1" t="n">
        <v>1669</v>
      </c>
      <c r="E399" s="9" t="n">
        <f aca="false">D399/67.79</f>
        <v>24.6201504646703</v>
      </c>
      <c r="F399" s="9" t="n">
        <v>209</v>
      </c>
      <c r="G399" s="11" t="n">
        <v>43916</v>
      </c>
      <c r="H399" s="1" t="n">
        <f aca="false">_xlfn.DAYS($B$393,G399)</f>
        <v>3</v>
      </c>
      <c r="I399" s="11" t="n">
        <f aca="false">$B$393+1</f>
        <v>43920</v>
      </c>
      <c r="J399" s="1" t="n">
        <f aca="false">_xlfn.DAYS($B$393,I399)</f>
        <v>-1</v>
      </c>
      <c r="K399" s="11" t="n">
        <f aca="false">$B$393+1</f>
        <v>43920</v>
      </c>
      <c r="L399" s="0" t="n">
        <f aca="false">_xlfn.DAYS(K399,G399)</f>
        <v>4</v>
      </c>
      <c r="M399" s="1" t="n">
        <v>1228</v>
      </c>
      <c r="N399" s="0" t="n">
        <f aca="false">D399-M399</f>
        <v>441</v>
      </c>
      <c r="O399" s="0"/>
      <c r="P399" s="0"/>
      <c r="Q399" s="0"/>
    </row>
    <row r="400" customFormat="false" ht="12.8" hidden="false" customHeight="false" outlineLevel="0" collapsed="false">
      <c r="B400" s="0" t="s">
        <v>14</v>
      </c>
      <c r="C400" s="9" t="n">
        <v>1660</v>
      </c>
      <c r="D400" s="1" t="n">
        <v>2583</v>
      </c>
      <c r="E400" s="9" t="n">
        <f aca="false">D400/331</f>
        <v>7.8036253776435</v>
      </c>
      <c r="F400" s="9" t="n">
        <v>363</v>
      </c>
      <c r="G400" s="11" t="n">
        <v>43917</v>
      </c>
      <c r="H400" s="1" t="n">
        <f aca="false">_xlfn.DAYS($B$393,G400)</f>
        <v>2</v>
      </c>
      <c r="I400" s="11" t="n">
        <f aca="false">$B$393+1</f>
        <v>43920</v>
      </c>
      <c r="J400" s="1" t="n">
        <f aca="false">_xlfn.DAYS($B$393,I400)</f>
        <v>-1</v>
      </c>
      <c r="K400" s="11" t="n">
        <f aca="false">$B$393+1</f>
        <v>43920</v>
      </c>
      <c r="L400" s="0" t="n">
        <f aca="false">_xlfn.DAYS(K400,G400)</f>
        <v>3</v>
      </c>
      <c r="M400" s="1" t="n">
        <v>2583</v>
      </c>
      <c r="N400" s="0" t="n">
        <f aca="false">D400-M400</f>
        <v>0</v>
      </c>
      <c r="O400" s="0"/>
      <c r="P400" s="0"/>
      <c r="Q400" s="0"/>
    </row>
    <row r="401" customFormat="false" ht="12.8" hidden="false" customHeight="false" outlineLevel="0" collapsed="false">
      <c r="B401" s="0" t="s">
        <v>15</v>
      </c>
      <c r="C401" s="9" t="n">
        <v>414</v>
      </c>
      <c r="D401" s="1" t="n">
        <v>541</v>
      </c>
      <c r="E401" s="9" t="n">
        <f aca="false">D401/83.784</f>
        <v>6.457080110761</v>
      </c>
      <c r="F401" s="9" t="n">
        <v>108</v>
      </c>
      <c r="G401" s="11" t="n">
        <v>43918</v>
      </c>
      <c r="H401" s="1" t="n">
        <f aca="false">_xlfn.DAYS($B$393,G401)</f>
        <v>1</v>
      </c>
      <c r="I401" s="11" t="n">
        <f aca="false">$B$393+1</f>
        <v>43920</v>
      </c>
      <c r="J401" s="1" t="n">
        <f aca="false">_xlfn.DAYS($B$393,I401)</f>
        <v>-1</v>
      </c>
      <c r="K401" s="11" t="n">
        <f aca="false">$B$393+1</f>
        <v>43920</v>
      </c>
      <c r="L401" s="0" t="n">
        <f aca="false">_xlfn.DAYS(K401,G401)</f>
        <v>2</v>
      </c>
      <c r="M401" s="1" t="n">
        <v>541</v>
      </c>
      <c r="N401" s="0" t="n">
        <f aca="false">D401-M401</f>
        <v>0</v>
      </c>
      <c r="O401" s="0"/>
      <c r="P401" s="0"/>
      <c r="Q401" s="0"/>
    </row>
    <row r="402" customFormat="false" ht="12.8" hidden="false" customHeight="false" outlineLevel="0" collapsed="false">
      <c r="D402" s="0"/>
      <c r="E402" s="0"/>
      <c r="F402" s="0"/>
      <c r="G402" s="0"/>
      <c r="H402" s="0"/>
      <c r="I402" s="0"/>
      <c r="J402" s="0"/>
      <c r="K402" s="0"/>
      <c r="L402" s="0"/>
      <c r="M402" s="0"/>
      <c r="N402" s="0"/>
      <c r="O402" s="0"/>
      <c r="P402" s="0"/>
      <c r="Q402" s="0"/>
    </row>
    <row r="403" customFormat="false" ht="12.8" hidden="false" customHeight="false" outlineLevel="0" collapsed="false">
      <c r="B403" s="6"/>
      <c r="C403" s="12"/>
      <c r="D403" s="0"/>
      <c r="E403" s="0"/>
      <c r="F403" s="0"/>
      <c r="G403" s="0"/>
      <c r="H403" s="0"/>
      <c r="I403" s="0"/>
      <c r="J403" s="0"/>
      <c r="K403" s="0"/>
      <c r="L403" s="0"/>
      <c r="N403" s="0"/>
      <c r="O403" s="0"/>
      <c r="P403" s="0"/>
      <c r="Q403" s="0"/>
    </row>
    <row r="404" customFormat="false" ht="12.8" hidden="false" customHeight="false" outlineLevel="0" collapsed="false">
      <c r="A404" s="5"/>
      <c r="B404" s="7" t="s">
        <v>53</v>
      </c>
      <c r="D404" s="0"/>
      <c r="E404" s="0"/>
      <c r="F404" s="0"/>
      <c r="G404" s="0"/>
      <c r="H404" s="0"/>
      <c r="I404" s="0"/>
      <c r="J404" s="0"/>
      <c r="K404" s="0"/>
      <c r="L404" s="0"/>
      <c r="N404" s="0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5"/>
      <c r="BK404" s="5"/>
      <c r="BL404" s="5"/>
    </row>
    <row r="405" customFormat="false" ht="12.8" hidden="false" customHeight="false" outlineLevel="0" collapsed="false">
      <c r="A405" s="5"/>
      <c r="B405" s="15" t="n">
        <v>43918</v>
      </c>
      <c r="D405" s="16" t="s">
        <v>20</v>
      </c>
      <c r="E405" s="16" t="s">
        <v>54</v>
      </c>
      <c r="F405" s="16"/>
      <c r="G405" s="16" t="s">
        <v>55</v>
      </c>
      <c r="H405" s="16" t="s">
        <v>56</v>
      </c>
      <c r="I405" s="16" t="s">
        <v>57</v>
      </c>
      <c r="J405" s="16" t="s">
        <v>56</v>
      </c>
      <c r="K405" s="16" t="s">
        <v>58</v>
      </c>
      <c r="L405" s="16" t="s">
        <v>59</v>
      </c>
      <c r="M405" s="17" t="s">
        <v>60</v>
      </c>
      <c r="N405" s="0"/>
      <c r="O405" s="0"/>
      <c r="P405" s="0"/>
      <c r="Q405" s="0"/>
    </row>
    <row r="406" customFormat="false" ht="12.8" hidden="false" customHeight="false" outlineLevel="0" collapsed="false">
      <c r="B406" s="18"/>
      <c r="C406" s="8" t="s">
        <v>19</v>
      </c>
      <c r="D406" s="8" t="s">
        <v>5</v>
      </c>
      <c r="E406" s="8" t="s">
        <v>62</v>
      </c>
      <c r="F406" s="8" t="s">
        <v>63</v>
      </c>
      <c r="G406" s="10" t="s">
        <v>64</v>
      </c>
      <c r="H406" s="16" t="s">
        <v>65</v>
      </c>
      <c r="I406" s="10" t="s">
        <v>66</v>
      </c>
      <c r="J406" s="16" t="s">
        <v>67</v>
      </c>
      <c r="K406" s="16" t="s">
        <v>64</v>
      </c>
      <c r="L406" s="16" t="s">
        <v>68</v>
      </c>
      <c r="M406" s="21" t="s">
        <v>69</v>
      </c>
      <c r="N406" s="1" t="s">
        <v>70</v>
      </c>
      <c r="O406" s="0"/>
      <c r="P406" s="0"/>
      <c r="Q406" s="0"/>
    </row>
    <row r="407" customFormat="false" ht="12.8" hidden="false" customHeight="false" outlineLevel="0" collapsed="false">
      <c r="B407" s="0" t="s">
        <v>9</v>
      </c>
      <c r="C407" s="9" t="n">
        <v>300</v>
      </c>
      <c r="D407" s="1" t="n">
        <v>10023</v>
      </c>
      <c r="E407" s="9" t="n">
        <f aca="false">D407/60.48</f>
        <v>165.724206349206</v>
      </c>
      <c r="F407" s="9" t="n">
        <v>889</v>
      </c>
      <c r="G407" s="11" t="n">
        <v>43900</v>
      </c>
      <c r="H407" s="1" t="n">
        <f aca="false">_xlfn.DAYS($B$405,G407)</f>
        <v>18</v>
      </c>
      <c r="I407" s="11" t="n">
        <v>43902</v>
      </c>
      <c r="J407" s="1" t="n">
        <f aca="false">_xlfn.DAYS(B$417,I407)</f>
        <v>15</v>
      </c>
      <c r="K407" s="11" t="n">
        <f aca="false">$B$405+1</f>
        <v>43919</v>
      </c>
      <c r="L407" s="0" t="n">
        <f aca="false">_xlfn.DAYS(K407,G407)</f>
        <v>19</v>
      </c>
      <c r="M407" s="1" t="n">
        <v>10023</v>
      </c>
      <c r="N407" s="0" t="n">
        <f aca="false">D407-M407</f>
        <v>0</v>
      </c>
      <c r="O407" s="0"/>
      <c r="P407" s="0"/>
      <c r="Q407" s="0"/>
    </row>
    <row r="408" customFormat="false" ht="12.8" hidden="false" customHeight="false" outlineLevel="0" collapsed="false">
      <c r="B408" s="0" t="s">
        <v>71</v>
      </c>
      <c r="C408" s="9" t="n">
        <v>230</v>
      </c>
      <c r="D408" s="1" t="n">
        <v>5982</v>
      </c>
      <c r="E408" s="9" t="n">
        <f aca="false">D408/46.75</f>
        <v>127.957219251337</v>
      </c>
      <c r="F408" s="9" t="n">
        <v>844</v>
      </c>
      <c r="G408" s="11" t="n">
        <v>43907</v>
      </c>
      <c r="H408" s="1" t="n">
        <f aca="false">_xlfn.DAYS($B$405,G408)</f>
        <v>11</v>
      </c>
      <c r="I408" s="11" t="n">
        <v>43913</v>
      </c>
      <c r="J408" s="1" t="n">
        <f aca="false">_xlfn.DAYS(B$417,I408)</f>
        <v>4</v>
      </c>
      <c r="K408" s="11" t="n">
        <f aca="false">$B$405+1</f>
        <v>43919</v>
      </c>
      <c r="L408" s="0" t="n">
        <f aca="false">_xlfn.DAYS(K408,G408)</f>
        <v>12</v>
      </c>
      <c r="M408" s="1" t="n">
        <v>5982</v>
      </c>
      <c r="N408" s="0" t="n">
        <f aca="false">D408-M408</f>
        <v>0</v>
      </c>
      <c r="O408" s="0"/>
      <c r="P408" s="0"/>
      <c r="Q408" s="0"/>
    </row>
    <row r="409" customFormat="false" ht="12.8" hidden="false" customHeight="false" outlineLevel="0" collapsed="false">
      <c r="B409" s="0" t="s">
        <v>11</v>
      </c>
      <c r="C409" s="9" t="n">
        <v>330</v>
      </c>
      <c r="D409" s="1" t="n">
        <v>2314</v>
      </c>
      <c r="E409" s="9" t="n">
        <f aca="false">D409/65.27</f>
        <v>35.4527347939329</v>
      </c>
      <c r="F409" s="9" t="n">
        <v>319</v>
      </c>
      <c r="G409" s="11" t="n">
        <v>43912</v>
      </c>
      <c r="H409" s="1" t="n">
        <f aca="false">_xlfn.DAYS($B$405,G409)</f>
        <v>6</v>
      </c>
      <c r="I409" s="11" t="n">
        <v>43914</v>
      </c>
      <c r="J409" s="1" t="n">
        <f aca="false">_xlfn.DAYS(B$417,I409)</f>
        <v>3</v>
      </c>
      <c r="K409" s="11" t="n">
        <f aca="false">$B$405+1</f>
        <v>43919</v>
      </c>
      <c r="L409" s="0" t="n">
        <f aca="false">_xlfn.DAYS(K409,G409)</f>
        <v>7</v>
      </c>
      <c r="M409" s="1" t="n">
        <v>2314</v>
      </c>
      <c r="N409" s="0" t="n">
        <f aca="false">D409-M409</f>
        <v>0</v>
      </c>
      <c r="O409" s="0"/>
      <c r="P409" s="0"/>
      <c r="Q409" s="0"/>
    </row>
    <row r="410" customFormat="false" ht="12.8" hidden="false" customHeight="false" outlineLevel="0" collapsed="false">
      <c r="B410" s="0" t="s">
        <v>12</v>
      </c>
      <c r="C410" s="9" t="n">
        <v>50</v>
      </c>
      <c r="D410" s="9" t="n">
        <v>105</v>
      </c>
      <c r="E410" s="9" t="n">
        <f aca="false">D410/10.36</f>
        <v>10.1351351351351</v>
      </c>
      <c r="F410" s="9" t="n">
        <v>0</v>
      </c>
      <c r="G410" s="11" t="n">
        <v>43915</v>
      </c>
      <c r="H410" s="1" t="n">
        <f aca="false">_xlfn.DAYS($B$405,G410)</f>
        <v>3</v>
      </c>
      <c r="I410" s="11" t="n">
        <f aca="false">$B$405+1</f>
        <v>43919</v>
      </c>
      <c r="J410" s="1" t="n">
        <f aca="false">_xlfn.DAYS($B$405,I410)</f>
        <v>-1</v>
      </c>
      <c r="K410" s="11" t="n">
        <f aca="false">$B$405+1</f>
        <v>43919</v>
      </c>
      <c r="L410" s="0" t="n">
        <f aca="false">_xlfn.DAYS(K410,G410)</f>
        <v>4</v>
      </c>
      <c r="M410" s="9" t="n">
        <v>105</v>
      </c>
      <c r="N410" s="0" t="n">
        <f aca="false">D410-M410</f>
        <v>0</v>
      </c>
      <c r="O410" s="0"/>
      <c r="P410" s="0"/>
      <c r="Q410" s="0"/>
    </row>
    <row r="411" customFormat="false" ht="12.8" hidden="false" customHeight="false" outlineLevel="0" collapsed="false">
      <c r="B411" s="0" t="s">
        <v>13</v>
      </c>
      <c r="C411" s="9" t="n">
        <v>330</v>
      </c>
      <c r="D411" s="1" t="n">
        <v>1455</v>
      </c>
      <c r="E411" s="9" t="n">
        <f aca="false">D411/67.79</f>
        <v>21.4633426759109</v>
      </c>
      <c r="F411" s="9" t="n">
        <v>260</v>
      </c>
      <c r="G411" s="11" t="n">
        <v>43916</v>
      </c>
      <c r="H411" s="1" t="n">
        <f aca="false">_xlfn.DAYS($B$405,G411)</f>
        <v>2</v>
      </c>
      <c r="I411" s="11" t="n">
        <f aca="false">$B$405+1</f>
        <v>43919</v>
      </c>
      <c r="J411" s="1" t="n">
        <f aca="false">_xlfn.DAYS($B$405,I411)</f>
        <v>-1</v>
      </c>
      <c r="K411" s="11" t="n">
        <f aca="false">$B$405+1</f>
        <v>43919</v>
      </c>
      <c r="L411" s="0" t="n">
        <f aca="false">_xlfn.DAYS(K411,G411)</f>
        <v>3</v>
      </c>
      <c r="M411" s="1" t="n">
        <v>1019</v>
      </c>
      <c r="N411" s="0" t="n">
        <f aca="false">D411-M411</f>
        <v>436</v>
      </c>
      <c r="O411" s="0"/>
      <c r="P411" s="0"/>
      <c r="Q411" s="0"/>
    </row>
    <row r="412" customFormat="false" ht="12.8" hidden="false" customHeight="false" outlineLevel="0" collapsed="false">
      <c r="B412" s="0" t="s">
        <v>14</v>
      </c>
      <c r="C412" s="9" t="n">
        <v>1660</v>
      </c>
      <c r="D412" s="1" t="n">
        <v>2221</v>
      </c>
      <c r="E412" s="9" t="n">
        <f aca="false">D412/331</f>
        <v>6.70996978851964</v>
      </c>
      <c r="F412" s="9" t="n">
        <v>525</v>
      </c>
      <c r="G412" s="11" t="n">
        <v>43917</v>
      </c>
      <c r="H412" s="1" t="n">
        <f aca="false">_xlfn.DAYS($B$405,G412)</f>
        <v>1</v>
      </c>
      <c r="I412" s="11" t="n">
        <f aca="false">$B$405+1</f>
        <v>43919</v>
      </c>
      <c r="J412" s="1" t="n">
        <f aca="false">_xlfn.DAYS($B$405,I412)</f>
        <v>-1</v>
      </c>
      <c r="K412" s="11" t="n">
        <f aca="false">$B$405+1</f>
        <v>43919</v>
      </c>
      <c r="L412" s="0" t="n">
        <f aca="false">_xlfn.DAYS(K412,G412)</f>
        <v>2</v>
      </c>
      <c r="M412" s="1" t="n">
        <v>2221</v>
      </c>
      <c r="N412" s="0" t="n">
        <f aca="false">D412-M412</f>
        <v>0</v>
      </c>
      <c r="O412" s="0"/>
      <c r="P412" s="0"/>
      <c r="Q412" s="0"/>
    </row>
    <row r="413" customFormat="false" ht="12.8" hidden="false" customHeight="false" outlineLevel="0" collapsed="false">
      <c r="B413" s="0" t="s">
        <v>15</v>
      </c>
      <c r="C413" s="9" t="n">
        <v>414</v>
      </c>
      <c r="D413" s="1" t="n">
        <v>433</v>
      </c>
      <c r="E413" s="9" t="n">
        <f aca="false">D413/83.784</f>
        <v>5.16805117922276</v>
      </c>
      <c r="F413" s="9" t="n">
        <v>82</v>
      </c>
      <c r="G413" s="11" t="n">
        <v>43918</v>
      </c>
      <c r="H413" s="1" t="n">
        <f aca="false">_xlfn.DAYS($B$405,G413)</f>
        <v>0</v>
      </c>
      <c r="I413" s="11" t="n">
        <f aca="false">$B$405+1</f>
        <v>43919</v>
      </c>
      <c r="J413" s="1" t="n">
        <f aca="false">_xlfn.DAYS($B$405,I413)</f>
        <v>-1</v>
      </c>
      <c r="K413" s="11" t="n">
        <f aca="false">$B$405+1</f>
        <v>43919</v>
      </c>
      <c r="L413" s="0" t="n">
        <f aca="false">_xlfn.DAYS(K413,G413)</f>
        <v>1</v>
      </c>
      <c r="M413" s="1" t="n">
        <v>433</v>
      </c>
      <c r="N413" s="0" t="n">
        <f aca="false">D413-M413</f>
        <v>0</v>
      </c>
      <c r="O413" s="0"/>
      <c r="P413" s="0"/>
      <c r="Q413" s="0"/>
    </row>
    <row r="414" customFormat="false" ht="12.8" hidden="false" customHeight="false" outlineLevel="0" collapsed="false">
      <c r="C414" s="9"/>
      <c r="D414" s="9"/>
      <c r="E414" s="9"/>
      <c r="F414" s="9"/>
      <c r="G414" s="11"/>
      <c r="H414" s="0"/>
      <c r="I414" s="11"/>
      <c r="J414" s="0"/>
      <c r="K414" s="11"/>
      <c r="L414" s="0"/>
      <c r="N414" s="0"/>
      <c r="O414" s="0"/>
      <c r="P414" s="0"/>
      <c r="Q414" s="0"/>
    </row>
    <row r="415" customFormat="false" ht="12.8" hidden="false" customHeight="false" outlineLevel="0" collapsed="false">
      <c r="B415" s="6"/>
      <c r="C415" s="12"/>
      <c r="D415" s="0"/>
      <c r="E415" s="0"/>
      <c r="F415" s="0"/>
      <c r="G415" s="0"/>
      <c r="H415" s="0"/>
      <c r="I415" s="0"/>
      <c r="J415" s="0"/>
      <c r="K415" s="0"/>
      <c r="L415" s="0"/>
      <c r="N415" s="0"/>
      <c r="O415" s="0"/>
      <c r="P415" s="0"/>
      <c r="Q415" s="0"/>
    </row>
    <row r="416" customFormat="false" ht="12.8" hidden="false" customHeight="false" outlineLevel="0" collapsed="false">
      <c r="B416" s="7" t="s">
        <v>53</v>
      </c>
      <c r="D416" s="0"/>
      <c r="E416" s="0"/>
      <c r="F416" s="0"/>
      <c r="G416" s="0"/>
      <c r="H416" s="0"/>
      <c r="I416" s="0"/>
      <c r="J416" s="0"/>
      <c r="K416" s="0"/>
      <c r="L416" s="0"/>
      <c r="N416" s="0"/>
      <c r="O416" s="0"/>
      <c r="P416" s="0"/>
      <c r="Q416" s="0"/>
    </row>
    <row r="417" customFormat="false" ht="12.8" hidden="false" customHeight="false" outlineLevel="0" collapsed="false">
      <c r="B417" s="15" t="n">
        <v>43917</v>
      </c>
      <c r="D417" s="16" t="s">
        <v>20</v>
      </c>
      <c r="E417" s="16" t="s">
        <v>54</v>
      </c>
      <c r="F417" s="16"/>
      <c r="G417" s="16" t="s">
        <v>55</v>
      </c>
      <c r="H417" s="16" t="s">
        <v>56</v>
      </c>
      <c r="I417" s="16" t="s">
        <v>57</v>
      </c>
      <c r="J417" s="16" t="s">
        <v>56</v>
      </c>
      <c r="K417" s="16" t="s">
        <v>58</v>
      </c>
      <c r="L417" s="16" t="s">
        <v>59</v>
      </c>
      <c r="M417" s="17" t="s">
        <v>60</v>
      </c>
      <c r="N417" s="0"/>
      <c r="O417" s="0"/>
      <c r="P417" s="0"/>
      <c r="Q417" s="0"/>
    </row>
    <row r="418" customFormat="false" ht="12.8" hidden="false" customHeight="false" outlineLevel="0" collapsed="false">
      <c r="B418" s="18"/>
      <c r="C418" s="8" t="s">
        <v>19</v>
      </c>
      <c r="D418" s="8" t="s">
        <v>5</v>
      </c>
      <c r="E418" s="8" t="s">
        <v>62</v>
      </c>
      <c r="F418" s="8" t="s">
        <v>63</v>
      </c>
      <c r="G418" s="10" t="s">
        <v>64</v>
      </c>
      <c r="H418" s="16" t="s">
        <v>65</v>
      </c>
      <c r="I418" s="10" t="s">
        <v>66</v>
      </c>
      <c r="J418" s="16" t="s">
        <v>67</v>
      </c>
      <c r="K418" s="16" t="s">
        <v>64</v>
      </c>
      <c r="L418" s="16" t="s">
        <v>68</v>
      </c>
      <c r="M418" s="21" t="s">
        <v>69</v>
      </c>
      <c r="N418" s="1" t="s">
        <v>70</v>
      </c>
      <c r="O418" s="0"/>
      <c r="P418" s="0"/>
      <c r="Q418" s="0"/>
    </row>
    <row r="419" customFormat="false" ht="12.8" hidden="false" customHeight="false" outlineLevel="0" collapsed="false">
      <c r="B419" s="0" t="s">
        <v>9</v>
      </c>
      <c r="C419" s="9" t="n">
        <v>300</v>
      </c>
      <c r="D419" s="1" t="n">
        <v>9134</v>
      </c>
      <c r="E419" s="9" t="n">
        <f aca="false">D419/60.48</f>
        <v>151.025132275132</v>
      </c>
      <c r="F419" s="9" t="n">
        <v>919</v>
      </c>
      <c r="G419" s="11" t="n">
        <v>43900</v>
      </c>
      <c r="H419" s="1" t="n">
        <f aca="false">_xlfn.DAYS($B$417,G419)</f>
        <v>17</v>
      </c>
      <c r="I419" s="11" t="n">
        <v>43902</v>
      </c>
      <c r="J419" s="1" t="n">
        <f aca="false">_xlfn.DAYS(B$417,I419)</f>
        <v>15</v>
      </c>
      <c r="K419" s="11" t="n">
        <f aca="false">$B$417+1</f>
        <v>43918</v>
      </c>
      <c r="L419" s="0" t="n">
        <f aca="false">_xlfn.DAYS(K419,G419)</f>
        <v>18</v>
      </c>
      <c r="M419" s="1" t="n">
        <v>9134</v>
      </c>
      <c r="N419" s="0" t="n">
        <f aca="false">D419-M419</f>
        <v>0</v>
      </c>
      <c r="O419" s="0"/>
      <c r="P419" s="0"/>
      <c r="Q419" s="0"/>
    </row>
    <row r="420" customFormat="false" ht="12.8" hidden="false" customHeight="false" outlineLevel="0" collapsed="false">
      <c r="B420" s="0" t="s">
        <v>71</v>
      </c>
      <c r="C420" s="9" t="n">
        <v>230</v>
      </c>
      <c r="D420" s="1" t="n">
        <v>5138</v>
      </c>
      <c r="E420" s="9" t="n">
        <f aca="false">D420/46.75</f>
        <v>109.903743315508</v>
      </c>
      <c r="F420" s="9" t="n">
        <v>773</v>
      </c>
      <c r="G420" s="11" t="n">
        <v>43907</v>
      </c>
      <c r="H420" s="1" t="n">
        <f aca="false">_xlfn.DAYS($B$417,G420)</f>
        <v>10</v>
      </c>
      <c r="I420" s="11" t="n">
        <v>43913</v>
      </c>
      <c r="J420" s="1" t="n">
        <f aca="false">_xlfn.DAYS(B$417,I420)</f>
        <v>4</v>
      </c>
      <c r="K420" s="11" t="n">
        <f aca="false">$B$417+1</f>
        <v>43918</v>
      </c>
      <c r="L420" s="0" t="n">
        <f aca="false">_xlfn.DAYS(K420,G420)</f>
        <v>11</v>
      </c>
      <c r="M420" s="1" t="n">
        <v>5138</v>
      </c>
      <c r="N420" s="0" t="n">
        <f aca="false">D420-M420</f>
        <v>0</v>
      </c>
      <c r="O420" s="0"/>
      <c r="P420" s="0"/>
      <c r="Q420" s="0"/>
    </row>
    <row r="421" customFormat="false" ht="12.8" hidden="false" customHeight="false" outlineLevel="0" collapsed="false">
      <c r="B421" s="0" t="s">
        <v>11</v>
      </c>
      <c r="C421" s="9" t="n">
        <v>330</v>
      </c>
      <c r="D421" s="1" t="n">
        <v>1995</v>
      </c>
      <c r="E421" s="9" t="n">
        <f aca="false">D421/65.27</f>
        <v>30.5653439558756</v>
      </c>
      <c r="F421" s="9" t="n">
        <v>299</v>
      </c>
      <c r="G421" s="11" t="n">
        <v>43912</v>
      </c>
      <c r="H421" s="1" t="n">
        <f aca="false">_xlfn.DAYS($B$417,G421)</f>
        <v>5</v>
      </c>
      <c r="I421" s="11" t="n">
        <v>43914</v>
      </c>
      <c r="J421" s="1" t="n">
        <f aca="false">_xlfn.DAYS(B$417,I421)</f>
        <v>3</v>
      </c>
      <c r="K421" s="11" t="n">
        <f aca="false">$B$417+1</f>
        <v>43918</v>
      </c>
      <c r="L421" s="0" t="n">
        <f aca="false">_xlfn.DAYS(K421,G421)</f>
        <v>6</v>
      </c>
      <c r="M421" s="1" t="n">
        <v>1995</v>
      </c>
      <c r="N421" s="0" t="n">
        <f aca="false">D421-M421</f>
        <v>0</v>
      </c>
      <c r="O421" s="0"/>
      <c r="P421" s="0"/>
      <c r="Q421" s="0"/>
    </row>
    <row r="422" customFormat="false" ht="12.8" hidden="false" customHeight="false" outlineLevel="0" collapsed="false">
      <c r="B422" s="0" t="s">
        <v>12</v>
      </c>
      <c r="C422" s="9" t="n">
        <v>50</v>
      </c>
      <c r="D422" s="9" t="n">
        <v>105</v>
      </c>
      <c r="E422" s="9" t="n">
        <f aca="false">D422/10.36</f>
        <v>10.1351351351351</v>
      </c>
      <c r="F422" s="9" t="n">
        <v>28</v>
      </c>
      <c r="G422" s="11" t="n">
        <v>43915</v>
      </c>
      <c r="H422" s="1" t="n">
        <f aca="false">_xlfn.DAYS($B$417,G422)</f>
        <v>2</v>
      </c>
      <c r="I422" s="11" t="n">
        <f aca="false">$B$417+1</f>
        <v>43918</v>
      </c>
      <c r="J422" s="1" t="n">
        <f aca="false">_xlfn.DAYS(B$417,I422)</f>
        <v>-1</v>
      </c>
      <c r="K422" s="11" t="n">
        <f aca="false">$B$417+1</f>
        <v>43918</v>
      </c>
      <c r="L422" s="0" t="n">
        <f aca="false">_xlfn.DAYS(K422,G422)</f>
        <v>3</v>
      </c>
      <c r="M422" s="9" t="n">
        <v>105</v>
      </c>
      <c r="N422" s="0" t="n">
        <f aca="false">D422-M422</f>
        <v>0</v>
      </c>
      <c r="O422" s="0"/>
      <c r="P422" s="0"/>
      <c r="Q422" s="0"/>
    </row>
    <row r="423" customFormat="false" ht="12.8" hidden="false" customHeight="false" outlineLevel="0" collapsed="false">
      <c r="B423" s="0" t="s">
        <v>13</v>
      </c>
      <c r="C423" s="9" t="n">
        <v>330</v>
      </c>
      <c r="D423" s="1" t="n">
        <v>1161</v>
      </c>
      <c r="E423" s="9" t="n">
        <f aca="false">D423/67.79</f>
        <v>17.126419825933</v>
      </c>
      <c r="F423" s="9" t="n">
        <v>181</v>
      </c>
      <c r="G423" s="11" t="n">
        <v>43916</v>
      </c>
      <c r="H423" s="1" t="n">
        <f aca="false">_xlfn.DAYS($B$417,G423)</f>
        <v>1</v>
      </c>
      <c r="I423" s="11" t="n">
        <f aca="false">$B$417+1</f>
        <v>43918</v>
      </c>
      <c r="J423" s="1" t="n">
        <f aca="false">_xlfn.DAYS(B$417,I423)</f>
        <v>-1</v>
      </c>
      <c r="K423" s="11" t="n">
        <f aca="false">$B$417+1</f>
        <v>43918</v>
      </c>
      <c r="L423" s="0" t="n">
        <f aca="false">_xlfn.DAYS(K423,G423)</f>
        <v>2</v>
      </c>
      <c r="M423" s="1" t="n">
        <v>759</v>
      </c>
      <c r="N423" s="0" t="n">
        <f aca="false">D423-M423</f>
        <v>402</v>
      </c>
      <c r="O423" s="0"/>
      <c r="P423" s="0"/>
      <c r="Q423" s="0"/>
    </row>
    <row r="424" customFormat="false" ht="12.8" hidden="false" customHeight="false" outlineLevel="0" collapsed="false">
      <c r="B424" s="0" t="s">
        <v>14</v>
      </c>
      <c r="C424" s="9" t="n">
        <v>1660</v>
      </c>
      <c r="D424" s="1" t="n">
        <v>1696</v>
      </c>
      <c r="E424" s="9" t="n">
        <f aca="false">D424/331</f>
        <v>5.12386706948641</v>
      </c>
      <c r="F424" s="9" t="n">
        <v>400</v>
      </c>
      <c r="G424" s="11" t="n">
        <f aca="false">$B$417</f>
        <v>43917</v>
      </c>
      <c r="H424" s="1" t="n">
        <f aca="false">_xlfn.DAYS($B$417,G424)</f>
        <v>0</v>
      </c>
      <c r="I424" s="11" t="n">
        <f aca="false">$B$417+1</f>
        <v>43918</v>
      </c>
      <c r="J424" s="1" t="n">
        <f aca="false">_xlfn.DAYS(B$417,I424)</f>
        <v>-1</v>
      </c>
      <c r="K424" s="11" t="n">
        <f aca="false">$B$417+1</f>
        <v>43918</v>
      </c>
      <c r="L424" s="0" t="n">
        <f aca="false">_xlfn.DAYS(K424,G424)</f>
        <v>1</v>
      </c>
      <c r="M424" s="1" t="n">
        <v>1696</v>
      </c>
      <c r="N424" s="0" t="n">
        <f aca="false">D424-M424</f>
        <v>0</v>
      </c>
      <c r="O424" s="0"/>
      <c r="P424" s="0"/>
      <c r="Q424" s="0"/>
    </row>
    <row r="425" customFormat="false" ht="12.8" hidden="false" customHeight="false" outlineLevel="0" collapsed="false">
      <c r="B425" s="0" t="s">
        <v>15</v>
      </c>
      <c r="C425" s="9" t="n">
        <v>414</v>
      </c>
      <c r="D425" s="1" t="n">
        <v>351</v>
      </c>
      <c r="E425" s="9" t="n">
        <f aca="false">D425/83.784</f>
        <v>4.18934402749928</v>
      </c>
      <c r="F425" s="9" t="n">
        <v>84</v>
      </c>
      <c r="G425" s="11" t="n">
        <f aca="false">$B$417+1</f>
        <v>43918</v>
      </c>
      <c r="H425" s="1" t="n">
        <f aca="false">_xlfn.DAYS($B$417,G425)</f>
        <v>-1</v>
      </c>
      <c r="I425" s="11" t="n">
        <f aca="false">$B$417+1</f>
        <v>43918</v>
      </c>
      <c r="J425" s="1" t="n">
        <f aca="false">_xlfn.DAYS(B$417,I425)</f>
        <v>-1</v>
      </c>
      <c r="K425" s="11" t="n">
        <f aca="false">$B$417+1</f>
        <v>43918</v>
      </c>
      <c r="L425" s="0" t="n">
        <f aca="false">_xlfn.DAYS(K425,G425)</f>
        <v>0</v>
      </c>
      <c r="M425" s="1" t="n">
        <v>351</v>
      </c>
      <c r="N425" s="0" t="n">
        <f aca="false">D425-M425</f>
        <v>0</v>
      </c>
      <c r="O425" s="0"/>
      <c r="P425" s="0"/>
      <c r="Q425" s="0"/>
    </row>
    <row r="426" customFormat="false" ht="12.8" hidden="false" customHeight="false" outlineLevel="0" collapsed="false">
      <c r="D426" s="0"/>
      <c r="E426" s="0"/>
      <c r="F426" s="0"/>
      <c r="G426" s="0"/>
      <c r="H426" s="0"/>
      <c r="I426" s="0"/>
      <c r="J426" s="0"/>
      <c r="K426" s="0"/>
      <c r="L426" s="0"/>
      <c r="N426" s="0"/>
    </row>
    <row r="427" customFormat="false" ht="12.8" hidden="false" customHeight="false" outlineLevel="0" collapsed="false">
      <c r="D427" s="0"/>
      <c r="E427" s="0"/>
      <c r="F427" s="0"/>
      <c r="G427" s="0"/>
      <c r="H427" s="0"/>
      <c r="I427" s="0"/>
      <c r="J427" s="0"/>
      <c r="K427" s="0"/>
      <c r="L427" s="0"/>
      <c r="N427" s="0"/>
    </row>
    <row r="428" customFormat="false" ht="12.8" hidden="false" customHeight="false" outlineLevel="0" collapsed="false">
      <c r="B428" s="7" t="s">
        <v>53</v>
      </c>
      <c r="D428" s="0"/>
      <c r="E428" s="0"/>
      <c r="F428" s="0"/>
      <c r="G428" s="0"/>
      <c r="H428" s="0"/>
      <c r="I428" s="0"/>
      <c r="J428" s="0"/>
      <c r="K428" s="0"/>
      <c r="L428" s="0"/>
      <c r="N428" s="0"/>
    </row>
    <row r="429" customFormat="false" ht="12.8" hidden="false" customHeight="false" outlineLevel="0" collapsed="false">
      <c r="B429" s="15" t="n">
        <v>43916</v>
      </c>
      <c r="D429" s="16" t="s">
        <v>20</v>
      </c>
      <c r="E429" s="16" t="s">
        <v>54</v>
      </c>
      <c r="F429" s="16"/>
      <c r="G429" s="16" t="s">
        <v>55</v>
      </c>
      <c r="H429" s="16" t="s">
        <v>56</v>
      </c>
      <c r="I429" s="16" t="s">
        <v>57</v>
      </c>
      <c r="J429" s="16" t="s">
        <v>56</v>
      </c>
      <c r="K429" s="16" t="s">
        <v>58</v>
      </c>
      <c r="L429" s="16" t="s">
        <v>59</v>
      </c>
      <c r="M429" s="17" t="s">
        <v>60</v>
      </c>
      <c r="N429" s="0"/>
    </row>
    <row r="430" customFormat="false" ht="12.8" hidden="false" customHeight="false" outlineLevel="0" collapsed="false">
      <c r="B430" s="18"/>
      <c r="C430" s="8" t="s">
        <v>16</v>
      </c>
      <c r="D430" s="8" t="s">
        <v>5</v>
      </c>
      <c r="E430" s="8" t="s">
        <v>62</v>
      </c>
      <c r="F430" s="8" t="s">
        <v>63</v>
      </c>
      <c r="G430" s="10" t="s">
        <v>64</v>
      </c>
      <c r="H430" s="16" t="s">
        <v>65</v>
      </c>
      <c r="I430" s="10" t="s">
        <v>66</v>
      </c>
      <c r="J430" s="16" t="s">
        <v>67</v>
      </c>
      <c r="K430" s="16" t="s">
        <v>64</v>
      </c>
      <c r="L430" s="16" t="s">
        <v>68</v>
      </c>
      <c r="M430" s="21" t="s">
        <v>69</v>
      </c>
      <c r="N430" s="1" t="s">
        <v>70</v>
      </c>
    </row>
    <row r="431" customFormat="false" ht="12.8" hidden="false" customHeight="false" outlineLevel="0" collapsed="false">
      <c r="B431" s="0" t="s">
        <v>9</v>
      </c>
      <c r="C431" s="9" t="n">
        <v>300</v>
      </c>
      <c r="D431" s="1" t="n">
        <v>8215</v>
      </c>
      <c r="E431" s="9" t="n">
        <f aca="false">D431/60.48</f>
        <v>135.830026455026</v>
      </c>
      <c r="F431" s="9" t="n">
        <v>712</v>
      </c>
      <c r="G431" s="11" t="n">
        <v>43900</v>
      </c>
      <c r="H431" s="1" t="n">
        <f aca="false">_xlfn.DAYS(B$429,G431)</f>
        <v>16</v>
      </c>
      <c r="I431" s="11" t="n">
        <v>43902</v>
      </c>
      <c r="J431" s="1" t="n">
        <f aca="false">_xlfn.DAYS(B$429,I431)</f>
        <v>14</v>
      </c>
      <c r="K431" s="11" t="n">
        <f aca="false">B$429+1</f>
        <v>43917</v>
      </c>
      <c r="L431" s="0" t="n">
        <f aca="false">_xlfn.DAYS(K431,G431)</f>
        <v>17</v>
      </c>
      <c r="M431" s="1" t="n">
        <v>8215</v>
      </c>
      <c r="N431" s="0" t="n">
        <f aca="false">D431-M431</f>
        <v>0</v>
      </c>
    </row>
    <row r="432" customFormat="false" ht="12.8" hidden="false" customHeight="false" outlineLevel="0" collapsed="false">
      <c r="B432" s="0" t="s">
        <v>71</v>
      </c>
      <c r="C432" s="9" t="n">
        <v>230</v>
      </c>
      <c r="D432" s="1" t="n">
        <v>4365</v>
      </c>
      <c r="E432" s="9" t="n">
        <f aca="false">D432/46.75</f>
        <v>93.3689839572193</v>
      </c>
      <c r="F432" s="9" t="n">
        <v>718</v>
      </c>
      <c r="G432" s="11" t="n">
        <v>43907</v>
      </c>
      <c r="H432" s="1" t="n">
        <f aca="false">_xlfn.DAYS(B$429,G432)</f>
        <v>9</v>
      </c>
      <c r="I432" s="11" t="n">
        <v>43913</v>
      </c>
      <c r="J432" s="1" t="n">
        <f aca="false">_xlfn.DAYS(B$429,I432)</f>
        <v>3</v>
      </c>
      <c r="K432" s="11" t="n">
        <f aca="false">B$429+1</f>
        <v>43917</v>
      </c>
      <c r="L432" s="0" t="n">
        <f aca="false">_xlfn.DAYS(K432,G432)</f>
        <v>10</v>
      </c>
      <c r="M432" s="1" t="n">
        <v>4365</v>
      </c>
      <c r="N432" s="0" t="n">
        <f aca="false">D432-M432</f>
        <v>0</v>
      </c>
    </row>
    <row r="433" customFormat="false" ht="12.8" hidden="false" customHeight="false" outlineLevel="0" collapsed="false">
      <c r="B433" s="0" t="s">
        <v>11</v>
      </c>
      <c r="C433" s="9" t="n">
        <v>330</v>
      </c>
      <c r="D433" s="1" t="n">
        <v>1696</v>
      </c>
      <c r="E433" s="9" t="n">
        <f aca="false">D433/65.27</f>
        <v>25.9843726060978</v>
      </c>
      <c r="F433" s="9" t="n">
        <v>365</v>
      </c>
      <c r="G433" s="11" t="n">
        <v>43912</v>
      </c>
      <c r="H433" s="1" t="n">
        <f aca="false">_xlfn.DAYS(B$429,G433)</f>
        <v>4</v>
      </c>
      <c r="I433" s="11" t="n">
        <v>43914</v>
      </c>
      <c r="J433" s="1" t="n">
        <f aca="false">_xlfn.DAYS(B$429,I433)</f>
        <v>2</v>
      </c>
      <c r="K433" s="11" t="n">
        <f aca="false">B$429+1</f>
        <v>43917</v>
      </c>
      <c r="L433" s="0" t="n">
        <f aca="false">_xlfn.DAYS(K433,G433)</f>
        <v>5</v>
      </c>
      <c r="M433" s="1" t="n">
        <v>1696</v>
      </c>
      <c r="N433" s="0" t="n">
        <f aca="false">D433-M433</f>
        <v>0</v>
      </c>
    </row>
    <row r="434" customFormat="false" ht="12.8" hidden="false" customHeight="false" outlineLevel="0" collapsed="false">
      <c r="B434" s="0" t="s">
        <v>12</v>
      </c>
      <c r="C434" s="9" t="n">
        <v>50</v>
      </c>
      <c r="D434" s="9" t="n">
        <v>77</v>
      </c>
      <c r="E434" s="9" t="n">
        <f aca="false">D434/10.36</f>
        <v>7.43243243243243</v>
      </c>
      <c r="F434" s="9" t="n">
        <v>15</v>
      </c>
      <c r="G434" s="11" t="n">
        <v>43915</v>
      </c>
      <c r="H434" s="1" t="n">
        <f aca="false">_xlfn.DAYS(B$429,G434)</f>
        <v>1</v>
      </c>
      <c r="I434" s="11" t="n">
        <f aca="false">B$429+1</f>
        <v>43917</v>
      </c>
      <c r="J434" s="1" t="n">
        <f aca="false">_xlfn.DAYS(B$429,I434)</f>
        <v>-1</v>
      </c>
      <c r="K434" s="11" t="n">
        <f aca="false">B$429+1</f>
        <v>43917</v>
      </c>
      <c r="L434" s="0" t="n">
        <f aca="false">_xlfn.DAYS(K434,G434)</f>
        <v>2</v>
      </c>
      <c r="M434" s="9" t="n">
        <v>77</v>
      </c>
      <c r="N434" s="0" t="n">
        <f aca="false">D434-M434</f>
        <v>0</v>
      </c>
    </row>
    <row r="435" customFormat="false" ht="12.8" hidden="false" customHeight="false" outlineLevel="0" collapsed="false">
      <c r="B435" s="0" t="s">
        <v>13</v>
      </c>
      <c r="C435" s="9" t="n">
        <v>330</v>
      </c>
      <c r="D435" s="1" t="n">
        <v>877</v>
      </c>
      <c r="E435" s="9" t="n">
        <f aca="false">D435/67.79</f>
        <v>12.9370113586075</v>
      </c>
      <c r="F435" s="9" t="n">
        <v>115</v>
      </c>
      <c r="G435" s="11" t="n">
        <v>43916</v>
      </c>
      <c r="H435" s="1" t="n">
        <f aca="false">_xlfn.DAYS(B$429,G435)</f>
        <v>0</v>
      </c>
      <c r="I435" s="11" t="n">
        <f aca="false">B$429+1</f>
        <v>43917</v>
      </c>
      <c r="J435" s="1" t="n">
        <f aca="false">_xlfn.DAYS(B$429,I435)</f>
        <v>-1</v>
      </c>
      <c r="K435" s="11" t="n">
        <f aca="false">B$429+1</f>
        <v>43917</v>
      </c>
      <c r="L435" s="0" t="n">
        <f aca="false">_xlfn.DAYS(K435,G435)</f>
        <v>1</v>
      </c>
      <c r="M435" s="1" t="n">
        <v>578</v>
      </c>
      <c r="N435" s="0" t="n">
        <f aca="false">D435-M435</f>
        <v>299</v>
      </c>
    </row>
    <row r="436" customFormat="false" ht="12.8" hidden="false" customHeight="false" outlineLevel="0" collapsed="false">
      <c r="B436" s="0" t="s">
        <v>14</v>
      </c>
      <c r="C436" s="9" t="n">
        <v>1660</v>
      </c>
      <c r="D436" s="1" t="n">
        <v>1295</v>
      </c>
      <c r="E436" s="9" t="n">
        <f aca="false">D436/331</f>
        <v>3.91238670694864</v>
      </c>
      <c r="F436" s="9" t="n">
        <v>268</v>
      </c>
      <c r="G436" s="11" t="n">
        <v>43917</v>
      </c>
      <c r="H436" s="1" t="n">
        <f aca="false">_xlfn.DAYS(B$429,G436)</f>
        <v>-1</v>
      </c>
      <c r="I436" s="11" t="n">
        <f aca="false">B$429+1</f>
        <v>43917</v>
      </c>
      <c r="J436" s="1" t="n">
        <f aca="false">_xlfn.DAYS($B$429,I436)</f>
        <v>-1</v>
      </c>
      <c r="K436" s="11" t="n">
        <f aca="false">B$429+1</f>
        <v>43917</v>
      </c>
      <c r="L436" s="0" t="n">
        <f aca="false">_xlfn.DAYS(K436,G436)</f>
        <v>0</v>
      </c>
      <c r="M436" s="1" t="n">
        <v>1295</v>
      </c>
      <c r="N436" s="0" t="n">
        <f aca="false">D436-M436</f>
        <v>0</v>
      </c>
    </row>
    <row r="437" customFormat="false" ht="12.8" hidden="false" customHeight="false" outlineLevel="0" collapsed="false">
      <c r="B437" s="0" t="s">
        <v>15</v>
      </c>
      <c r="C437" s="9" t="n">
        <v>414</v>
      </c>
      <c r="D437" s="1" t="n">
        <v>267</v>
      </c>
      <c r="E437" s="9" t="n">
        <f aca="false">D437/83.784</f>
        <v>3.18676596963621</v>
      </c>
      <c r="F437" s="9" t="n">
        <v>61</v>
      </c>
      <c r="G437" s="11" t="n">
        <v>43917</v>
      </c>
      <c r="H437" s="1" t="n">
        <f aca="false">_xlfn.DAYS(B$429,G437)</f>
        <v>-1</v>
      </c>
      <c r="I437" s="11" t="n">
        <f aca="false">B$429+1</f>
        <v>43917</v>
      </c>
      <c r="J437" s="1" t="n">
        <f aca="false">_xlfn.DAYS(B$429,I437)</f>
        <v>-1</v>
      </c>
      <c r="K437" s="11" t="n">
        <f aca="false">B$429+1</f>
        <v>43917</v>
      </c>
      <c r="L437" s="0" t="n">
        <f aca="false">_xlfn.DAYS(K437,G437)</f>
        <v>0</v>
      </c>
      <c r="M437" s="1" t="n">
        <v>267</v>
      </c>
      <c r="N437" s="0" t="n">
        <f aca="false">D437-M437</f>
        <v>0</v>
      </c>
    </row>
    <row r="439" customFormat="false" ht="13.8" hidden="false" customHeight="false" outlineLevel="0" collapsed="false">
      <c r="L439" s="3" t="s">
        <v>72</v>
      </c>
      <c r="M439" s="25" t="s">
        <v>73</v>
      </c>
    </row>
    <row r="440" customFormat="false" ht="12.8" hidden="false" customHeight="false" outlineLevel="0" collapsed="false">
      <c r="B440" s="7" t="s">
        <v>53</v>
      </c>
      <c r="D440" s="0"/>
      <c r="E440" s="0"/>
      <c r="F440" s="0"/>
      <c r="G440" s="0"/>
      <c r="H440" s="0"/>
      <c r="I440" s="0"/>
      <c r="J440" s="0"/>
      <c r="K440" s="0"/>
      <c r="L440" s="0"/>
      <c r="N440" s="0"/>
    </row>
    <row r="441" customFormat="false" ht="12.8" hidden="false" customHeight="false" outlineLevel="0" collapsed="false">
      <c r="B441" s="15" t="n">
        <v>43915</v>
      </c>
      <c r="D441" s="16" t="s">
        <v>20</v>
      </c>
      <c r="E441" s="16" t="s">
        <v>54</v>
      </c>
      <c r="F441" s="16"/>
      <c r="G441" s="16" t="s">
        <v>55</v>
      </c>
      <c r="H441" s="16" t="s">
        <v>56</v>
      </c>
      <c r="I441" s="16" t="s">
        <v>57</v>
      </c>
      <c r="J441" s="16" t="s">
        <v>56</v>
      </c>
      <c r="K441" s="16" t="s">
        <v>58</v>
      </c>
      <c r="L441" s="16" t="s">
        <v>59</v>
      </c>
      <c r="M441" s="17" t="s">
        <v>60</v>
      </c>
      <c r="N441" s="0"/>
    </row>
    <row r="442" customFormat="false" ht="12.8" hidden="false" customHeight="false" outlineLevel="0" collapsed="false">
      <c r="B442" s="18"/>
      <c r="C442" s="8" t="s">
        <v>16</v>
      </c>
      <c r="D442" s="8" t="s">
        <v>5</v>
      </c>
      <c r="E442" s="8" t="s">
        <v>62</v>
      </c>
      <c r="F442" s="8" t="s">
        <v>63</v>
      </c>
      <c r="G442" s="10" t="s">
        <v>64</v>
      </c>
      <c r="H442" s="16" t="s">
        <v>65</v>
      </c>
      <c r="I442" s="10" t="s">
        <v>66</v>
      </c>
      <c r="J442" s="16" t="s">
        <v>67</v>
      </c>
      <c r="K442" s="16" t="s">
        <v>64</v>
      </c>
      <c r="L442" s="16" t="s">
        <v>68</v>
      </c>
      <c r="M442" s="21" t="s">
        <v>69</v>
      </c>
      <c r="N442" s="1" t="s">
        <v>70</v>
      </c>
    </row>
    <row r="443" customFormat="false" ht="12.8" hidden="false" customHeight="false" outlineLevel="0" collapsed="false">
      <c r="B443" s="0" t="s">
        <v>9</v>
      </c>
      <c r="L443" s="0" t="n">
        <f aca="false">_xlfn.DAYS(K443,G443)</f>
        <v>0</v>
      </c>
      <c r="N443" s="0" t="n">
        <f aca="false">D443-M443</f>
        <v>0</v>
      </c>
    </row>
    <row r="444" customFormat="false" ht="12.8" hidden="false" customHeight="false" outlineLevel="0" collapsed="false">
      <c r="B444" s="0" t="s">
        <v>71</v>
      </c>
      <c r="L444" s="0" t="n">
        <f aca="false">_xlfn.DAYS(K444,G444)</f>
        <v>0</v>
      </c>
      <c r="N444" s="0" t="n">
        <f aca="false">D444-M444</f>
        <v>0</v>
      </c>
    </row>
    <row r="445" customFormat="false" ht="12.8" hidden="false" customHeight="false" outlineLevel="0" collapsed="false">
      <c r="B445" s="0" t="s">
        <v>11</v>
      </c>
      <c r="L445" s="0" t="n">
        <f aca="false">_xlfn.DAYS(K445,G445)</f>
        <v>0</v>
      </c>
      <c r="N445" s="0" t="n">
        <f aca="false">D445-M445</f>
        <v>0</v>
      </c>
    </row>
    <row r="446" customFormat="false" ht="12.8" hidden="false" customHeight="false" outlineLevel="0" collapsed="false">
      <c r="B446" s="0" t="s">
        <v>12</v>
      </c>
      <c r="L446" s="0" t="n">
        <f aca="false">_xlfn.DAYS(K446,G446)</f>
        <v>0</v>
      </c>
      <c r="N446" s="0" t="n">
        <f aca="false">D446-M446</f>
        <v>0</v>
      </c>
    </row>
    <row r="447" customFormat="false" ht="12.8" hidden="false" customHeight="false" outlineLevel="0" collapsed="false">
      <c r="B447" s="0" t="s">
        <v>14</v>
      </c>
      <c r="L447" s="0" t="n">
        <f aca="false">_xlfn.DAYS(K447,G447)</f>
        <v>0</v>
      </c>
      <c r="N447" s="0" t="n">
        <f aca="false">D447-M447</f>
        <v>0</v>
      </c>
    </row>
    <row r="448" customFormat="false" ht="12.8" hidden="false" customHeight="false" outlineLevel="0" collapsed="false">
      <c r="B448" s="0" t="s">
        <v>13</v>
      </c>
      <c r="L448" s="0" t="n">
        <f aca="false">_xlfn.DAYS(K448,G448)</f>
        <v>0</v>
      </c>
      <c r="N448" s="0" t="n">
        <f aca="false">D448-M448</f>
        <v>0</v>
      </c>
    </row>
    <row r="449" customFormat="false" ht="12.8" hidden="false" customHeight="false" outlineLevel="0" collapsed="false">
      <c r="B449" s="0" t="s">
        <v>15</v>
      </c>
      <c r="L449" s="0" t="n">
        <f aca="false">_xlfn.DAYS(K449,G449)</f>
        <v>0</v>
      </c>
      <c r="N449" s="0" t="n">
        <f aca="false">D449-M449</f>
        <v>0</v>
      </c>
    </row>
    <row r="453" customFormat="false" ht="12.8" hidden="false" customHeight="false" outlineLevel="0" collapsed="false">
      <c r="D453" s="0"/>
      <c r="E453" s="0"/>
      <c r="F453" s="0"/>
      <c r="G453" s="0"/>
      <c r="H453" s="0"/>
      <c r="I453" s="0"/>
      <c r="J453" s="0"/>
      <c r="K453" s="0"/>
      <c r="L453" s="0"/>
      <c r="M453" s="0"/>
      <c r="O453" s="0"/>
      <c r="P453" s="0"/>
      <c r="Q453" s="0"/>
    </row>
    <row r="454" customFormat="false" ht="18.55" hidden="false" customHeight="false" outlineLevel="0" collapsed="false">
      <c r="C454" s="2" t="s">
        <v>74</v>
      </c>
      <c r="D454" s="0"/>
      <c r="E454" s="0"/>
      <c r="F454" s="0"/>
      <c r="G454" s="0"/>
      <c r="H454" s="0"/>
      <c r="I454" s="0"/>
      <c r="J454" s="0"/>
      <c r="K454" s="0"/>
      <c r="L454" s="0"/>
      <c r="M454" s="0"/>
      <c r="O454" s="0"/>
      <c r="P454" s="0"/>
      <c r="Q454" s="0"/>
    </row>
    <row r="455" customFormat="false" ht="12.8" hidden="false" customHeight="false" outlineLevel="0" collapsed="false">
      <c r="D455" s="0"/>
      <c r="E455" s="0"/>
      <c r="F455" s="0"/>
      <c r="G455" s="0"/>
      <c r="H455" s="0"/>
      <c r="I455" s="0"/>
      <c r="J455" s="0" t="s">
        <v>7</v>
      </c>
      <c r="K455" s="0" t="s">
        <v>8</v>
      </c>
      <c r="L455" s="0"/>
      <c r="M455" s="0"/>
      <c r="O455" s="0" t="s">
        <v>75</v>
      </c>
      <c r="P455" s="0"/>
      <c r="Q455" s="0"/>
    </row>
    <row r="456" customFormat="false" ht="12.8" hidden="false" customHeight="false" outlineLevel="0" collapsed="false">
      <c r="C456" s="5" t="s">
        <v>4</v>
      </c>
      <c r="D456" s="0"/>
      <c r="E456" s="0"/>
      <c r="F456" s="0"/>
      <c r="G456" s="0"/>
      <c r="H456" s="0"/>
      <c r="I456" s="0"/>
      <c r="J456" s="0"/>
      <c r="K456" s="0" t="s">
        <v>18</v>
      </c>
      <c r="L456" s="0"/>
      <c r="M456" s="0"/>
      <c r="O456" s="0"/>
      <c r="P456" s="0"/>
      <c r="Q456" s="0"/>
    </row>
    <row r="457" customFormat="false" ht="12.8" hidden="false" customHeight="false" outlineLevel="0" collapsed="false">
      <c r="C457" s="6" t="s">
        <v>5</v>
      </c>
      <c r="D457" s="0" t="s">
        <v>6</v>
      </c>
      <c r="E457" s="0"/>
      <c r="F457" s="0"/>
      <c r="G457" s="0"/>
      <c r="H457" s="0"/>
      <c r="I457" s="0"/>
      <c r="J457" s="0"/>
      <c r="K457" s="0" t="s">
        <v>22</v>
      </c>
      <c r="L457" s="0"/>
      <c r="M457" s="0"/>
      <c r="O457" s="0"/>
      <c r="P457" s="0"/>
      <c r="Q457" s="0"/>
    </row>
    <row r="458" customFormat="false" ht="12.8" hidden="false" customHeight="false" outlineLevel="0" collapsed="false">
      <c r="C458" s="6" t="s">
        <v>16</v>
      </c>
      <c r="D458" s="0" t="s">
        <v>17</v>
      </c>
      <c r="E458" s="0"/>
      <c r="F458" s="0"/>
      <c r="G458" s="0"/>
      <c r="H458" s="0"/>
      <c r="I458" s="0"/>
      <c r="J458" s="0"/>
      <c r="K458" s="0" t="s">
        <v>26</v>
      </c>
      <c r="L458" s="0"/>
      <c r="M458" s="0"/>
      <c r="O458" s="0"/>
      <c r="P458" s="0"/>
      <c r="Q458" s="0"/>
    </row>
    <row r="459" customFormat="false" ht="12.8" hidden="false" customHeight="false" outlineLevel="0" collapsed="false">
      <c r="C459" s="6" t="s">
        <v>20</v>
      </c>
      <c r="D459" s="0" t="s">
        <v>21</v>
      </c>
      <c r="E459" s="0"/>
      <c r="F459" s="0"/>
      <c r="G459" s="0"/>
      <c r="H459" s="0"/>
      <c r="I459" s="0"/>
      <c r="J459" s="0"/>
      <c r="K459" s="0" t="s">
        <v>29</v>
      </c>
      <c r="L459" s="0"/>
      <c r="M459" s="0"/>
      <c r="O459" s="0"/>
      <c r="P459" s="0"/>
      <c r="Q459" s="0"/>
      <c r="S459" s="7" t="s">
        <v>9</v>
      </c>
      <c r="T459" s="7" t="s">
        <v>10</v>
      </c>
      <c r="U459" s="7" t="s">
        <v>11</v>
      </c>
      <c r="V459" s="7" t="s">
        <v>12</v>
      </c>
      <c r="W459" s="7" t="s">
        <v>13</v>
      </c>
      <c r="X459" s="7" t="s">
        <v>14</v>
      </c>
      <c r="Y459" s="7" t="s">
        <v>15</v>
      </c>
    </row>
    <row r="460" customFormat="false" ht="12.8" hidden="false" customHeight="false" outlineLevel="0" collapsed="false">
      <c r="C460" s="6" t="s">
        <v>24</v>
      </c>
      <c r="D460" s="0" t="s">
        <v>25</v>
      </c>
      <c r="E460" s="0"/>
      <c r="F460" s="0"/>
      <c r="G460" s="0"/>
      <c r="H460" s="0"/>
      <c r="I460" s="0"/>
      <c r="J460" s="0"/>
      <c r="K460" s="0"/>
      <c r="L460" s="0"/>
      <c r="M460" s="0"/>
      <c r="O460" s="0"/>
      <c r="P460" s="0"/>
      <c r="Q460" s="0"/>
      <c r="R460" s="8" t="s">
        <v>19</v>
      </c>
      <c r="S460" s="9" t="n">
        <v>300</v>
      </c>
      <c r="T460" s="9" t="n">
        <v>230</v>
      </c>
      <c r="U460" s="9" t="n">
        <v>330</v>
      </c>
      <c r="V460" s="9" t="n">
        <v>50</v>
      </c>
      <c r="W460" s="9" t="n">
        <v>330</v>
      </c>
      <c r="X460" s="9" t="n">
        <v>1660</v>
      </c>
      <c r="Y460" s="9" t="n">
        <v>414</v>
      </c>
    </row>
    <row r="461" customFormat="false" ht="12.8" hidden="false" customHeight="false" outlineLevel="0" collapsed="false">
      <c r="C461" s="6" t="s">
        <v>27</v>
      </c>
      <c r="D461" s="0" t="s">
        <v>28</v>
      </c>
      <c r="E461" s="0"/>
      <c r="F461" s="0"/>
      <c r="G461" s="0"/>
      <c r="H461" s="0"/>
      <c r="I461" s="0"/>
      <c r="J461" s="6" t="s">
        <v>35</v>
      </c>
      <c r="K461" s="0" t="s">
        <v>36</v>
      </c>
      <c r="L461" s="0"/>
      <c r="M461" s="0"/>
      <c r="O461" s="0"/>
      <c r="P461" s="0"/>
      <c r="Q461" s="0"/>
      <c r="R461" s="7" t="s">
        <v>23</v>
      </c>
      <c r="S461" s="1" t="n">
        <v>60.48</v>
      </c>
      <c r="T461" s="1" t="n">
        <v>46.75</v>
      </c>
      <c r="U461" s="1" t="n">
        <v>65.27</v>
      </c>
      <c r="V461" s="1" t="n">
        <v>10.36</v>
      </c>
      <c r="W461" s="1" t="n">
        <v>67.79</v>
      </c>
      <c r="X461" s="1" t="n">
        <v>331</v>
      </c>
      <c r="Y461" s="1" t="n">
        <v>83.78</v>
      </c>
    </row>
    <row r="462" customFormat="false" ht="12.8" hidden="false" customHeight="false" outlineLevel="0" collapsed="false">
      <c r="C462" s="6" t="s">
        <v>30</v>
      </c>
      <c r="D462" s="0" t="s">
        <v>31</v>
      </c>
      <c r="E462" s="0"/>
      <c r="F462" s="0"/>
      <c r="G462" s="0"/>
      <c r="H462" s="0"/>
      <c r="I462" s="0"/>
      <c r="J462" s="6"/>
      <c r="K462" s="12" t="s">
        <v>40</v>
      </c>
      <c r="L462" s="0"/>
      <c r="M462" s="0"/>
      <c r="O462" s="0"/>
      <c r="P462" s="0"/>
      <c r="Q462" s="0"/>
    </row>
    <row r="463" customFormat="false" ht="12.8" hidden="false" customHeight="false" outlineLevel="0" collapsed="false">
      <c r="C463" s="6" t="s">
        <v>33</v>
      </c>
      <c r="D463" s="0" t="s">
        <v>34</v>
      </c>
      <c r="E463" s="0"/>
      <c r="F463" s="0"/>
      <c r="G463" s="0"/>
      <c r="H463" s="0"/>
      <c r="I463" s="0"/>
      <c r="J463" s="0"/>
      <c r="K463" s="0"/>
      <c r="L463" s="0"/>
      <c r="M463" s="0"/>
      <c r="O463" s="0"/>
      <c r="P463" s="0"/>
      <c r="Q463" s="0"/>
    </row>
    <row r="464" customFormat="false" ht="12.8" hidden="false" customHeight="false" outlineLevel="0" collapsed="false">
      <c r="C464" s="6" t="s">
        <v>38</v>
      </c>
      <c r="D464" s="0" t="s">
        <v>39</v>
      </c>
      <c r="E464" s="0"/>
      <c r="F464" s="0"/>
      <c r="G464" s="0"/>
      <c r="H464" s="0"/>
      <c r="I464" s="0"/>
      <c r="J464" s="0"/>
      <c r="K464" s="0"/>
      <c r="L464" s="0"/>
      <c r="M464" s="0"/>
      <c r="O464" s="0"/>
      <c r="P464" s="0"/>
      <c r="Q464" s="0"/>
      <c r="R464" s="10" t="s">
        <v>32</v>
      </c>
      <c r="S464" s="11" t="n">
        <v>43898</v>
      </c>
      <c r="T464" s="11" t="n">
        <v>43907</v>
      </c>
      <c r="U464" s="11" t="n">
        <v>43912</v>
      </c>
      <c r="V464" s="11" t="n">
        <v>43915</v>
      </c>
      <c r="W464" s="11" t="n">
        <v>43916</v>
      </c>
      <c r="X464" s="11" t="n">
        <v>43917</v>
      </c>
      <c r="Y464" s="11" t="n">
        <v>43918</v>
      </c>
    </row>
    <row r="465" customFormat="false" ht="12.8" hidden="false" customHeight="false" outlineLevel="0" collapsed="false">
      <c r="C465" s="6" t="s">
        <v>42</v>
      </c>
      <c r="D465" s="0" t="s">
        <v>43</v>
      </c>
      <c r="E465" s="0"/>
      <c r="F465" s="0"/>
      <c r="G465" s="0"/>
      <c r="H465" s="0"/>
      <c r="I465" s="9"/>
      <c r="J465" s="9"/>
      <c r="K465" s="9"/>
      <c r="L465" s="9"/>
      <c r="M465" s="9"/>
      <c r="N465" s="9"/>
      <c r="O465" s="9"/>
      <c r="P465" s="0"/>
      <c r="Q465" s="0"/>
      <c r="R465" s="10" t="s">
        <v>37</v>
      </c>
      <c r="S465" s="11" t="n">
        <v>43860</v>
      </c>
      <c r="T465" s="11" t="n">
        <v>43913</v>
      </c>
      <c r="U465" s="11" t="n">
        <v>43914</v>
      </c>
      <c r="V465" s="11" t="n">
        <v>43928</v>
      </c>
      <c r="W465" s="11" t="n">
        <v>43919</v>
      </c>
      <c r="X465" s="11" t="n">
        <v>43921</v>
      </c>
      <c r="Y465" s="11" t="n">
        <v>43920</v>
      </c>
    </row>
    <row r="466" customFormat="false" ht="12.8" hidden="false" customHeight="false" outlineLevel="0" collapsed="false">
      <c r="C466" s="6" t="s">
        <v>45</v>
      </c>
      <c r="D466" s="0" t="s">
        <v>46</v>
      </c>
      <c r="E466" s="0"/>
      <c r="F466" s="0"/>
      <c r="G466" s="0"/>
      <c r="H466" s="0"/>
      <c r="I466" s="0"/>
      <c r="J466" s="0"/>
      <c r="K466" s="0"/>
      <c r="L466" s="0"/>
      <c r="M466" s="0"/>
      <c r="O466" s="0"/>
      <c r="P466" s="0"/>
      <c r="Q466" s="0"/>
      <c r="R466" s="10" t="s">
        <v>41</v>
      </c>
      <c r="S466" s="11" t="n">
        <v>43882</v>
      </c>
      <c r="T466" s="11" t="n">
        <v>43913</v>
      </c>
      <c r="U466" s="11" t="n">
        <v>43914</v>
      </c>
      <c r="V466" s="11" t="n">
        <v>43928</v>
      </c>
      <c r="W466" s="11" t="n">
        <v>43919</v>
      </c>
      <c r="X466" s="11" t="n">
        <v>43921</v>
      </c>
      <c r="Y466" s="11" t="n">
        <v>43920</v>
      </c>
    </row>
    <row r="467" customFormat="false" ht="12.8" hidden="false" customHeight="false" outlineLevel="0" collapsed="false">
      <c r="C467" s="6" t="s">
        <v>48</v>
      </c>
      <c r="D467" s="0" t="s">
        <v>49</v>
      </c>
      <c r="E467" s="0"/>
      <c r="F467" s="0"/>
      <c r="G467" s="0"/>
      <c r="H467" s="0"/>
      <c r="I467" s="0"/>
      <c r="J467" s="0"/>
      <c r="K467" s="0"/>
      <c r="L467" s="0"/>
      <c r="M467" s="0"/>
      <c r="O467" s="0"/>
      <c r="P467" s="0"/>
      <c r="Q467" s="0"/>
      <c r="R467" s="10" t="s">
        <v>44</v>
      </c>
      <c r="S467" s="11" t="n">
        <v>43895</v>
      </c>
      <c r="T467" s="11" t="n">
        <v>43914</v>
      </c>
      <c r="U467" s="11" t="n">
        <v>43915</v>
      </c>
      <c r="V467" s="11" t="n">
        <v>43929</v>
      </c>
      <c r="W467" s="11" t="n">
        <v>43920</v>
      </c>
      <c r="X467" s="11" t="n">
        <v>43922</v>
      </c>
      <c r="Y467" s="11" t="n">
        <v>43921</v>
      </c>
    </row>
    <row r="468" customFormat="false" ht="12.8" hidden="false" customHeight="false" outlineLevel="0" collapsed="false">
      <c r="C468" s="6"/>
      <c r="D468" s="0"/>
      <c r="E468" s="0"/>
      <c r="F468" s="0"/>
      <c r="G468" s="0"/>
      <c r="H468" s="0"/>
      <c r="I468" s="0"/>
      <c r="J468" s="0"/>
      <c r="K468" s="0"/>
      <c r="L468" s="0"/>
      <c r="M468" s="0"/>
      <c r="O468" s="0"/>
      <c r="P468" s="0"/>
      <c r="Q468" s="0"/>
      <c r="R468" s="10" t="s">
        <v>47</v>
      </c>
      <c r="S468" s="11" t="n">
        <v>43902</v>
      </c>
      <c r="T468" s="11" t="n">
        <v>43915</v>
      </c>
      <c r="U468" s="11" t="n">
        <v>43916</v>
      </c>
      <c r="V468" s="11" t="n">
        <v>43930</v>
      </c>
      <c r="W468" s="11" t="n">
        <v>43921</v>
      </c>
      <c r="X468" s="11" t="n">
        <v>43923</v>
      </c>
      <c r="Y468" s="11" t="n">
        <v>43922</v>
      </c>
    </row>
    <row r="469" customFormat="false" ht="12.8" hidden="false" customHeight="false" outlineLevel="0" collapsed="false">
      <c r="D469" s="17"/>
      <c r="E469" s="0"/>
      <c r="F469" s="26"/>
      <c r="G469" s="15"/>
      <c r="H469" s="0"/>
      <c r="I469" s="5"/>
      <c r="J469" s="5"/>
      <c r="K469" s="0"/>
      <c r="L469" s="0"/>
      <c r="M469" s="0"/>
      <c r="O469" s="0"/>
      <c r="P469" s="0"/>
      <c r="Q469" s="0"/>
    </row>
    <row r="470" customFormat="false" ht="12.8" hidden="false" customHeight="false" outlineLevel="0" collapsed="false">
      <c r="D470" s="6" t="s">
        <v>50</v>
      </c>
      <c r="E470" s="13" t="n">
        <f aca="false">$B$429</f>
        <v>43916</v>
      </c>
      <c r="F470" s="9"/>
      <c r="G470" s="9"/>
      <c r="H470" s="9"/>
      <c r="I470" s="9"/>
      <c r="J470" s="9"/>
      <c r="K470" s="0"/>
      <c r="L470" s="0"/>
      <c r="M470" s="0"/>
      <c r="O470" s="0"/>
      <c r="P470" s="0"/>
      <c r="Q470" s="0"/>
    </row>
    <row r="471" customFormat="false" ht="12.8" hidden="false" customHeight="false" outlineLevel="0" collapsed="false">
      <c r="C471" s="6" t="s">
        <v>51</v>
      </c>
      <c r="D471" s="14" t="s">
        <v>52</v>
      </c>
      <c r="E471" s="9"/>
      <c r="F471" s="0"/>
      <c r="G471" s="0"/>
      <c r="H471" s="0"/>
      <c r="I471" s="0"/>
      <c r="J471" s="0"/>
      <c r="K471" s="0"/>
      <c r="L471" s="0"/>
      <c r="M471" s="0"/>
      <c r="O471" s="0"/>
      <c r="P471" s="0"/>
      <c r="Q471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Q455"/>
  <sheetViews>
    <sheetView showFormulas="false" showGridLines="true" showRowColHeaders="true" showZeros="true" rightToLeft="false" tabSelected="true" showOutlineSymbols="true" defaultGridColor="true" view="normal" topLeftCell="B418" colorId="64" zoomScale="100" zoomScaleNormal="100" zoomScalePageLayoutView="100" workbookViewId="0">
      <selection pane="topLeft" activeCell="O446" activeCellId="0" sqref="O446"/>
    </sheetView>
  </sheetViews>
  <sheetFormatPr defaultColWidth="11.53515625" defaultRowHeight="12.8" zeroHeight="false" outlineLevelRow="0" outlineLevelCol="0"/>
  <cols>
    <col collapsed="false" customWidth="true" hidden="false" outlineLevel="0" max="3" min="3" style="0" width="13.19"/>
    <col collapsed="false" customWidth="false" hidden="false" outlineLevel="0" max="15" min="15" style="57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168</v>
      </c>
    </row>
    <row r="7" customFormat="false" ht="12.8" hidden="false" customHeight="false" outlineLevel="0" collapsed="false">
      <c r="D7" s="7" t="s">
        <v>9</v>
      </c>
      <c r="E7" s="7" t="s">
        <v>71</v>
      </c>
      <c r="F7" s="7" t="s">
        <v>11</v>
      </c>
      <c r="G7" s="7" t="s">
        <v>12</v>
      </c>
      <c r="H7" s="7" t="s">
        <v>13</v>
      </c>
      <c r="I7" s="7" t="s">
        <v>14</v>
      </c>
      <c r="J7" s="7" t="s">
        <v>15</v>
      </c>
    </row>
    <row r="8" customFormat="false" ht="12.8" hidden="false" customHeight="false" outlineLevel="0" collapsed="false">
      <c r="C8" s="8" t="s">
        <v>19</v>
      </c>
      <c r="D8" s="9" t="n">
        <v>302.4</v>
      </c>
      <c r="E8" s="9" t="n">
        <v>233.75</v>
      </c>
      <c r="F8" s="9" t="n">
        <v>326.35</v>
      </c>
      <c r="G8" s="9" t="n">
        <v>51.8</v>
      </c>
      <c r="H8" s="9" t="n">
        <v>338.95</v>
      </c>
      <c r="I8" s="9" t="n">
        <v>1655</v>
      </c>
      <c r="J8" s="9" t="n">
        <v>418.9</v>
      </c>
    </row>
    <row r="9" customFormat="false" ht="12.8" hidden="false" customHeight="false" outlineLevel="0" collapsed="false">
      <c r="C9" s="7" t="s">
        <v>23</v>
      </c>
      <c r="D9" s="1" t="n">
        <v>60.48</v>
      </c>
      <c r="E9" s="1" t="n">
        <v>46.75</v>
      </c>
      <c r="F9" s="1" t="n">
        <v>65.27</v>
      </c>
      <c r="G9" s="1" t="n">
        <v>10.36</v>
      </c>
      <c r="H9" s="1" t="n">
        <v>67.79</v>
      </c>
      <c r="I9" s="1" t="n">
        <v>331</v>
      </c>
      <c r="J9" s="1" t="n">
        <v>83.78</v>
      </c>
    </row>
    <row r="13" customFormat="false" ht="15" hidden="false" customHeight="false" outlineLevel="0" collapsed="false">
      <c r="C13" s="15"/>
      <c r="D13" s="33" t="s">
        <v>169</v>
      </c>
    </row>
    <row r="14" customFormat="false" ht="12.8" hidden="false" customHeight="false" outlineLevel="0" collapsed="false">
      <c r="C14" s="7" t="s">
        <v>78</v>
      </c>
      <c r="D14" s="17" t="s">
        <v>170</v>
      </c>
    </row>
    <row r="15" customFormat="false" ht="12.8" hidden="false" customHeight="false" outlineLevel="0" collapsed="false">
      <c r="C15" s="15"/>
      <c r="D15" s="7" t="s">
        <v>9</v>
      </c>
      <c r="E15" s="7" t="s">
        <v>10</v>
      </c>
      <c r="F15" s="7" t="s">
        <v>11</v>
      </c>
      <c r="G15" s="7" t="s">
        <v>12</v>
      </c>
      <c r="H15" s="7" t="s">
        <v>13</v>
      </c>
      <c r="I15" s="7" t="s">
        <v>14</v>
      </c>
      <c r="J15" s="7" t="s">
        <v>15</v>
      </c>
    </row>
    <row r="16" customFormat="false" ht="12.8" hidden="false" customHeight="false" outlineLevel="0" collapsed="false">
      <c r="C16" s="15" t="n">
        <v>43976</v>
      </c>
      <c r="D16" s="9" t="n">
        <v>32877</v>
      </c>
      <c r="E16" s="9" t="n">
        <v>26837</v>
      </c>
      <c r="F16" s="9" t="n">
        <v>28432</v>
      </c>
      <c r="G16" s="9" t="n">
        <v>4029</v>
      </c>
      <c r="H16" s="9" t="n">
        <v>36914</v>
      </c>
      <c r="I16" s="9" t="n">
        <v>99805</v>
      </c>
      <c r="J16" s="9" t="n">
        <v>8428</v>
      </c>
      <c r="K16" s="39" t="n">
        <v>1</v>
      </c>
    </row>
    <row r="17" customFormat="false" ht="12.8" hidden="false" customHeight="false" outlineLevel="0" collapsed="false">
      <c r="C17" s="15" t="n">
        <v>43977</v>
      </c>
      <c r="D17" s="9" t="n">
        <v>32955</v>
      </c>
      <c r="E17" s="9" t="n">
        <v>27117</v>
      </c>
      <c r="F17" s="9" t="n">
        <v>28530</v>
      </c>
      <c r="G17" s="9" t="n">
        <v>4125</v>
      </c>
      <c r="H17" s="9" t="n">
        <v>37048</v>
      </c>
      <c r="I17" s="9" t="n">
        <v>100572</v>
      </c>
      <c r="J17" s="9" t="n">
        <v>8498</v>
      </c>
      <c r="K17" s="39" t="n">
        <v>2</v>
      </c>
    </row>
    <row r="18" customFormat="false" ht="12.8" hidden="false" customHeight="false" outlineLevel="0" collapsed="false">
      <c r="C18" s="15" t="n">
        <v>43978</v>
      </c>
      <c r="D18" s="9" t="n">
        <v>33072</v>
      </c>
      <c r="E18" s="9" t="n">
        <v>27118</v>
      </c>
      <c r="F18" s="9" t="n">
        <v>28596</v>
      </c>
      <c r="G18" s="9" t="n">
        <v>4220</v>
      </c>
      <c r="H18" s="9" t="n">
        <v>37460</v>
      </c>
      <c r="I18" s="9" t="n">
        <v>102107</v>
      </c>
      <c r="J18" s="9" t="n">
        <v>8533</v>
      </c>
      <c r="K18" s="39" t="n">
        <v>3</v>
      </c>
    </row>
    <row r="19" customFormat="false" ht="12.8" hidden="false" customHeight="false" outlineLevel="0" collapsed="false">
      <c r="C19" s="15" t="n">
        <v>43979</v>
      </c>
      <c r="D19" s="9" t="n">
        <v>33142</v>
      </c>
      <c r="E19" s="9" t="n">
        <v>27119</v>
      </c>
      <c r="F19" s="9" t="n">
        <v>28662</v>
      </c>
      <c r="G19" s="9" t="n">
        <v>4266</v>
      </c>
      <c r="H19" s="9" t="n">
        <v>37837</v>
      </c>
      <c r="I19" s="9" t="n">
        <v>103330</v>
      </c>
      <c r="J19" s="9" t="n">
        <v>8570</v>
      </c>
      <c r="K19" s="39" t="n">
        <v>4</v>
      </c>
    </row>
    <row r="20" customFormat="false" ht="12.8" hidden="false" customHeight="false" outlineLevel="0" collapsed="false">
      <c r="C20" s="15" t="n">
        <v>43973</v>
      </c>
      <c r="D20" s="9" t="n">
        <v>32616</v>
      </c>
      <c r="E20" s="9" t="n">
        <v>29628</v>
      </c>
      <c r="F20" s="9" t="n">
        <v>29289</v>
      </c>
      <c r="G20" s="9" t="n">
        <v>3925</v>
      </c>
      <c r="H20" s="9" t="n">
        <v>36393</v>
      </c>
      <c r="I20" s="9" t="n">
        <v>97647</v>
      </c>
      <c r="J20" s="9" t="n">
        <v>8352</v>
      </c>
      <c r="K20" s="39" t="n">
        <v>5</v>
      </c>
    </row>
    <row r="21" customFormat="false" ht="12.8" hidden="false" customHeight="false" outlineLevel="0" collapsed="false">
      <c r="C21" s="15" t="n">
        <v>43974</v>
      </c>
      <c r="D21" s="9" t="n">
        <v>32735</v>
      </c>
      <c r="E21" s="9" t="n">
        <v>28678</v>
      </c>
      <c r="F21" s="9" t="n">
        <v>28332</v>
      </c>
      <c r="G21" s="9" t="n">
        <v>3992</v>
      </c>
      <c r="H21" s="9" t="n">
        <v>36675</v>
      </c>
      <c r="I21" s="9" t="n">
        <v>98683</v>
      </c>
      <c r="J21" s="9" t="n">
        <v>8366</v>
      </c>
      <c r="K21" s="39" t="n">
        <v>6</v>
      </c>
    </row>
    <row r="22" customFormat="false" ht="12.8" hidden="false" customHeight="false" outlineLevel="0" collapsed="false">
      <c r="C22" s="15" t="n">
        <v>43975</v>
      </c>
      <c r="D22" s="9" t="n">
        <v>32785</v>
      </c>
      <c r="E22" s="9" t="n">
        <v>28752</v>
      </c>
      <c r="F22" s="9" t="n">
        <v>28367</v>
      </c>
      <c r="G22" s="9" t="n">
        <v>3998</v>
      </c>
      <c r="H22" s="9" t="n">
        <v>36793</v>
      </c>
      <c r="I22" s="9" t="n">
        <v>99300</v>
      </c>
      <c r="J22" s="9" t="n">
        <v>8371</v>
      </c>
      <c r="K22" s="39" t="n">
        <v>7</v>
      </c>
    </row>
    <row r="23" customFormat="false" ht="12.8" hidden="false" customHeight="false" outlineLevel="0" collapsed="false">
      <c r="C23" s="15" t="s">
        <v>171</v>
      </c>
      <c r="D23" s="9" t="n">
        <f aca="false">AVERAGE(D16:D22)</f>
        <v>32883.1428571429</v>
      </c>
      <c r="E23" s="9" t="n">
        <f aca="false">AVERAGE(E16:E22)</f>
        <v>27892.7142857143</v>
      </c>
      <c r="F23" s="9" t="n">
        <f aca="false">AVERAGE(F16:F22)</f>
        <v>28601.1428571429</v>
      </c>
      <c r="G23" s="9" t="n">
        <f aca="false">AVERAGE(G16:G22)</f>
        <v>4079.28571428571</v>
      </c>
      <c r="H23" s="9" t="n">
        <f aca="false">AVERAGE(H16:H22)</f>
        <v>37017.1428571429</v>
      </c>
      <c r="I23" s="9" t="n">
        <f aca="false">AVERAGE(I16:I22)</f>
        <v>100206.285714286</v>
      </c>
      <c r="J23" s="9" t="n">
        <f aca="false">AVERAGE(J16:J22)</f>
        <v>8445.42857142857</v>
      </c>
      <c r="K23" s="15" t="n">
        <v>43979</v>
      </c>
      <c r="L23" s="0" t="s">
        <v>172</v>
      </c>
    </row>
    <row r="24" customFormat="false" ht="12.8" hidden="false" customHeight="false" outlineLevel="0" collapsed="false">
      <c r="C24" s="15"/>
      <c r="H24" s="9"/>
    </row>
    <row r="26" customFormat="false" ht="12.8" hidden="false" customHeight="false" outlineLevel="0" collapsed="false">
      <c r="C26" s="7"/>
      <c r="E26" s="7"/>
      <c r="F26" s="7"/>
      <c r="G26" s="7"/>
      <c r="H26" s="7"/>
      <c r="I26" s="7"/>
      <c r="J26" s="7"/>
    </row>
    <row r="27" customFormat="false" ht="15" hidden="false" customHeight="false" outlineLevel="0" collapsed="false">
      <c r="C27" s="7"/>
      <c r="D27" s="33" t="s">
        <v>173</v>
      </c>
      <c r="E27" s="7"/>
      <c r="F27" s="58"/>
      <c r="G27" s="7"/>
      <c r="H27" s="7"/>
      <c r="I27" s="7"/>
      <c r="J27" s="7"/>
    </row>
    <row r="28" customFormat="false" ht="12.8" hidden="false" customHeight="false" outlineLevel="0" collapsed="false">
      <c r="C28" s="7"/>
      <c r="D28" s="7" t="s">
        <v>9</v>
      </c>
      <c r="E28" s="7" t="s">
        <v>10</v>
      </c>
      <c r="F28" s="7" t="s">
        <v>11</v>
      </c>
      <c r="G28" s="7" t="s">
        <v>12</v>
      </c>
      <c r="H28" s="7" t="s">
        <v>13</v>
      </c>
      <c r="I28" s="7" t="s">
        <v>14</v>
      </c>
      <c r="J28" s="7" t="s">
        <v>15</v>
      </c>
    </row>
    <row r="29" customFormat="false" ht="12.8" hidden="false" customHeight="false" outlineLevel="0" collapsed="false">
      <c r="C29" s="7"/>
      <c r="D29" s="48" t="n">
        <f aca="false">$D$23/$D$9</f>
        <v>543.70275888133</v>
      </c>
      <c r="E29" s="48" t="n">
        <f aca="false">$E$23/$E$9</f>
        <v>596.635599694423</v>
      </c>
      <c r="F29" s="48" t="n">
        <f aca="false">$F$23/$F$9</f>
        <v>438.197377924665</v>
      </c>
      <c r="G29" s="48" t="n">
        <f aca="false">$G$23/$G$9</f>
        <v>393.753447324876</v>
      </c>
      <c r="H29" s="48" t="n">
        <f aca="false">$H$23/$H$9</f>
        <v>546.056097612374</v>
      </c>
      <c r="I29" s="48" t="n">
        <f aca="false">$I$23/$I$9</f>
        <v>302.738023305999</v>
      </c>
      <c r="J29" s="48" t="n">
        <f aca="false">$J$23/$J$9</f>
        <v>100.804828973843</v>
      </c>
      <c r="K29" s="0" t="s">
        <v>174</v>
      </c>
    </row>
    <row r="30" customFormat="false" ht="12.8" hidden="false" customHeight="false" outlineLevel="0" collapsed="false">
      <c r="C30" s="7"/>
      <c r="D30" s="47" t="n">
        <v>502.562830687831</v>
      </c>
      <c r="E30" s="47" t="n">
        <v>566.374331550802</v>
      </c>
      <c r="F30" s="47" t="n">
        <v>403.094836831623</v>
      </c>
      <c r="G30" s="47" t="n">
        <v>310.810810810811</v>
      </c>
      <c r="H30" s="47" t="n">
        <v>465.953680483847</v>
      </c>
      <c r="I30" s="47" t="n">
        <v>241.803625377643</v>
      </c>
      <c r="J30" s="47" t="n">
        <v>90.105037001671</v>
      </c>
      <c r="K30" s="0" t="s">
        <v>175</v>
      </c>
    </row>
    <row r="31" customFormat="false" ht="12.8" hidden="false" customHeight="false" outlineLevel="0" collapsed="false">
      <c r="C31" s="7"/>
      <c r="D31" s="59"/>
      <c r="E31" s="59"/>
      <c r="F31" s="59"/>
      <c r="G31" s="59"/>
      <c r="H31" s="59"/>
      <c r="I31" s="59"/>
      <c r="J31" s="59"/>
    </row>
    <row r="33" customFormat="false" ht="15" hidden="false" customHeight="false" outlineLevel="0" collapsed="false">
      <c r="D33" s="33" t="s">
        <v>176</v>
      </c>
      <c r="E33" s="7"/>
      <c r="F33" s="58"/>
      <c r="G33" s="7"/>
      <c r="H33" s="7"/>
      <c r="I33" s="7"/>
      <c r="J33" s="7"/>
    </row>
    <row r="34" customFormat="false" ht="12.8" hidden="false" customHeight="false" outlineLevel="0" collapsed="false">
      <c r="D34" s="7" t="s">
        <v>9</v>
      </c>
      <c r="E34" s="7" t="s">
        <v>10</v>
      </c>
      <c r="F34" s="7" t="s">
        <v>11</v>
      </c>
      <c r="G34" s="7" t="s">
        <v>12</v>
      </c>
      <c r="H34" s="7" t="s">
        <v>13</v>
      </c>
      <c r="I34" s="7" t="s">
        <v>14</v>
      </c>
      <c r="J34" s="7" t="s">
        <v>15</v>
      </c>
      <c r="K34" s="7" t="s">
        <v>177</v>
      </c>
      <c r="L34" s="7" t="s">
        <v>178</v>
      </c>
      <c r="M34" s="7" t="s">
        <v>179</v>
      </c>
    </row>
    <row r="35" customFormat="false" ht="12.8" hidden="false" customHeight="false" outlineLevel="0" collapsed="false">
      <c r="C35" s="7"/>
      <c r="D35" s="47" t="n">
        <f aca="false">smooth!D76</f>
        <v>13.364276266062</v>
      </c>
      <c r="E35" s="47" t="n">
        <f aca="false">smooth!E72</f>
        <v>18.6120702826585</v>
      </c>
      <c r="F35" s="47" t="n">
        <f aca="false">smooth!F72</f>
        <v>15.1301188469872</v>
      </c>
      <c r="G35" s="47" t="n">
        <f aca="false">smooth!G83</f>
        <v>10.7859900717044</v>
      </c>
      <c r="H35" s="47" t="n">
        <f aca="false">smooth!H79</f>
        <v>13.8250479421744</v>
      </c>
      <c r="I35" s="47" t="n">
        <f aca="false">smooth!I74</f>
        <v>6.79732412602503</v>
      </c>
      <c r="J35" s="47" t="n">
        <f aca="false">smooth!J73</f>
        <v>2.8963612181564</v>
      </c>
      <c r="K35" s="0" t="s">
        <v>180</v>
      </c>
    </row>
    <row r="36" customFormat="false" ht="12.8" hidden="false" customHeight="false" outlineLevel="0" collapsed="false">
      <c r="C36" s="7"/>
      <c r="D36" s="11" t="n">
        <v>43921</v>
      </c>
      <c r="E36" s="11" t="n">
        <v>43922</v>
      </c>
      <c r="F36" s="11" t="n">
        <v>43928</v>
      </c>
      <c r="G36" s="11" t="n">
        <v>43927</v>
      </c>
      <c r="H36" s="11" t="n">
        <v>43935</v>
      </c>
      <c r="I36" s="11" t="n">
        <v>43938</v>
      </c>
      <c r="J36" s="11" t="n">
        <v>43938</v>
      </c>
      <c r="K36" s="0" t="s">
        <v>181</v>
      </c>
    </row>
    <row r="37" customFormat="false" ht="12.8" hidden="false" customHeight="false" outlineLevel="0" collapsed="false">
      <c r="C37" s="7"/>
      <c r="D37" s="1" t="n">
        <f aca="false">D36-D49</f>
        <v>21</v>
      </c>
      <c r="E37" s="1" t="n">
        <f aca="false">E36-E49</f>
        <v>15</v>
      </c>
      <c r="F37" s="1" t="n">
        <f aca="false">F36-F49</f>
        <v>16</v>
      </c>
      <c r="G37" s="1" t="n">
        <f aca="false">G36-G49</f>
        <v>12</v>
      </c>
      <c r="H37" s="1" t="n">
        <f aca="false">H36-H49</f>
        <v>22</v>
      </c>
      <c r="I37" s="1" t="n">
        <f aca="false">I36-I49</f>
        <v>21</v>
      </c>
      <c r="J37" s="1" t="n">
        <f aca="false">J36-J49</f>
        <v>20</v>
      </c>
      <c r="K37" s="0" t="s">
        <v>182</v>
      </c>
    </row>
    <row r="38" customFormat="false" ht="12.8" hidden="false" customHeight="false" outlineLevel="0" collapsed="false">
      <c r="C38" s="7" t="s">
        <v>183</v>
      </c>
      <c r="D38" s="40" t="n">
        <f aca="false">10-(D$35-$L38)*$K38</f>
        <v>4.0052825459877</v>
      </c>
      <c r="E38" s="40" t="n">
        <f aca="false">10-(E$35-$L38)*$K38</f>
        <v>1</v>
      </c>
      <c r="F38" s="40" t="n">
        <f aca="false">10-(F$35-$L38)*$K38</f>
        <v>2.99402793678748</v>
      </c>
      <c r="G38" s="40" t="n">
        <f aca="false">10-(G$35-$L38)*$K38</f>
        <v>5.48180362779062</v>
      </c>
      <c r="H38" s="40" t="n">
        <f aca="false">10-(H$35-$L38)*$K38</f>
        <v>3.74140994132245</v>
      </c>
      <c r="I38" s="40" t="n">
        <f aca="false">10-(I$35-$L38)*$K38</f>
        <v>7.76601450009536</v>
      </c>
      <c r="J38" s="40" t="n">
        <f aca="false">10-(J$35-$L38)*$K38</f>
        <v>10</v>
      </c>
      <c r="K38" s="60" t="n">
        <f aca="false">9/(M38-L38)</f>
        <v>0.572675401603658</v>
      </c>
      <c r="L38" s="32" t="n">
        <f aca="false">J35</f>
        <v>2.8963612181564</v>
      </c>
      <c r="M38" s="32" t="n">
        <f aca="false">E35</f>
        <v>18.6120702826585</v>
      </c>
      <c r="N38" s="0" t="s">
        <v>184</v>
      </c>
    </row>
    <row r="39" customFormat="false" ht="12.8" hidden="false" customHeight="false" outlineLevel="0" collapsed="false">
      <c r="C39" s="7"/>
    </row>
    <row r="40" customFormat="false" ht="12.8" hidden="false" customHeight="false" outlineLevel="0" collapsed="false">
      <c r="C40" s="7"/>
      <c r="D40" s="47" t="n">
        <f aca="false">'Deaths per day'!D72</f>
        <v>15.1951058201058</v>
      </c>
      <c r="E40" s="47" t="n">
        <f aca="false">'Deaths per day'!E68</f>
        <v>19.5294117647059</v>
      </c>
      <c r="F40" s="47" t="n">
        <f aca="false">'Deaths per day'!F80</f>
        <v>22.0315612072928</v>
      </c>
      <c r="G40" s="47" t="n">
        <f aca="false">'Deaths per day'!G80</f>
        <v>17.8571428571429</v>
      </c>
      <c r="H40" s="47" t="n">
        <f aca="false">'Deaths per day'!H82</f>
        <v>17.2886856468506</v>
      </c>
      <c r="I40" s="47" t="n">
        <f aca="false">'Deaths per day'!I78</f>
        <v>8.13595166163142</v>
      </c>
      <c r="J40" s="47" t="n">
        <f aca="false">'Deaths per day'!J64</f>
        <v>3.97469563141561</v>
      </c>
      <c r="K40" s="0" t="s">
        <v>185</v>
      </c>
    </row>
    <row r="41" customFormat="false" ht="12.8" hidden="false" customHeight="false" outlineLevel="0" collapsed="false">
      <c r="C41" s="7"/>
      <c r="D41" s="11" t="n">
        <v>43917</v>
      </c>
      <c r="E41" s="11" t="n">
        <v>43923</v>
      </c>
      <c r="F41" s="11" t="n">
        <v>43936</v>
      </c>
      <c r="G41" s="11" t="n">
        <v>43942</v>
      </c>
      <c r="H41" s="11" t="n">
        <v>43942</v>
      </c>
      <c r="I41" s="11" t="n">
        <v>43942</v>
      </c>
      <c r="J41" s="11" t="n">
        <v>43929</v>
      </c>
      <c r="K41" s="0" t="s">
        <v>186</v>
      </c>
    </row>
    <row r="42" customFormat="false" ht="12.8" hidden="false" customHeight="false" outlineLevel="0" collapsed="false">
      <c r="C42" s="7"/>
      <c r="D42" s="1" t="n">
        <f aca="false">D41-D49</f>
        <v>17</v>
      </c>
      <c r="E42" s="1" t="n">
        <f aca="false">E41-E49</f>
        <v>16</v>
      </c>
      <c r="F42" s="1" t="n">
        <f aca="false">F41-F49</f>
        <v>24</v>
      </c>
      <c r="G42" s="1" t="n">
        <f aca="false">G41-G49</f>
        <v>27</v>
      </c>
      <c r="H42" s="1" t="n">
        <f aca="false">H41-H49</f>
        <v>29</v>
      </c>
      <c r="I42" s="1" t="n">
        <f aca="false">I41-I49</f>
        <v>25</v>
      </c>
      <c r="J42" s="1" t="n">
        <f aca="false">J41-J49</f>
        <v>11</v>
      </c>
      <c r="K42" s="0" t="s">
        <v>182</v>
      </c>
    </row>
    <row r="43" customFormat="false" ht="12.8" hidden="false" customHeight="false" outlineLevel="0" collapsed="false">
      <c r="C43" s="7" t="s">
        <v>183</v>
      </c>
      <c r="D43" s="40" t="n">
        <f aca="false">10-(D$40-$L43)*$K43</f>
        <v>4.40746284155099</v>
      </c>
      <c r="E43" s="40" t="n">
        <f aca="false">10-(E$40-$L43)*$K43</f>
        <v>2.24713477478431</v>
      </c>
      <c r="F43" s="40" t="n">
        <f aca="false">10-(F$40-$L43)*$K43</f>
        <v>1</v>
      </c>
      <c r="G43" s="40" t="n">
        <f aca="false">10-(G$40-$L43)*$K43</f>
        <v>3.08063603250944</v>
      </c>
      <c r="H43" s="40" t="n">
        <f aca="false">10-(H$40-$L43)*$K43</f>
        <v>3.36396953084735</v>
      </c>
      <c r="I43" s="40" t="n">
        <f aca="false">10-(I$40-$L43)*$K43</f>
        <v>7.92592440174252</v>
      </c>
      <c r="J43" s="40" t="n">
        <f aca="false">10-(J$40-$L43)*$K43</f>
        <v>10</v>
      </c>
      <c r="K43" s="60" t="n">
        <f aca="false">9/(M43-L43)</f>
        <v>0.498425375222565</v>
      </c>
      <c r="L43" s="32" t="n">
        <f aca="false">J40</f>
        <v>3.97469563141561</v>
      </c>
      <c r="M43" s="32" t="n">
        <f aca="false">F40</f>
        <v>22.0315612072928</v>
      </c>
    </row>
    <row r="44" customFormat="false" ht="12.8" hidden="false" customHeight="false" outlineLevel="0" collapsed="false">
      <c r="C44" s="7" t="s">
        <v>187</v>
      </c>
      <c r="D44" s="40" t="n">
        <f aca="false">D43-D38</f>
        <v>0.402180295563293</v>
      </c>
      <c r="E44" s="40" t="n">
        <f aca="false">E43-E38</f>
        <v>1.24713477478431</v>
      </c>
      <c r="F44" s="40" t="n">
        <f aca="false">F43-F38</f>
        <v>-1.99402793678748</v>
      </c>
      <c r="G44" s="40" t="n">
        <f aca="false">G43-G38</f>
        <v>-2.40116759528118</v>
      </c>
      <c r="H44" s="40" t="n">
        <f aca="false">H43-H38</f>
        <v>-0.377440410475103</v>
      </c>
      <c r="I44" s="40" t="n">
        <f aca="false">I43-I38</f>
        <v>0.159909901647167</v>
      </c>
      <c r="J44" s="40" t="n">
        <f aca="false">J43-J38</f>
        <v>0</v>
      </c>
    </row>
    <row r="45" customFormat="false" ht="12.8" hidden="false" customHeight="false" outlineLevel="0" collapsed="false">
      <c r="C45" s="7"/>
    </row>
    <row r="47" customFormat="false" ht="15" hidden="false" customHeight="false" outlineLevel="0" collapsed="false">
      <c r="D47" s="33" t="s">
        <v>188</v>
      </c>
      <c r="E47" s="7"/>
      <c r="F47" s="58"/>
      <c r="G47" s="7"/>
      <c r="H47" s="7"/>
      <c r="I47" s="7"/>
      <c r="J47" s="7"/>
    </row>
    <row r="48" customFormat="false" ht="12.8" hidden="false" customHeight="false" outlineLevel="0" collapsed="false">
      <c r="D48" s="7" t="s">
        <v>9</v>
      </c>
      <c r="E48" s="7" t="s">
        <v>10</v>
      </c>
      <c r="F48" s="7" t="s">
        <v>11</v>
      </c>
      <c r="G48" s="7" t="s">
        <v>12</v>
      </c>
      <c r="H48" s="7" t="s">
        <v>13</v>
      </c>
      <c r="I48" s="7" t="s">
        <v>14</v>
      </c>
      <c r="J48" s="7" t="s">
        <v>15</v>
      </c>
    </row>
    <row r="49" customFormat="false" ht="12.8" hidden="false" customHeight="false" outlineLevel="0" collapsed="false">
      <c r="C49" s="7" t="s">
        <v>189</v>
      </c>
      <c r="D49" s="11" t="n">
        <v>43900</v>
      </c>
      <c r="E49" s="11" t="n">
        <v>43907</v>
      </c>
      <c r="F49" s="11" t="n">
        <v>43912</v>
      </c>
      <c r="G49" s="11" t="n">
        <v>43915</v>
      </c>
      <c r="H49" s="11" t="n">
        <v>43913</v>
      </c>
      <c r="I49" s="11" t="n">
        <v>43917</v>
      </c>
      <c r="J49" s="11" t="n">
        <v>43918</v>
      </c>
      <c r="K49" s="11" t="n">
        <v>43961</v>
      </c>
      <c r="L49" s="0" t="s">
        <v>190</v>
      </c>
    </row>
    <row r="50" customFormat="false" ht="12.8" hidden="false" customHeight="false" outlineLevel="0" collapsed="false">
      <c r="C50" s="7" t="s">
        <v>191</v>
      </c>
      <c r="D50" s="15" t="n">
        <v>43972</v>
      </c>
      <c r="E50" s="15" t="n">
        <v>43966</v>
      </c>
      <c r="F50" s="15" t="n">
        <v>43972</v>
      </c>
      <c r="G50" s="11" t="n">
        <f aca="false">$K$23</f>
        <v>43979</v>
      </c>
      <c r="H50" s="11" t="n">
        <f aca="false">$K$23</f>
        <v>43979</v>
      </c>
      <c r="I50" s="11" t="n">
        <f aca="false">$K$23</f>
        <v>43979</v>
      </c>
      <c r="J50" s="15" t="n">
        <v>43961</v>
      </c>
      <c r="K50" s="0" t="s">
        <v>174</v>
      </c>
      <c r="N50" s="0" t="s">
        <v>192</v>
      </c>
    </row>
    <row r="51" customFormat="false" ht="12.8" hidden="false" customHeight="false" outlineLevel="0" collapsed="false">
      <c r="C51" s="7" t="s">
        <v>193</v>
      </c>
      <c r="D51" s="1" t="n">
        <f aca="false">D50-D49</f>
        <v>72</v>
      </c>
      <c r="E51" s="1" t="n">
        <f aca="false">E50-E49</f>
        <v>59</v>
      </c>
      <c r="F51" s="1" t="n">
        <f aca="false">F50-F49</f>
        <v>60</v>
      </c>
      <c r="G51" s="1" t="n">
        <f aca="false">G50-G49</f>
        <v>64</v>
      </c>
      <c r="H51" s="1" t="n">
        <f aca="false">H50-H49</f>
        <v>66</v>
      </c>
      <c r="I51" s="1" t="n">
        <f aca="false">I50-I49</f>
        <v>62</v>
      </c>
      <c r="J51" s="1" t="n">
        <f aca="false">J50-J49</f>
        <v>43</v>
      </c>
    </row>
    <row r="55" customFormat="false" ht="15" hidden="false" customHeight="false" outlineLevel="0" collapsed="false">
      <c r="D55" s="33" t="s">
        <v>194</v>
      </c>
      <c r="E55" s="7"/>
      <c r="F55" s="58"/>
      <c r="G55" s="15" t="n">
        <f aca="false">$K$23</f>
        <v>43979</v>
      </c>
      <c r="H55" s="7"/>
      <c r="I55" s="17" t="s">
        <v>195</v>
      </c>
      <c r="J55" s="7"/>
    </row>
    <row r="56" customFormat="false" ht="15" hidden="false" customHeight="false" outlineLevel="0" collapsed="false">
      <c r="D56" s="33"/>
      <c r="E56" s="7"/>
      <c r="F56" s="58"/>
      <c r="G56" s="7"/>
      <c r="H56" s="7"/>
      <c r="I56" s="7"/>
      <c r="J56" s="7"/>
    </row>
    <row r="57" customFormat="false" ht="12.8" hidden="false" customHeight="false" outlineLevel="0" collapsed="false">
      <c r="D57" s="7" t="s">
        <v>9</v>
      </c>
      <c r="E57" s="7" t="s">
        <v>10</v>
      </c>
      <c r="F57" s="7" t="s">
        <v>11</v>
      </c>
      <c r="G57" s="7" t="s">
        <v>12</v>
      </c>
      <c r="H57" s="7" t="s">
        <v>13</v>
      </c>
      <c r="I57" s="7" t="s">
        <v>14</v>
      </c>
      <c r="J57" s="7" t="s">
        <v>15</v>
      </c>
      <c r="K57" s="7" t="s">
        <v>177</v>
      </c>
      <c r="L57" s="7" t="s">
        <v>178</v>
      </c>
      <c r="M57" s="7" t="s">
        <v>179</v>
      </c>
    </row>
    <row r="58" customFormat="false" ht="12.8" hidden="false" customHeight="false" outlineLevel="0" collapsed="false">
      <c r="C58" s="7" t="s">
        <v>196</v>
      </c>
      <c r="D58" s="40" t="n">
        <f aca="false">10-(D$29-$L58)*$K58</f>
        <v>1.96080274853757</v>
      </c>
      <c r="E58" s="40" t="n">
        <f aca="false">10-(E$29-$L58)*$K58</f>
        <v>1</v>
      </c>
      <c r="F58" s="40" t="n">
        <f aca="false">10-(F$29-$L58)*$K58</f>
        <v>3.87586830050006</v>
      </c>
      <c r="G58" s="40" t="n">
        <f aca="false">10-(G$29-$L58)*$K58</f>
        <v>4.68258583200137</v>
      </c>
      <c r="H58" s="40" t="n">
        <f aca="false">10-(H$29-$L58)*$K58</f>
        <v>1.91808646340542</v>
      </c>
      <c r="I58" s="40" t="n">
        <f aca="false">10-(I$29-$L58)*$K58</f>
        <v>6.3346390415661</v>
      </c>
      <c r="J58" s="40" t="n">
        <f aca="false">10-(J$29-$L58)*$K58</f>
        <v>10</v>
      </c>
      <c r="K58" s="60" t="n">
        <f aca="false">9/(M58-L58)</f>
        <v>0.0181513543157487</v>
      </c>
      <c r="L58" s="32" t="n">
        <f aca="false">J$29</f>
        <v>100.804828973843</v>
      </c>
      <c r="M58" s="32" t="n">
        <f aca="false">E$29</f>
        <v>596.635599694423</v>
      </c>
    </row>
    <row r="59" customFormat="false" ht="12.8" hidden="false" customHeight="false" outlineLevel="0" collapsed="false">
      <c r="C59" s="7" t="s">
        <v>197</v>
      </c>
      <c r="D59" s="40" t="n">
        <f aca="false">10-(D$35-$L59)*$K59</f>
        <v>4.0052825459877</v>
      </c>
      <c r="E59" s="40" t="n">
        <f aca="false">10-(E$35-$L59)*$K59</f>
        <v>1</v>
      </c>
      <c r="F59" s="40" t="n">
        <f aca="false">10-(F$35-$L59)*$K59</f>
        <v>2.99402793678748</v>
      </c>
      <c r="G59" s="40" t="n">
        <f aca="false">10-(G$35-$L59)*$K59</f>
        <v>5.48180362779062</v>
      </c>
      <c r="H59" s="40" t="n">
        <f aca="false">10-(H$35-$L59)*$K59</f>
        <v>3.74140994132245</v>
      </c>
      <c r="I59" s="40" t="n">
        <f aca="false">10-(I$35-$L59)*$K59</f>
        <v>7.76601450009536</v>
      </c>
      <c r="J59" s="40" t="n">
        <f aca="false">10-(J$35-$L59)*$K59</f>
        <v>10</v>
      </c>
      <c r="K59" s="60" t="n">
        <f aca="false">9/(M59-L59)</f>
        <v>0.572675401603658</v>
      </c>
      <c r="L59" s="32" t="n">
        <f aca="false">J$35</f>
        <v>2.8963612181564</v>
      </c>
      <c r="M59" s="32" t="n">
        <f aca="false">E$35</f>
        <v>18.6120702826585</v>
      </c>
    </row>
    <row r="60" customFormat="false" ht="12.8" hidden="false" customHeight="false" outlineLevel="0" collapsed="false">
      <c r="C60" s="7" t="s">
        <v>198</v>
      </c>
      <c r="D60" s="40" t="n">
        <f aca="false">10-(D$51-$L60)*$K60</f>
        <v>1</v>
      </c>
      <c r="E60" s="40" t="n">
        <f aca="false">10-(E$51-$L60)*$K60</f>
        <v>5.03448275862069</v>
      </c>
      <c r="F60" s="40" t="n">
        <f aca="false">10-(F$51-$L60)*$K60</f>
        <v>4.72413793103448</v>
      </c>
      <c r="G60" s="40" t="n">
        <f aca="false">10-(G$51-$L60)*$K60</f>
        <v>3.48275862068965</v>
      </c>
      <c r="H60" s="40" t="n">
        <f aca="false">10-(H$51-$L60)*$K60</f>
        <v>2.86206896551724</v>
      </c>
      <c r="I60" s="40" t="n">
        <f aca="false">10-(I$51-$L60)*$K60</f>
        <v>4.10344827586207</v>
      </c>
      <c r="J60" s="40" t="n">
        <f aca="false">10-(J$51-$L60)*$K60</f>
        <v>10</v>
      </c>
      <c r="K60" s="60" t="n">
        <f aca="false">9/(M60-L60)</f>
        <v>0.310344827586207</v>
      </c>
      <c r="L60" s="32" t="n">
        <f aca="false">J51</f>
        <v>43</v>
      </c>
      <c r="M60" s="32" t="n">
        <f aca="false">D51</f>
        <v>72</v>
      </c>
    </row>
    <row r="61" customFormat="false" ht="12.8" hidden="false" customHeight="false" outlineLevel="0" collapsed="false">
      <c r="J61" s="37"/>
    </row>
    <row r="62" customFormat="false" ht="12.8" hidden="false" customHeight="false" outlineLevel="0" collapsed="false">
      <c r="C62" s="7" t="s">
        <v>199</v>
      </c>
      <c r="D62" s="9" t="n">
        <f aca="false">D58*3+D59*2+D60</f>
        <v>14.8929733375881</v>
      </c>
      <c r="E62" s="9" t="n">
        <f aca="false">E58*3+E59*2+E60</f>
        <v>10.0344827586207</v>
      </c>
      <c r="F62" s="9" t="n">
        <f aca="false">F58*3+F59*2+F60</f>
        <v>22.3397987061096</v>
      </c>
      <c r="G62" s="9" t="n">
        <f aca="false">G58*3+G59*2+G60</f>
        <v>28.494123372275</v>
      </c>
      <c r="H62" s="9" t="n">
        <f aca="false">H58*3+H59*2+H60</f>
        <v>16.0991482383784</v>
      </c>
      <c r="I62" s="9" t="n">
        <f aca="false">I58*3+I59*2+I60</f>
        <v>38.6393944007511</v>
      </c>
      <c r="J62" s="9" t="n">
        <f aca="false">J58*3+J59*2+J60</f>
        <v>60</v>
      </c>
      <c r="O62" s="57" t="n">
        <f aca="false">SUM(D62:J62)</f>
        <v>190.499920813723</v>
      </c>
    </row>
    <row r="64" customFormat="false" ht="15" hidden="false" customHeight="false" outlineLevel="0" collapsed="false">
      <c r="D64" s="33" t="s">
        <v>194</v>
      </c>
      <c r="E64" s="7"/>
      <c r="F64" s="58"/>
      <c r="G64" s="15" t="n">
        <f aca="false">$G$55</f>
        <v>43979</v>
      </c>
      <c r="H64" s="7"/>
      <c r="I64" s="17" t="s">
        <v>200</v>
      </c>
      <c r="J64" s="7"/>
    </row>
    <row r="65" customFormat="false" ht="12.8" hidden="false" customHeight="false" outlineLevel="0" collapsed="false">
      <c r="D65" s="17"/>
      <c r="E65" s="7"/>
      <c r="F65" s="58"/>
      <c r="G65" s="7"/>
      <c r="H65" s="7"/>
      <c r="I65" s="7"/>
      <c r="J65" s="7"/>
    </row>
    <row r="66" customFormat="false" ht="12.8" hidden="false" customHeight="false" outlineLevel="0" collapsed="false">
      <c r="D66" s="7" t="s">
        <v>9</v>
      </c>
      <c r="E66" s="7" t="s">
        <v>10</v>
      </c>
      <c r="F66" s="7" t="s">
        <v>11</v>
      </c>
      <c r="G66" s="7" t="s">
        <v>12</v>
      </c>
      <c r="H66" s="7" t="s">
        <v>13</v>
      </c>
      <c r="I66" s="7" t="s">
        <v>14</v>
      </c>
      <c r="J66" s="7" t="s">
        <v>15</v>
      </c>
      <c r="K66" s="7" t="s">
        <v>177</v>
      </c>
      <c r="L66" s="7" t="s">
        <v>178</v>
      </c>
      <c r="M66" s="7" t="s">
        <v>179</v>
      </c>
    </row>
    <row r="67" customFormat="false" ht="12.8" hidden="false" customHeight="false" outlineLevel="0" collapsed="false">
      <c r="C67" s="7" t="s">
        <v>196</v>
      </c>
      <c r="D67" s="40" t="n">
        <f aca="false">10-(D$29-$L67)*$K67</f>
        <v>1.96080274853757</v>
      </c>
      <c r="E67" s="40" t="n">
        <f aca="false">10-(E$29-$L67)*$K67</f>
        <v>1</v>
      </c>
      <c r="F67" s="40" t="n">
        <f aca="false">10-(F$29-$L67)*$K67</f>
        <v>3.87586830050006</v>
      </c>
      <c r="G67" s="40" t="n">
        <f aca="false">10-(G$29-$L67)*$K67</f>
        <v>4.68258583200137</v>
      </c>
      <c r="H67" s="40" t="n">
        <f aca="false">10-(H$29-$L67)*$K67</f>
        <v>1.91808646340542</v>
      </c>
      <c r="I67" s="40" t="n">
        <f aca="false">10-(I$29-$L67)*$K67</f>
        <v>6.3346390415661</v>
      </c>
      <c r="J67" s="40" t="n">
        <f aca="false">10-(J$29-$L67)*$K67</f>
        <v>10</v>
      </c>
      <c r="K67" s="60" t="n">
        <f aca="false">9/(M67-L67)</f>
        <v>0.0181513543157487</v>
      </c>
      <c r="L67" s="32" t="n">
        <f aca="false">J$29</f>
        <v>100.804828973843</v>
      </c>
      <c r="M67" s="32" t="n">
        <f aca="false">E$29</f>
        <v>596.635599694423</v>
      </c>
    </row>
    <row r="68" customFormat="false" ht="12.8" hidden="false" customHeight="false" outlineLevel="0" collapsed="false">
      <c r="C68" s="7" t="s">
        <v>197</v>
      </c>
      <c r="D68" s="40" t="n">
        <f aca="false">10-(D$40-$L68)*$K68</f>
        <v>4.40746284155099</v>
      </c>
      <c r="E68" s="40" t="n">
        <f aca="false">10-(E$40-$L68)*$K68</f>
        <v>2.24713477478431</v>
      </c>
      <c r="F68" s="40" t="n">
        <f aca="false">10-(F$40-$L68)*$K68</f>
        <v>1</v>
      </c>
      <c r="G68" s="40" t="n">
        <f aca="false">10-(G$40-$L68)*$K68</f>
        <v>3.08063603250944</v>
      </c>
      <c r="H68" s="40" t="n">
        <f aca="false">10-(H$40-$L68)*$K68</f>
        <v>3.36396953084735</v>
      </c>
      <c r="I68" s="40" t="n">
        <f aca="false">10-(I$40-$L68)*$K68</f>
        <v>7.92592440174252</v>
      </c>
      <c r="J68" s="40" t="n">
        <f aca="false">10-(J$40-$L68)*$K68</f>
        <v>10</v>
      </c>
      <c r="K68" s="60" t="n">
        <f aca="false">9/(M68-L68)</f>
        <v>0.498425375222565</v>
      </c>
      <c r="L68" s="32" t="n">
        <f aca="false">J$40</f>
        <v>3.97469563141561</v>
      </c>
      <c r="M68" s="32" t="n">
        <f aca="false">F$40</f>
        <v>22.0315612072928</v>
      </c>
    </row>
    <row r="69" customFormat="false" ht="12.8" hidden="false" customHeight="false" outlineLevel="0" collapsed="false">
      <c r="C69" s="7" t="s">
        <v>198</v>
      </c>
      <c r="D69" s="40" t="n">
        <f aca="false">10-(D$51-$L69)*$K69</f>
        <v>1</v>
      </c>
      <c r="E69" s="40" t="n">
        <f aca="false">10-(E$51-$L69)*$K69</f>
        <v>5.03448275862069</v>
      </c>
      <c r="F69" s="40" t="n">
        <f aca="false">10-(F$51-$L69)*$K69</f>
        <v>4.72413793103448</v>
      </c>
      <c r="G69" s="40" t="n">
        <f aca="false">10-(G$51-$L69)*$K69</f>
        <v>3.48275862068965</v>
      </c>
      <c r="H69" s="40" t="n">
        <f aca="false">10-(H$51-$L69)*$K69</f>
        <v>2.86206896551724</v>
      </c>
      <c r="I69" s="40" t="n">
        <f aca="false">10-(I$51-$L69)*$K69</f>
        <v>4.10344827586207</v>
      </c>
      <c r="J69" s="40" t="n">
        <f aca="false">10-(J$51-$L69)*$K69</f>
        <v>10</v>
      </c>
      <c r="K69" s="60" t="n">
        <f aca="false">9/(M69-L69)</f>
        <v>0.310344827586207</v>
      </c>
      <c r="L69" s="32" t="n">
        <f aca="false">J51</f>
        <v>43</v>
      </c>
      <c r="M69" s="32" t="n">
        <f aca="false">D51</f>
        <v>72</v>
      </c>
    </row>
    <row r="70" customFormat="false" ht="12.8" hidden="false" customHeight="false" outlineLevel="0" collapsed="false">
      <c r="J70" s="37"/>
    </row>
    <row r="71" customFormat="false" ht="12.8" hidden="false" customHeight="false" outlineLevel="0" collapsed="false">
      <c r="C71" s="7" t="s">
        <v>199</v>
      </c>
      <c r="D71" s="9" t="n">
        <f aca="false">D67*3+D68*2+D69</f>
        <v>15.6973339287147</v>
      </c>
      <c r="E71" s="9" t="n">
        <f aca="false">E67*3+E68*2+E69</f>
        <v>12.5287523081893</v>
      </c>
      <c r="F71" s="9" t="n">
        <f aca="false">F67*3+F68*2+F69</f>
        <v>18.3517428325346</v>
      </c>
      <c r="G71" s="9" t="n">
        <f aca="false">G67*3+G68*2+G69</f>
        <v>23.6917881817126</v>
      </c>
      <c r="H71" s="9" t="n">
        <f aca="false">H67*3+H68*2+H69</f>
        <v>15.3442674174282</v>
      </c>
      <c r="I71" s="9" t="n">
        <f aca="false">I67*3+I68*2+I69</f>
        <v>38.9592142040454</v>
      </c>
      <c r="J71" s="9" t="n">
        <f aca="false">J67*3+J68*2+J69</f>
        <v>60</v>
      </c>
      <c r="O71" s="57" t="n">
        <f aca="false">SUM(D71:J71)</f>
        <v>184.573098872625</v>
      </c>
    </row>
    <row r="75" customFormat="false" ht="15" hidden="false" customHeight="false" outlineLevel="0" collapsed="false">
      <c r="B75" s="61" t="s">
        <v>201</v>
      </c>
    </row>
    <row r="78" customFormat="false" ht="15" hidden="false" customHeight="false" outlineLevel="0" collapsed="false">
      <c r="C78" s="61" t="s">
        <v>202</v>
      </c>
    </row>
    <row r="80" customFormat="false" ht="12.8" hidden="false" customHeight="false" outlineLevel="0" collapsed="false">
      <c r="D80" s="0" t="s">
        <v>203</v>
      </c>
    </row>
    <row r="81" customFormat="false" ht="12.8" hidden="false" customHeight="false" outlineLevel="0" collapsed="false">
      <c r="D81" s="47" t="s">
        <v>9</v>
      </c>
      <c r="E81" s="47" t="s">
        <v>10</v>
      </c>
      <c r="F81" s="47" t="s">
        <v>11</v>
      </c>
      <c r="G81" s="47" t="s">
        <v>12</v>
      </c>
      <c r="H81" s="47" t="s">
        <v>13</v>
      </c>
      <c r="I81" s="47" t="s">
        <v>14</v>
      </c>
      <c r="J81" s="47" t="s">
        <v>15</v>
      </c>
      <c r="K81" s="47" t="s">
        <v>177</v>
      </c>
      <c r="L81" s="47" t="s">
        <v>178</v>
      </c>
      <c r="M81" s="47" t="s">
        <v>179</v>
      </c>
      <c r="N81" s="1"/>
    </row>
    <row r="82" customFormat="false" ht="12.8" hidden="false" customHeight="false" outlineLevel="0" collapsed="false">
      <c r="C82" s="0" t="s">
        <v>196</v>
      </c>
      <c r="D82" s="47" t="n">
        <v>2.20960481107395</v>
      </c>
      <c r="E82" s="47" t="n">
        <v>1</v>
      </c>
      <c r="F82" s="47" t="n">
        <v>4.0674699202297</v>
      </c>
      <c r="G82" s="47" t="n">
        <v>6.06875672433768</v>
      </c>
      <c r="H82" s="47" t="n">
        <v>3.05497046642314</v>
      </c>
      <c r="I82" s="47" t="n">
        <v>7.26544656410877</v>
      </c>
      <c r="J82" s="47" t="n">
        <v>10</v>
      </c>
      <c r="K82" s="47" t="n">
        <v>0.0191560057603258</v>
      </c>
      <c r="L82" s="47" t="n">
        <v>87.4415987450125</v>
      </c>
      <c r="M82" s="47" t="n">
        <v>557.268143621085</v>
      </c>
      <c r="N82" s="1"/>
    </row>
    <row r="83" customFormat="false" ht="12.8" hidden="false" customHeight="false" outlineLevel="0" collapsed="false">
      <c r="C83" s="0" t="s">
        <v>197</v>
      </c>
      <c r="D83" s="47" t="n">
        <v>4.0052825459877</v>
      </c>
      <c r="E83" s="47" t="n">
        <v>1</v>
      </c>
      <c r="F83" s="47" t="n">
        <v>2.99402793678748</v>
      </c>
      <c r="G83" s="47" t="n">
        <v>5.48180362779062</v>
      </c>
      <c r="H83" s="47" t="n">
        <v>3.74140994132245</v>
      </c>
      <c r="I83" s="47" t="n">
        <v>7.76601450009536</v>
      </c>
      <c r="J83" s="47" t="n">
        <v>10</v>
      </c>
      <c r="K83" s="47" t="n">
        <v>0.572675401603658</v>
      </c>
      <c r="L83" s="47" t="n">
        <v>2.8963612181564</v>
      </c>
      <c r="M83" s="47" t="n">
        <v>18.6120702826585</v>
      </c>
      <c r="N83" s="1"/>
    </row>
    <row r="84" customFormat="false" ht="12.8" hidden="false" customHeight="false" outlineLevel="0" collapsed="false">
      <c r="C84" s="0" t="s">
        <v>198</v>
      </c>
      <c r="D84" s="32" t="n">
        <v>1</v>
      </c>
      <c r="E84" s="32" t="n">
        <v>4.5</v>
      </c>
      <c r="F84" s="32" t="n">
        <v>7</v>
      </c>
      <c r="G84" s="32" t="n">
        <v>8.5</v>
      </c>
      <c r="H84" s="32" t="n">
        <v>7.5</v>
      </c>
      <c r="I84" s="32" t="n">
        <v>9.5</v>
      </c>
      <c r="J84" s="32" t="n">
        <v>10</v>
      </c>
      <c r="K84" s="32" t="n">
        <v>0.5</v>
      </c>
      <c r="L84" s="32" t="n">
        <v>43</v>
      </c>
      <c r="M84" s="32" t="n">
        <v>61</v>
      </c>
    </row>
    <row r="85" customFormat="false" ht="12.8" hidden="false" customHeight="false" outlineLevel="0" collapsed="false">
      <c r="D85" s="47"/>
      <c r="E85" s="47"/>
      <c r="F85" s="47"/>
      <c r="G85" s="47"/>
      <c r="H85" s="47"/>
      <c r="I85" s="47"/>
      <c r="J85" s="47"/>
      <c r="K85" s="32"/>
      <c r="L85" s="32"/>
      <c r="M85" s="32"/>
    </row>
    <row r="86" customFormat="false" ht="12.8" hidden="false" customHeight="false" outlineLevel="0" collapsed="false">
      <c r="C86" s="0" t="s">
        <v>199</v>
      </c>
      <c r="D86" s="20" t="n">
        <v>15.6393795251972</v>
      </c>
      <c r="E86" s="20" t="n">
        <v>9.5</v>
      </c>
      <c r="F86" s="20" t="n">
        <v>25.1904656342641</v>
      </c>
      <c r="G86" s="20" t="n">
        <v>37.6698774285943</v>
      </c>
      <c r="H86" s="20" t="n">
        <v>24.1477312819143</v>
      </c>
      <c r="I86" s="20" t="n">
        <v>46.828368692517</v>
      </c>
      <c r="J86" s="20" t="n">
        <v>60</v>
      </c>
      <c r="K86" s="32"/>
      <c r="L86" s="32"/>
      <c r="M86" s="32"/>
      <c r="O86" s="57" t="n">
        <f aca="false">SUM(D86:J86)</f>
        <v>218.975822562487</v>
      </c>
    </row>
    <row r="87" customFormat="false" ht="12.8" hidden="false" customHeight="false" outlineLevel="0" collapsed="false">
      <c r="D87" s="32"/>
      <c r="E87" s="32"/>
      <c r="F87" s="32"/>
      <c r="G87" s="32"/>
      <c r="H87" s="32"/>
      <c r="I87" s="32"/>
      <c r="J87" s="32"/>
      <c r="K87" s="32"/>
      <c r="L87" s="32"/>
      <c r="M87" s="32"/>
    </row>
    <row r="88" customFormat="false" ht="12.8" hidden="false" customHeight="false" outlineLevel="0" collapsed="false">
      <c r="D88" s="32" t="s">
        <v>204</v>
      </c>
      <c r="E88" s="32"/>
      <c r="F88" s="32"/>
      <c r="G88" s="32"/>
      <c r="H88" s="32"/>
      <c r="I88" s="32"/>
      <c r="J88" s="32"/>
      <c r="K88" s="32"/>
      <c r="L88" s="32"/>
      <c r="M88" s="32"/>
    </row>
    <row r="89" customFormat="false" ht="12.8" hidden="false" customHeight="false" outlineLevel="0" collapsed="false">
      <c r="D89" s="32" t="s">
        <v>9</v>
      </c>
      <c r="E89" s="32" t="s">
        <v>10</v>
      </c>
      <c r="F89" s="32" t="s">
        <v>11</v>
      </c>
      <c r="G89" s="32" t="s">
        <v>12</v>
      </c>
      <c r="H89" s="32" t="s">
        <v>13</v>
      </c>
      <c r="I89" s="32" t="s">
        <v>14</v>
      </c>
      <c r="J89" s="32" t="s">
        <v>15</v>
      </c>
      <c r="K89" s="32" t="s">
        <v>177</v>
      </c>
      <c r="L89" s="32" t="s">
        <v>178</v>
      </c>
      <c r="M89" s="32" t="s">
        <v>179</v>
      </c>
    </row>
    <row r="90" customFormat="false" ht="12.8" hidden="false" customHeight="false" outlineLevel="0" collapsed="false">
      <c r="C90" s="0" t="s">
        <v>196</v>
      </c>
      <c r="D90" s="32" t="n">
        <v>2.20960481107395</v>
      </c>
      <c r="E90" s="32" t="n">
        <v>1</v>
      </c>
      <c r="F90" s="32" t="n">
        <v>4.0674699202297</v>
      </c>
      <c r="G90" s="32" t="n">
        <v>6.06875672433768</v>
      </c>
      <c r="H90" s="32" t="n">
        <v>3.05497046642314</v>
      </c>
      <c r="I90" s="32" t="n">
        <v>7.26544656410877</v>
      </c>
      <c r="J90" s="32" t="n">
        <v>10</v>
      </c>
      <c r="K90" s="32" t="n">
        <v>0.0191560057603258</v>
      </c>
      <c r="L90" s="32" t="n">
        <v>87.4415987450125</v>
      </c>
      <c r="M90" s="32" t="n">
        <v>557.268143621085</v>
      </c>
    </row>
    <row r="91" customFormat="false" ht="12.8" hidden="false" customHeight="false" outlineLevel="0" collapsed="false">
      <c r="C91" s="0" t="s">
        <v>197</v>
      </c>
      <c r="D91" s="32" t="n">
        <v>4.40746284155099</v>
      </c>
      <c r="E91" s="32" t="n">
        <v>2.24713477478431</v>
      </c>
      <c r="F91" s="32" t="n">
        <v>1</v>
      </c>
      <c r="G91" s="32" t="n">
        <v>3.08063603250944</v>
      </c>
      <c r="H91" s="32" t="n">
        <v>3.36396953084735</v>
      </c>
      <c r="I91" s="32" t="n">
        <v>7.92592440174252</v>
      </c>
      <c r="J91" s="32" t="n">
        <v>10</v>
      </c>
      <c r="K91" s="32" t="n">
        <v>0.498425375222565</v>
      </c>
      <c r="L91" s="32" t="n">
        <v>3.97469563141561</v>
      </c>
      <c r="M91" s="32" t="n">
        <v>22.0315612072928</v>
      </c>
    </row>
    <row r="92" customFormat="false" ht="12.8" hidden="false" customHeight="false" outlineLevel="0" collapsed="false">
      <c r="C92" s="0" t="s">
        <v>198</v>
      </c>
      <c r="D92" s="32" t="n">
        <v>1</v>
      </c>
      <c r="E92" s="32" t="n">
        <v>4.5</v>
      </c>
      <c r="F92" s="32" t="n">
        <v>7</v>
      </c>
      <c r="G92" s="32" t="n">
        <v>8.5</v>
      </c>
      <c r="H92" s="32" t="n">
        <v>7.5</v>
      </c>
      <c r="I92" s="32" t="n">
        <v>9.5</v>
      </c>
      <c r="J92" s="32" t="n">
        <v>10</v>
      </c>
      <c r="K92" s="32" t="n">
        <v>0.5</v>
      </c>
      <c r="L92" s="32" t="n">
        <v>43</v>
      </c>
      <c r="M92" s="32" t="n">
        <v>61</v>
      </c>
    </row>
    <row r="93" customFormat="false" ht="12.8" hidden="false" customHeight="false" outlineLevel="0" collapsed="false">
      <c r="D93" s="32"/>
      <c r="E93" s="32"/>
      <c r="F93" s="32"/>
      <c r="G93" s="32"/>
      <c r="H93" s="32"/>
      <c r="I93" s="32"/>
      <c r="J93" s="32"/>
      <c r="K93" s="32"/>
      <c r="L93" s="32"/>
      <c r="M93" s="32"/>
    </row>
    <row r="94" customFormat="false" ht="12.8" hidden="false" customHeight="false" outlineLevel="0" collapsed="false">
      <c r="C94" s="0" t="s">
        <v>199</v>
      </c>
      <c r="D94" s="20" t="n">
        <v>16.4437401163238</v>
      </c>
      <c r="E94" s="20" t="n">
        <v>11.9942695495686</v>
      </c>
      <c r="F94" s="20" t="n">
        <v>21.2024097606891</v>
      </c>
      <c r="G94" s="20" t="n">
        <v>32.8675422380319</v>
      </c>
      <c r="H94" s="20" t="n">
        <v>23.3928504609641</v>
      </c>
      <c r="I94" s="20" t="n">
        <v>47.1481884958114</v>
      </c>
      <c r="J94" s="20" t="n">
        <v>60</v>
      </c>
      <c r="K94" s="32"/>
      <c r="L94" s="32"/>
      <c r="M94" s="32"/>
      <c r="O94" s="57" t="n">
        <f aca="false">SUM(D94:J94)</f>
        <v>213.049000621389</v>
      </c>
    </row>
    <row r="95" customFormat="false" ht="12.8" hidden="false" customHeight="false" outlineLevel="0" collapsed="false">
      <c r="D95" s="32"/>
      <c r="E95" s="32"/>
      <c r="F95" s="32"/>
      <c r="G95" s="32"/>
      <c r="H95" s="32"/>
      <c r="I95" s="32"/>
      <c r="J95" s="32"/>
      <c r="K95" s="32"/>
      <c r="L95" s="32"/>
      <c r="M95" s="32"/>
    </row>
    <row r="96" customFormat="false" ht="12.8" hidden="false" customHeight="false" outlineLevel="0" collapsed="false">
      <c r="D96" s="32"/>
      <c r="E96" s="32"/>
      <c r="F96" s="32"/>
      <c r="G96" s="32"/>
      <c r="H96" s="32"/>
      <c r="I96" s="32"/>
      <c r="J96" s="32"/>
      <c r="K96" s="32"/>
      <c r="L96" s="32"/>
      <c r="M96" s="32"/>
    </row>
    <row r="97" customFormat="false" ht="12.8" hidden="false" customHeight="false" outlineLevel="0" collapsed="false">
      <c r="D97" s="32"/>
      <c r="E97" s="32"/>
      <c r="F97" s="32"/>
      <c r="G97" s="32"/>
      <c r="H97" s="32"/>
      <c r="I97" s="32"/>
      <c r="J97" s="32"/>
      <c r="K97" s="32"/>
      <c r="L97" s="32"/>
      <c r="M97" s="32"/>
    </row>
    <row r="98" customFormat="false" ht="15" hidden="false" customHeight="false" outlineLevel="0" collapsed="false">
      <c r="C98" s="61" t="s">
        <v>205</v>
      </c>
      <c r="D98" s="32"/>
      <c r="E98" s="32"/>
      <c r="F98" s="32"/>
      <c r="G98" s="32"/>
      <c r="H98" s="32"/>
      <c r="I98" s="32"/>
      <c r="J98" s="32"/>
      <c r="K98" s="32"/>
      <c r="L98" s="32"/>
      <c r="M98" s="32"/>
    </row>
    <row r="99" customFormat="false" ht="12.8" hidden="false" customHeight="false" outlineLevel="0" collapsed="false">
      <c r="D99" s="32"/>
      <c r="E99" s="32"/>
      <c r="F99" s="32"/>
      <c r="G99" s="32"/>
      <c r="H99" s="32"/>
      <c r="I99" s="32"/>
      <c r="J99" s="32"/>
      <c r="K99" s="32"/>
      <c r="L99" s="32"/>
      <c r="M99" s="32"/>
    </row>
    <row r="100" customFormat="false" ht="12.8" hidden="false" customHeight="false" outlineLevel="0" collapsed="false">
      <c r="D100" s="32" t="s">
        <v>203</v>
      </c>
      <c r="E100" s="32"/>
      <c r="F100" s="32"/>
      <c r="G100" s="32"/>
      <c r="H100" s="32"/>
      <c r="I100" s="32"/>
      <c r="J100" s="32"/>
      <c r="K100" s="32"/>
      <c r="L100" s="32"/>
      <c r="M100" s="32"/>
    </row>
    <row r="101" customFormat="false" ht="12.8" hidden="false" customHeight="false" outlineLevel="0" collapsed="false">
      <c r="D101" s="32" t="s">
        <v>9</v>
      </c>
      <c r="E101" s="32" t="s">
        <v>10</v>
      </c>
      <c r="F101" s="32" t="s">
        <v>11</v>
      </c>
      <c r="G101" s="32" t="s">
        <v>12</v>
      </c>
      <c r="H101" s="32" t="s">
        <v>13</v>
      </c>
      <c r="I101" s="32" t="s">
        <v>14</v>
      </c>
      <c r="J101" s="32" t="s">
        <v>15</v>
      </c>
      <c r="K101" s="32" t="s">
        <v>177</v>
      </c>
      <c r="L101" s="32" t="s">
        <v>178</v>
      </c>
      <c r="M101" s="32" t="s">
        <v>179</v>
      </c>
    </row>
    <row r="102" customFormat="false" ht="12.8" hidden="false" customHeight="false" outlineLevel="0" collapsed="false">
      <c r="C102" s="0" t="s">
        <v>196</v>
      </c>
      <c r="D102" s="32" t="n">
        <v>2.20960481107395</v>
      </c>
      <c r="E102" s="32" t="n">
        <v>1</v>
      </c>
      <c r="F102" s="32" t="n">
        <v>4.0674699202297</v>
      </c>
      <c r="G102" s="32" t="n">
        <v>6.06875672433768</v>
      </c>
      <c r="H102" s="32" t="n">
        <v>3.05497046642314</v>
      </c>
      <c r="I102" s="32" t="n">
        <v>7.26544656410877</v>
      </c>
      <c r="J102" s="32" t="n">
        <v>10</v>
      </c>
      <c r="K102" s="32" t="n">
        <v>0.0191560057603258</v>
      </c>
      <c r="L102" s="32" t="n">
        <v>87.4415987450125</v>
      </c>
      <c r="M102" s="32" t="n">
        <v>557.268143621085</v>
      </c>
    </row>
    <row r="103" customFormat="false" ht="12.8" hidden="false" customHeight="false" outlineLevel="0" collapsed="false">
      <c r="C103" s="0" t="s">
        <v>197</v>
      </c>
      <c r="D103" s="32" t="n">
        <v>4.0052825459877</v>
      </c>
      <c r="E103" s="32" t="n">
        <v>1</v>
      </c>
      <c r="F103" s="32" t="n">
        <v>2.99402793678748</v>
      </c>
      <c r="G103" s="32" t="n">
        <v>5.48180362779062</v>
      </c>
      <c r="H103" s="32" t="n">
        <v>3.74140994132245</v>
      </c>
      <c r="I103" s="32" t="n">
        <v>7.76601450009536</v>
      </c>
      <c r="J103" s="32" t="n">
        <v>10</v>
      </c>
      <c r="K103" s="32" t="n">
        <v>0.572675401603658</v>
      </c>
      <c r="L103" s="32" t="n">
        <v>2.8963612181564</v>
      </c>
      <c r="M103" s="32" t="n">
        <v>18.6120702826585</v>
      </c>
    </row>
    <row r="104" customFormat="false" ht="12.8" hidden="false" customHeight="false" outlineLevel="0" collapsed="false">
      <c r="C104" s="0" t="s">
        <v>198</v>
      </c>
      <c r="D104" s="32" t="n">
        <v>1</v>
      </c>
      <c r="E104" s="32" t="n">
        <v>4.5</v>
      </c>
      <c r="F104" s="32" t="n">
        <v>7</v>
      </c>
      <c r="G104" s="32" t="n">
        <v>8.5</v>
      </c>
      <c r="H104" s="32" t="n">
        <v>7.5</v>
      </c>
      <c r="I104" s="32" t="n">
        <v>9.5</v>
      </c>
      <c r="J104" s="32" t="n">
        <v>10</v>
      </c>
      <c r="K104" s="32" t="n">
        <v>0.5</v>
      </c>
      <c r="L104" s="32" t="n">
        <v>43</v>
      </c>
      <c r="M104" s="32" t="n">
        <v>61</v>
      </c>
    </row>
    <row r="105" customFormat="false" ht="12.8" hidden="false" customHeight="false" outlineLevel="0" collapsed="false">
      <c r="D105" s="32"/>
      <c r="E105" s="32"/>
      <c r="F105" s="32"/>
      <c r="G105" s="32"/>
      <c r="H105" s="32"/>
      <c r="I105" s="32"/>
      <c r="J105" s="32"/>
      <c r="K105" s="32"/>
      <c r="L105" s="32"/>
      <c r="M105" s="32"/>
    </row>
    <row r="106" customFormat="false" ht="12.8" hidden="false" customHeight="false" outlineLevel="0" collapsed="false">
      <c r="C106" s="0" t="s">
        <v>199</v>
      </c>
      <c r="D106" s="20" t="n">
        <v>15.6393795251972</v>
      </c>
      <c r="E106" s="20" t="n">
        <v>9.5</v>
      </c>
      <c r="F106" s="20" t="n">
        <v>25.1904656342641</v>
      </c>
      <c r="G106" s="20" t="n">
        <v>37.6698774285943</v>
      </c>
      <c r="H106" s="20" t="n">
        <v>24.1477312819143</v>
      </c>
      <c r="I106" s="20" t="n">
        <v>46.828368692517</v>
      </c>
      <c r="J106" s="20" t="n">
        <v>60</v>
      </c>
      <c r="K106" s="32"/>
      <c r="L106" s="32"/>
      <c r="M106" s="32"/>
      <c r="O106" s="57" t="n">
        <f aca="false">SUM(D106:J106)</f>
        <v>218.975822562487</v>
      </c>
    </row>
    <row r="107" customFormat="false" ht="12.8" hidden="false" customHeight="false" outlineLevel="0" collapsed="false">
      <c r="D107" s="32"/>
      <c r="E107" s="32"/>
      <c r="F107" s="32"/>
      <c r="G107" s="32"/>
      <c r="H107" s="32"/>
      <c r="I107" s="32"/>
      <c r="J107" s="32"/>
      <c r="K107" s="32"/>
      <c r="L107" s="32"/>
      <c r="M107" s="32"/>
    </row>
    <row r="108" customFormat="false" ht="12.8" hidden="false" customHeight="false" outlineLevel="0" collapsed="false">
      <c r="D108" s="32" t="s">
        <v>204</v>
      </c>
      <c r="E108" s="32"/>
      <c r="F108" s="32"/>
      <c r="G108" s="32"/>
      <c r="H108" s="32"/>
      <c r="I108" s="32"/>
      <c r="J108" s="32"/>
      <c r="K108" s="32"/>
      <c r="L108" s="32"/>
      <c r="M108" s="32"/>
    </row>
    <row r="109" customFormat="false" ht="12.8" hidden="false" customHeight="false" outlineLevel="0" collapsed="false">
      <c r="D109" s="32" t="s">
        <v>9</v>
      </c>
      <c r="E109" s="32" t="s">
        <v>10</v>
      </c>
      <c r="F109" s="32" t="s">
        <v>11</v>
      </c>
      <c r="G109" s="32" t="s">
        <v>12</v>
      </c>
      <c r="H109" s="32" t="s">
        <v>13</v>
      </c>
      <c r="I109" s="32" t="s">
        <v>14</v>
      </c>
      <c r="J109" s="32" t="s">
        <v>15</v>
      </c>
      <c r="K109" s="32" t="s">
        <v>177</v>
      </c>
      <c r="L109" s="32" t="s">
        <v>178</v>
      </c>
      <c r="M109" s="32" t="s">
        <v>179</v>
      </c>
    </row>
    <row r="110" customFormat="false" ht="12.8" hidden="false" customHeight="false" outlineLevel="0" collapsed="false">
      <c r="C110" s="0" t="s">
        <v>196</v>
      </c>
      <c r="D110" s="32" t="n">
        <v>2.20960481107395</v>
      </c>
      <c r="E110" s="32" t="n">
        <v>1</v>
      </c>
      <c r="F110" s="32" t="n">
        <v>4.0674699202297</v>
      </c>
      <c r="G110" s="32" t="n">
        <v>6.06875672433768</v>
      </c>
      <c r="H110" s="32" t="n">
        <v>3.05497046642314</v>
      </c>
      <c r="I110" s="32" t="n">
        <v>7.26544656410877</v>
      </c>
      <c r="J110" s="32" t="n">
        <v>10</v>
      </c>
      <c r="K110" s="32" t="n">
        <v>0.0191560057603258</v>
      </c>
      <c r="L110" s="32" t="n">
        <v>87.4415987450125</v>
      </c>
      <c r="M110" s="32" t="n">
        <v>557.268143621085</v>
      </c>
      <c r="P110" s="36"/>
    </row>
    <row r="111" customFormat="false" ht="12.8" hidden="false" customHeight="false" outlineLevel="0" collapsed="false">
      <c r="C111" s="0" t="s">
        <v>197</v>
      </c>
      <c r="D111" s="32" t="n">
        <v>4.40746284155099</v>
      </c>
      <c r="E111" s="32" t="n">
        <v>2.24713477478431</v>
      </c>
      <c r="F111" s="32" t="n">
        <v>1</v>
      </c>
      <c r="G111" s="32" t="n">
        <v>3.08063603250944</v>
      </c>
      <c r="H111" s="32" t="n">
        <v>3.36396953084735</v>
      </c>
      <c r="I111" s="32" t="n">
        <v>7.92592440174252</v>
      </c>
      <c r="J111" s="32" t="n">
        <v>10</v>
      </c>
      <c r="K111" s="32" t="n">
        <v>0.498425375222565</v>
      </c>
      <c r="L111" s="32" t="n">
        <v>3.97469563141561</v>
      </c>
      <c r="M111" s="32" t="n">
        <v>22.0315612072928</v>
      </c>
    </row>
    <row r="112" customFormat="false" ht="12.8" hidden="false" customHeight="false" outlineLevel="0" collapsed="false">
      <c r="C112" s="0" t="s">
        <v>198</v>
      </c>
      <c r="D112" s="32" t="n">
        <v>1</v>
      </c>
      <c r="E112" s="32" t="n">
        <v>4.5</v>
      </c>
      <c r="F112" s="32" t="n">
        <v>7</v>
      </c>
      <c r="G112" s="32" t="n">
        <v>8.5</v>
      </c>
      <c r="H112" s="32" t="n">
        <v>7.5</v>
      </c>
      <c r="I112" s="32" t="n">
        <v>9.5</v>
      </c>
      <c r="J112" s="32" t="n">
        <v>10</v>
      </c>
      <c r="K112" s="32" t="n">
        <v>0.5</v>
      </c>
      <c r="L112" s="32" t="n">
        <v>43</v>
      </c>
      <c r="M112" s="32" t="n">
        <v>61</v>
      </c>
    </row>
    <row r="113" customFormat="false" ht="12.8" hidden="false" customHeight="false" outlineLevel="0" collapsed="false">
      <c r="D113" s="32"/>
      <c r="E113" s="32"/>
      <c r="F113" s="32"/>
      <c r="G113" s="32"/>
      <c r="H113" s="32"/>
      <c r="I113" s="32"/>
      <c r="J113" s="32"/>
      <c r="K113" s="32"/>
      <c r="L113" s="32"/>
      <c r="M113" s="32"/>
    </row>
    <row r="114" customFormat="false" ht="12.8" hidden="false" customHeight="false" outlineLevel="0" collapsed="false">
      <c r="C114" s="0" t="s">
        <v>199</v>
      </c>
      <c r="D114" s="20" t="n">
        <v>16.4437401163238</v>
      </c>
      <c r="E114" s="20" t="n">
        <v>11.9942695495686</v>
      </c>
      <c r="F114" s="20" t="n">
        <v>21.2024097606891</v>
      </c>
      <c r="G114" s="20" t="n">
        <v>32.8675422380319</v>
      </c>
      <c r="H114" s="20" t="n">
        <v>23.3928504609641</v>
      </c>
      <c r="I114" s="20" t="n">
        <v>47.1481884958114</v>
      </c>
      <c r="J114" s="20" t="n">
        <v>60</v>
      </c>
      <c r="K114" s="32"/>
      <c r="L114" s="32"/>
      <c r="M114" s="32"/>
      <c r="O114" s="57" t="n">
        <f aca="false">SUM(D114:J114)</f>
        <v>213.049000621389</v>
      </c>
    </row>
    <row r="115" customFormat="false" ht="12.8" hidden="false" customHeight="false" outlineLevel="0" collapsed="false">
      <c r="D115" s="32"/>
      <c r="E115" s="32"/>
      <c r="F115" s="32"/>
      <c r="G115" s="32"/>
      <c r="H115" s="32"/>
      <c r="I115" s="32"/>
      <c r="J115" s="32"/>
      <c r="K115" s="32"/>
      <c r="L115" s="32"/>
      <c r="M115" s="32"/>
    </row>
    <row r="116" customFormat="false" ht="12.8" hidden="false" customHeight="false" outlineLevel="0" collapsed="false">
      <c r="D116" s="32"/>
      <c r="E116" s="32"/>
      <c r="F116" s="32"/>
      <c r="G116" s="32"/>
      <c r="H116" s="32"/>
      <c r="I116" s="32"/>
      <c r="J116" s="32"/>
      <c r="K116" s="32"/>
      <c r="L116" s="32"/>
      <c r="M116" s="32"/>
    </row>
    <row r="117" customFormat="false" ht="12.8" hidden="false" customHeight="false" outlineLevel="0" collapsed="false">
      <c r="D117" s="32"/>
      <c r="E117" s="32"/>
      <c r="F117" s="32"/>
      <c r="G117" s="32"/>
      <c r="H117" s="32"/>
      <c r="I117" s="32"/>
      <c r="J117" s="32"/>
      <c r="K117" s="32"/>
      <c r="L117" s="32"/>
      <c r="M117" s="32"/>
    </row>
    <row r="118" customFormat="false" ht="15" hidden="false" customHeight="false" outlineLevel="0" collapsed="false">
      <c r="C118" s="61" t="s">
        <v>206</v>
      </c>
      <c r="D118" s="32"/>
      <c r="E118" s="32"/>
      <c r="F118" s="32"/>
      <c r="G118" s="32"/>
      <c r="H118" s="32"/>
      <c r="I118" s="32"/>
      <c r="J118" s="32"/>
      <c r="K118" s="32"/>
      <c r="L118" s="32"/>
      <c r="M118" s="32"/>
    </row>
    <row r="119" customFormat="false" ht="12.8" hidden="false" customHeight="false" outlineLevel="0" collapsed="false">
      <c r="D119" s="32"/>
      <c r="E119" s="32"/>
      <c r="F119" s="32"/>
      <c r="G119" s="32"/>
      <c r="H119" s="32"/>
      <c r="I119" s="32"/>
      <c r="J119" s="32"/>
      <c r="K119" s="32"/>
      <c r="L119" s="32"/>
      <c r="M119" s="32"/>
    </row>
    <row r="120" customFormat="false" ht="12.8" hidden="false" customHeight="false" outlineLevel="0" collapsed="false">
      <c r="D120" s="32" t="s">
        <v>203</v>
      </c>
      <c r="E120" s="32"/>
      <c r="F120" s="32"/>
      <c r="G120" s="32"/>
      <c r="H120" s="32"/>
      <c r="I120" s="32"/>
      <c r="J120" s="32"/>
      <c r="K120" s="32"/>
      <c r="L120" s="32"/>
      <c r="M120" s="32"/>
    </row>
    <row r="121" customFormat="false" ht="12.8" hidden="false" customHeight="false" outlineLevel="0" collapsed="false">
      <c r="D121" s="32" t="s">
        <v>9</v>
      </c>
      <c r="E121" s="32" t="s">
        <v>10</v>
      </c>
      <c r="F121" s="32" t="s">
        <v>11</v>
      </c>
      <c r="G121" s="32" t="s">
        <v>12</v>
      </c>
      <c r="H121" s="32" t="s">
        <v>13</v>
      </c>
      <c r="I121" s="32" t="s">
        <v>14</v>
      </c>
      <c r="J121" s="32" t="s">
        <v>15</v>
      </c>
      <c r="K121" s="32" t="s">
        <v>177</v>
      </c>
      <c r="L121" s="32" t="s">
        <v>178</v>
      </c>
      <c r="M121" s="32" t="s">
        <v>179</v>
      </c>
    </row>
    <row r="122" customFormat="false" ht="12.8" hidden="false" customHeight="false" outlineLevel="0" collapsed="false">
      <c r="C122" s="0" t="s">
        <v>196</v>
      </c>
      <c r="D122" s="32" t="n">
        <v>2.20148355217526</v>
      </c>
      <c r="E122" s="32" t="n">
        <v>1</v>
      </c>
      <c r="F122" s="32" t="n">
        <v>4.06279378405395</v>
      </c>
      <c r="G122" s="32" t="n">
        <v>5.91378293850655</v>
      </c>
      <c r="H122" s="32" t="n">
        <v>2.91934007332756</v>
      </c>
      <c r="I122" s="32" t="n">
        <v>7.1551587032949</v>
      </c>
      <c r="J122" s="32" t="n">
        <v>10</v>
      </c>
      <c r="K122" s="32" t="n">
        <v>0.0189301339396433</v>
      </c>
      <c r="L122" s="32" t="n">
        <v>89.8509702281485</v>
      </c>
      <c r="M122" s="32" t="n">
        <v>565.283422459893</v>
      </c>
    </row>
    <row r="123" customFormat="false" ht="12.8" hidden="false" customHeight="false" outlineLevel="0" collapsed="false">
      <c r="C123" s="0" t="s">
        <v>197</v>
      </c>
      <c r="D123" s="32" t="n">
        <v>4.0052825459877</v>
      </c>
      <c r="E123" s="32" t="n">
        <v>1</v>
      </c>
      <c r="F123" s="32" t="n">
        <v>2.99402793678748</v>
      </c>
      <c r="G123" s="32" t="n">
        <v>5.48180362779062</v>
      </c>
      <c r="H123" s="32" t="n">
        <v>3.74140994132245</v>
      </c>
      <c r="I123" s="32" t="n">
        <v>7.76601450009536</v>
      </c>
      <c r="J123" s="32" t="n">
        <v>10</v>
      </c>
      <c r="K123" s="32" t="n">
        <v>0.572675401603658</v>
      </c>
      <c r="L123" s="32" t="n">
        <v>2.8963612181564</v>
      </c>
      <c r="M123" s="32" t="n">
        <v>18.6120702826585</v>
      </c>
    </row>
    <row r="124" customFormat="false" ht="12.8" hidden="false" customHeight="false" outlineLevel="0" collapsed="false">
      <c r="C124" s="0" t="s">
        <v>198</v>
      </c>
      <c r="D124" s="32" t="n">
        <v>1</v>
      </c>
      <c r="E124" s="32" t="n">
        <v>4.15</v>
      </c>
      <c r="F124" s="32" t="n">
        <v>6.4</v>
      </c>
      <c r="G124" s="32" t="n">
        <v>7.75</v>
      </c>
      <c r="H124" s="32" t="n">
        <v>6.85</v>
      </c>
      <c r="I124" s="32" t="n">
        <v>8.65</v>
      </c>
      <c r="J124" s="32" t="n">
        <v>10</v>
      </c>
      <c r="K124" s="32" t="n">
        <v>0.45</v>
      </c>
      <c r="L124" s="32" t="n">
        <v>43</v>
      </c>
      <c r="M124" s="32" t="n">
        <v>63</v>
      </c>
    </row>
    <row r="125" customFormat="false" ht="12.8" hidden="false" customHeight="false" outlineLevel="0" collapsed="false">
      <c r="D125" s="32"/>
      <c r="E125" s="32"/>
      <c r="F125" s="32"/>
      <c r="G125" s="32"/>
      <c r="H125" s="32"/>
      <c r="I125" s="32"/>
      <c r="J125" s="32"/>
      <c r="K125" s="32"/>
      <c r="L125" s="32"/>
      <c r="M125" s="32"/>
    </row>
    <row r="126" customFormat="false" ht="12.8" hidden="false" customHeight="false" outlineLevel="0" collapsed="false">
      <c r="C126" s="0" t="s">
        <v>199</v>
      </c>
      <c r="D126" s="20" t="n">
        <v>15.6150157485012</v>
      </c>
      <c r="E126" s="20" t="n">
        <v>9.15</v>
      </c>
      <c r="F126" s="20" t="n">
        <v>24.5764372257368</v>
      </c>
      <c r="G126" s="20" t="n">
        <v>36.4549560711009</v>
      </c>
      <c r="H126" s="20" t="n">
        <v>23.0908401026276</v>
      </c>
      <c r="I126" s="20" t="n">
        <v>45.6475051100754</v>
      </c>
      <c r="J126" s="20" t="n">
        <v>60</v>
      </c>
      <c r="K126" s="32"/>
      <c r="L126" s="32"/>
      <c r="M126" s="32"/>
      <c r="O126" s="57" t="n">
        <f aca="false">SUM(D126:J126)</f>
        <v>214.534754258042</v>
      </c>
      <c r="P126" s="36" t="n">
        <f aca="false">O126-O106</f>
        <v>-4.441068304445</v>
      </c>
      <c r="Q126" s="0" t="s">
        <v>207</v>
      </c>
    </row>
    <row r="127" customFormat="false" ht="12.8" hidden="false" customHeight="false" outlineLevel="0" collapsed="false">
      <c r="D127" s="32"/>
      <c r="E127" s="32"/>
      <c r="F127" s="32"/>
      <c r="G127" s="32"/>
      <c r="H127" s="32"/>
      <c r="I127" s="32"/>
      <c r="J127" s="32"/>
      <c r="K127" s="32"/>
      <c r="L127" s="32"/>
      <c r="M127" s="32"/>
      <c r="P127" s="36"/>
    </row>
    <row r="128" customFormat="false" ht="12.8" hidden="false" customHeight="false" outlineLevel="0" collapsed="false">
      <c r="D128" s="32" t="s">
        <v>204</v>
      </c>
      <c r="E128" s="32"/>
      <c r="F128" s="32"/>
      <c r="G128" s="32"/>
      <c r="H128" s="32"/>
      <c r="I128" s="32"/>
      <c r="J128" s="32"/>
      <c r="K128" s="32"/>
      <c r="L128" s="32"/>
      <c r="M128" s="32"/>
      <c r="P128" s="36"/>
    </row>
    <row r="129" customFormat="false" ht="12.8" hidden="false" customHeight="false" outlineLevel="0" collapsed="false">
      <c r="D129" s="32" t="s">
        <v>9</v>
      </c>
      <c r="E129" s="32" t="s">
        <v>10</v>
      </c>
      <c r="F129" s="32" t="s">
        <v>11</v>
      </c>
      <c r="G129" s="32" t="s">
        <v>12</v>
      </c>
      <c r="H129" s="32" t="s">
        <v>13</v>
      </c>
      <c r="I129" s="32" t="s">
        <v>14</v>
      </c>
      <c r="J129" s="32" t="s">
        <v>15</v>
      </c>
      <c r="K129" s="32" t="s">
        <v>177</v>
      </c>
      <c r="L129" s="32" t="s">
        <v>178</v>
      </c>
      <c r="M129" s="32" t="s">
        <v>179</v>
      </c>
      <c r="P129" s="36"/>
    </row>
    <row r="130" customFormat="false" ht="12.8" hidden="false" customHeight="false" outlineLevel="0" collapsed="false">
      <c r="C130" s="0" t="s">
        <v>196</v>
      </c>
      <c r="D130" s="32" t="n">
        <v>2.20148355217526</v>
      </c>
      <c r="E130" s="32" t="n">
        <v>1</v>
      </c>
      <c r="F130" s="32" t="n">
        <v>4.06279378405395</v>
      </c>
      <c r="G130" s="32" t="n">
        <v>5.91378293850655</v>
      </c>
      <c r="H130" s="32" t="n">
        <v>2.91934007332756</v>
      </c>
      <c r="I130" s="32" t="n">
        <v>7.1551587032949</v>
      </c>
      <c r="J130" s="32" t="n">
        <v>10</v>
      </c>
      <c r="K130" s="32" t="n">
        <v>0.0189301339396433</v>
      </c>
      <c r="L130" s="32" t="n">
        <v>89.8509702281485</v>
      </c>
      <c r="M130" s="32" t="n">
        <v>565.283422459893</v>
      </c>
      <c r="P130" s="36" t="n">
        <f aca="false">O126-O134</f>
        <v>5.92682194109801</v>
      </c>
      <c r="Q130" s="0" t="s">
        <v>208</v>
      </c>
    </row>
    <row r="131" customFormat="false" ht="12.8" hidden="false" customHeight="false" outlineLevel="0" collapsed="false">
      <c r="C131" s="0" t="s">
        <v>197</v>
      </c>
      <c r="D131" s="32" t="n">
        <v>4.40746284155099</v>
      </c>
      <c r="E131" s="32" t="n">
        <v>2.24713477478431</v>
      </c>
      <c r="F131" s="32" t="n">
        <v>1</v>
      </c>
      <c r="G131" s="32" t="n">
        <v>3.08063603250944</v>
      </c>
      <c r="H131" s="32" t="n">
        <v>3.36396953084735</v>
      </c>
      <c r="I131" s="32" t="n">
        <v>7.92592440174252</v>
      </c>
      <c r="J131" s="32" t="n">
        <v>10</v>
      </c>
      <c r="K131" s="32" t="n">
        <v>0.498425375222565</v>
      </c>
      <c r="L131" s="32" t="n">
        <v>3.97469563141561</v>
      </c>
      <c r="M131" s="32" t="n">
        <v>22.0315612072928</v>
      </c>
      <c r="P131" s="36"/>
    </row>
    <row r="132" customFormat="false" ht="12.8" hidden="false" customHeight="false" outlineLevel="0" collapsed="false">
      <c r="C132" s="0" t="s">
        <v>198</v>
      </c>
      <c r="D132" s="32" t="n">
        <v>1</v>
      </c>
      <c r="E132" s="32" t="n">
        <v>4.15</v>
      </c>
      <c r="F132" s="32" t="n">
        <v>6.4</v>
      </c>
      <c r="G132" s="32" t="n">
        <v>7.75</v>
      </c>
      <c r="H132" s="32" t="n">
        <v>6.85</v>
      </c>
      <c r="I132" s="32" t="n">
        <v>8.65</v>
      </c>
      <c r="J132" s="32" t="n">
        <v>10</v>
      </c>
      <c r="K132" s="32" t="n">
        <v>0.45</v>
      </c>
      <c r="L132" s="32" t="n">
        <v>43</v>
      </c>
      <c r="M132" s="32" t="n">
        <v>63</v>
      </c>
      <c r="P132" s="36"/>
    </row>
    <row r="133" customFormat="false" ht="12.8" hidden="false" customHeight="false" outlineLevel="0" collapsed="false">
      <c r="D133" s="32"/>
      <c r="E133" s="32"/>
      <c r="F133" s="32"/>
      <c r="G133" s="32"/>
      <c r="H133" s="32"/>
      <c r="I133" s="32"/>
      <c r="J133" s="32"/>
      <c r="K133" s="32"/>
      <c r="L133" s="32"/>
      <c r="M133" s="32"/>
      <c r="P133" s="36"/>
    </row>
    <row r="134" customFormat="false" ht="12.8" hidden="false" customHeight="false" outlineLevel="0" collapsed="false">
      <c r="C134" s="0" t="s">
        <v>199</v>
      </c>
      <c r="D134" s="20" t="n">
        <v>16.4193763396278</v>
      </c>
      <c r="E134" s="20" t="n">
        <v>11.6442695495686</v>
      </c>
      <c r="F134" s="20" t="n">
        <v>20.5883813521619</v>
      </c>
      <c r="G134" s="20" t="n">
        <v>31.6526208805385</v>
      </c>
      <c r="H134" s="20" t="n">
        <v>22.3359592816774</v>
      </c>
      <c r="I134" s="20" t="n">
        <v>45.9673249133697</v>
      </c>
      <c r="J134" s="20" t="n">
        <v>60</v>
      </c>
      <c r="K134" s="32"/>
      <c r="L134" s="32"/>
      <c r="M134" s="32"/>
      <c r="O134" s="57" t="n">
        <f aca="false">SUM(D134:J134)</f>
        <v>208.607932316944</v>
      </c>
      <c r="P134" s="36" t="n">
        <f aca="false">O134-O114</f>
        <v>-4.44106830444497</v>
      </c>
      <c r="Q134" s="0" t="s">
        <v>207</v>
      </c>
    </row>
    <row r="139" customFormat="false" ht="15" hidden="false" customHeight="false" outlineLevel="0" collapsed="false">
      <c r="C139" s="61" t="s">
        <v>209</v>
      </c>
    </row>
    <row r="141" customFormat="false" ht="12.8" hidden="false" customHeight="false" outlineLevel="0" collapsed="false">
      <c r="D141" s="0" t="s">
        <v>203</v>
      </c>
    </row>
    <row r="142" customFormat="false" ht="12.8" hidden="false" customHeight="false" outlineLevel="0" collapsed="false">
      <c r="D142" s="0" t="s">
        <v>9</v>
      </c>
      <c r="E142" s="0" t="s">
        <v>10</v>
      </c>
      <c r="F142" s="0" t="s">
        <v>11</v>
      </c>
      <c r="G142" s="0" t="s">
        <v>12</v>
      </c>
      <c r="H142" s="0" t="s">
        <v>13</v>
      </c>
      <c r="I142" s="0" t="s">
        <v>14</v>
      </c>
      <c r="J142" s="0" t="s">
        <v>15</v>
      </c>
      <c r="K142" s="0" t="s">
        <v>177</v>
      </c>
      <c r="L142" s="0" t="s">
        <v>178</v>
      </c>
      <c r="M142" s="0" t="s">
        <v>179</v>
      </c>
    </row>
    <row r="143" customFormat="false" ht="12.8" hidden="false" customHeight="false" outlineLevel="0" collapsed="false">
      <c r="C143" s="0" t="s">
        <v>196</v>
      </c>
      <c r="D143" s="32" t="n">
        <v>2.20292115975809</v>
      </c>
      <c r="E143" s="32" t="n">
        <v>1</v>
      </c>
      <c r="F143" s="32" t="n">
        <v>4.06439526210716</v>
      </c>
      <c r="G143" s="32" t="n">
        <v>5.82192772194391</v>
      </c>
      <c r="H143" s="32" t="n">
        <v>2.8564313823396</v>
      </c>
      <c r="I143" s="32" t="n">
        <v>7.10623265688469</v>
      </c>
      <c r="J143" s="32" t="n">
        <v>10</v>
      </c>
      <c r="K143" s="32" t="n">
        <v>0.0188188543066077</v>
      </c>
      <c r="L143" s="32" t="n">
        <v>90.8501858609283</v>
      </c>
      <c r="M143" s="32" t="n">
        <v>569.093964858671</v>
      </c>
    </row>
    <row r="144" customFormat="false" ht="12.8" hidden="false" customHeight="false" outlineLevel="0" collapsed="false">
      <c r="C144" s="0" t="s">
        <v>197</v>
      </c>
      <c r="D144" s="32" t="n">
        <v>4.0052825459877</v>
      </c>
      <c r="E144" s="32" t="n">
        <v>1</v>
      </c>
      <c r="F144" s="32" t="n">
        <v>2.99402793678748</v>
      </c>
      <c r="G144" s="32" t="n">
        <v>5.48180362779062</v>
      </c>
      <c r="H144" s="32" t="n">
        <v>3.74140994132245</v>
      </c>
      <c r="I144" s="32" t="n">
        <v>7.76601450009536</v>
      </c>
      <c r="J144" s="32" t="n">
        <v>10</v>
      </c>
      <c r="K144" s="32" t="n">
        <v>0.572675401603658</v>
      </c>
      <c r="L144" s="32" t="n">
        <v>2.8963612181564</v>
      </c>
      <c r="M144" s="32" t="n">
        <v>18.6120702826585</v>
      </c>
    </row>
    <row r="145" customFormat="false" ht="12.8" hidden="false" customHeight="false" outlineLevel="0" collapsed="false">
      <c r="C145" s="0" t="s">
        <v>198</v>
      </c>
      <c r="D145" s="32" t="n">
        <v>1</v>
      </c>
      <c r="E145" s="32" t="n">
        <v>4</v>
      </c>
      <c r="F145" s="32" t="n">
        <v>6.14285714285714</v>
      </c>
      <c r="G145" s="32" t="n">
        <v>7.42857142857143</v>
      </c>
      <c r="H145" s="32" t="n">
        <v>6.57142857142857</v>
      </c>
      <c r="I145" s="32" t="n">
        <v>8.28571428571429</v>
      </c>
      <c r="J145" s="32" t="n">
        <v>10</v>
      </c>
      <c r="K145" s="32" t="n">
        <v>0.428571428571429</v>
      </c>
      <c r="L145" s="32" t="n">
        <v>43</v>
      </c>
      <c r="M145" s="32" t="n">
        <v>64</v>
      </c>
    </row>
    <row r="146" customFormat="false" ht="12.8" hidden="false" customHeight="false" outlineLevel="0" collapsed="false">
      <c r="D146" s="32"/>
      <c r="E146" s="32"/>
      <c r="F146" s="32"/>
      <c r="G146" s="32"/>
      <c r="H146" s="32"/>
      <c r="I146" s="32"/>
      <c r="J146" s="32"/>
      <c r="K146" s="32"/>
      <c r="L146" s="32"/>
      <c r="M146" s="32"/>
    </row>
    <row r="147" customFormat="false" ht="12.8" hidden="false" customHeight="false" outlineLevel="0" collapsed="false">
      <c r="C147" s="0" t="s">
        <v>199</v>
      </c>
      <c r="D147" s="20" t="n">
        <v>15.6193285712497</v>
      </c>
      <c r="E147" s="20" t="n">
        <v>9</v>
      </c>
      <c r="F147" s="20" t="n">
        <v>24.3240988027536</v>
      </c>
      <c r="G147" s="20" t="n">
        <v>35.8579618499844</v>
      </c>
      <c r="H147" s="20" t="n">
        <v>22.6235426010923</v>
      </c>
      <c r="I147" s="20" t="n">
        <v>45.1364412565591</v>
      </c>
      <c r="J147" s="20" t="n">
        <v>60</v>
      </c>
      <c r="K147" s="32"/>
      <c r="L147" s="32"/>
      <c r="M147" s="32"/>
      <c r="O147" s="57" t="n">
        <f aca="false">SUM(D147:J147)</f>
        <v>212.561373081639</v>
      </c>
      <c r="P147" s="36" t="n">
        <f aca="false">O147-O126</f>
        <v>-1.97338117640282</v>
      </c>
      <c r="Q147" s="0" t="s">
        <v>207</v>
      </c>
    </row>
    <row r="148" customFormat="false" ht="12.8" hidden="false" customHeight="false" outlineLevel="0" collapsed="false">
      <c r="D148" s="32"/>
      <c r="E148" s="32"/>
      <c r="F148" s="32"/>
      <c r="G148" s="32"/>
      <c r="H148" s="32"/>
      <c r="I148" s="32"/>
      <c r="J148" s="32"/>
      <c r="K148" s="32"/>
      <c r="L148" s="32"/>
      <c r="M148" s="32"/>
      <c r="P148" s="36"/>
    </row>
    <row r="149" customFormat="false" ht="12.8" hidden="false" customHeight="false" outlineLevel="0" collapsed="false">
      <c r="D149" s="32" t="s">
        <v>204</v>
      </c>
      <c r="E149" s="32"/>
      <c r="F149" s="32"/>
      <c r="G149" s="32"/>
      <c r="H149" s="32"/>
      <c r="I149" s="32"/>
      <c r="J149" s="32"/>
      <c r="K149" s="32"/>
      <c r="L149" s="32"/>
      <c r="M149" s="32"/>
      <c r="P149" s="36"/>
    </row>
    <row r="150" customFormat="false" ht="12.8" hidden="false" customHeight="false" outlineLevel="0" collapsed="false">
      <c r="D150" s="32" t="s">
        <v>9</v>
      </c>
      <c r="E150" s="32" t="s">
        <v>10</v>
      </c>
      <c r="F150" s="32" t="s">
        <v>11</v>
      </c>
      <c r="G150" s="32" t="s">
        <v>12</v>
      </c>
      <c r="H150" s="32" t="s">
        <v>13</v>
      </c>
      <c r="I150" s="32" t="s">
        <v>14</v>
      </c>
      <c r="J150" s="32" t="s">
        <v>15</v>
      </c>
      <c r="K150" s="32" t="s">
        <v>177</v>
      </c>
      <c r="L150" s="32" t="s">
        <v>178</v>
      </c>
      <c r="M150" s="32" t="s">
        <v>179</v>
      </c>
      <c r="P150" s="36"/>
    </row>
    <row r="151" customFormat="false" ht="12.8" hidden="false" customHeight="false" outlineLevel="0" collapsed="false">
      <c r="C151" s="0" t="s">
        <v>196</v>
      </c>
      <c r="D151" s="32" t="n">
        <v>2.20292115975809</v>
      </c>
      <c r="E151" s="32" t="n">
        <v>1</v>
      </c>
      <c r="F151" s="32" t="n">
        <v>4.06439526210716</v>
      </c>
      <c r="G151" s="32" t="n">
        <v>5.82192772194391</v>
      </c>
      <c r="H151" s="32" t="n">
        <v>2.8564313823396</v>
      </c>
      <c r="I151" s="32" t="n">
        <v>7.10623265688469</v>
      </c>
      <c r="J151" s="32" t="n">
        <v>10</v>
      </c>
      <c r="K151" s="32" t="n">
        <v>0.0188188543066077</v>
      </c>
      <c r="L151" s="32" t="n">
        <v>90.8501858609283</v>
      </c>
      <c r="M151" s="32" t="n">
        <v>569.093964858671</v>
      </c>
      <c r="P151" s="36" t="n">
        <f aca="false">O147-O155</f>
        <v>5.9268219410981</v>
      </c>
      <c r="Q151" s="0" t="s">
        <v>208</v>
      </c>
    </row>
    <row r="152" customFormat="false" ht="12.8" hidden="false" customHeight="false" outlineLevel="0" collapsed="false">
      <c r="C152" s="0" t="s">
        <v>197</v>
      </c>
      <c r="D152" s="32" t="n">
        <v>4.40746284155099</v>
      </c>
      <c r="E152" s="32" t="n">
        <v>2.24713477478431</v>
      </c>
      <c r="F152" s="32" t="n">
        <v>1</v>
      </c>
      <c r="G152" s="32" t="n">
        <v>3.08063603250944</v>
      </c>
      <c r="H152" s="32" t="n">
        <v>3.36396953084735</v>
      </c>
      <c r="I152" s="32" t="n">
        <v>7.92592440174252</v>
      </c>
      <c r="J152" s="32" t="n">
        <v>10</v>
      </c>
      <c r="K152" s="32" t="n">
        <v>0.498425375222565</v>
      </c>
      <c r="L152" s="32" t="n">
        <v>3.97469563141561</v>
      </c>
      <c r="M152" s="32" t="n">
        <v>22.0315612072928</v>
      </c>
      <c r="P152" s="36"/>
    </row>
    <row r="153" customFormat="false" ht="12.8" hidden="false" customHeight="false" outlineLevel="0" collapsed="false">
      <c r="C153" s="0" t="s">
        <v>198</v>
      </c>
      <c r="D153" s="32" t="n">
        <v>1</v>
      </c>
      <c r="E153" s="32" t="n">
        <v>4</v>
      </c>
      <c r="F153" s="32" t="n">
        <v>6.14285714285714</v>
      </c>
      <c r="G153" s="32" t="n">
        <v>7.42857142857143</v>
      </c>
      <c r="H153" s="32" t="n">
        <v>6.57142857142857</v>
      </c>
      <c r="I153" s="32" t="n">
        <v>8.28571428571429</v>
      </c>
      <c r="J153" s="32" t="n">
        <v>10</v>
      </c>
      <c r="K153" s="32" t="n">
        <v>0.428571428571429</v>
      </c>
      <c r="L153" s="32" t="n">
        <v>43</v>
      </c>
      <c r="M153" s="32" t="n">
        <v>64</v>
      </c>
      <c r="P153" s="36"/>
    </row>
    <row r="154" customFormat="false" ht="12.8" hidden="false" customHeight="false" outlineLevel="0" collapsed="false">
      <c r="D154" s="32"/>
      <c r="E154" s="32"/>
      <c r="F154" s="32"/>
      <c r="G154" s="32"/>
      <c r="H154" s="32"/>
      <c r="I154" s="32"/>
      <c r="J154" s="32"/>
      <c r="K154" s="32"/>
      <c r="L154" s="32"/>
      <c r="M154" s="32"/>
      <c r="P154" s="36"/>
    </row>
    <row r="155" customFormat="false" ht="12.8" hidden="false" customHeight="false" outlineLevel="0" collapsed="false">
      <c r="C155" s="0" t="s">
        <v>199</v>
      </c>
      <c r="D155" s="20" t="n">
        <v>16.4236891623763</v>
      </c>
      <c r="E155" s="20" t="n">
        <v>11.4942695495686</v>
      </c>
      <c r="F155" s="20" t="n">
        <v>20.3360429291786</v>
      </c>
      <c r="G155" s="20" t="n">
        <v>31.055626659422</v>
      </c>
      <c r="H155" s="20" t="n">
        <v>21.8686617801421</v>
      </c>
      <c r="I155" s="20" t="n">
        <v>45.4562610598534</v>
      </c>
      <c r="J155" s="20" t="n">
        <v>60</v>
      </c>
      <c r="K155" s="32"/>
      <c r="L155" s="32"/>
      <c r="M155" s="32"/>
      <c r="O155" s="57" t="n">
        <f aca="false">SUM(D155:J155)</f>
        <v>206.634551140541</v>
      </c>
      <c r="P155" s="36" t="n">
        <f aca="false">O155-O134</f>
        <v>-1.97338117640291</v>
      </c>
      <c r="Q155" s="0" t="s">
        <v>207</v>
      </c>
    </row>
    <row r="159" customFormat="false" ht="15" hidden="false" customHeight="false" outlineLevel="0" collapsed="false">
      <c r="D159" s="33" t="s">
        <v>194</v>
      </c>
      <c r="E159" s="7"/>
      <c r="F159" s="58"/>
      <c r="G159" s="15" t="n">
        <v>43965</v>
      </c>
      <c r="H159" s="7"/>
      <c r="I159" s="17" t="s">
        <v>195</v>
      </c>
      <c r="J159" s="7"/>
    </row>
    <row r="160" customFormat="false" ht="15" hidden="false" customHeight="false" outlineLevel="0" collapsed="false">
      <c r="D160" s="33"/>
      <c r="E160" s="7"/>
      <c r="F160" s="58"/>
      <c r="G160" s="7"/>
      <c r="H160" s="7"/>
      <c r="I160" s="7"/>
      <c r="J160" s="7"/>
    </row>
    <row r="161" customFormat="false" ht="12.8" hidden="false" customHeight="false" outlineLevel="0" collapsed="false">
      <c r="D161" s="7" t="s">
        <v>9</v>
      </c>
      <c r="E161" s="7" t="s">
        <v>10</v>
      </c>
      <c r="F161" s="7" t="s">
        <v>11</v>
      </c>
      <c r="G161" s="7" t="s">
        <v>12</v>
      </c>
      <c r="H161" s="7" t="s">
        <v>13</v>
      </c>
      <c r="I161" s="7" t="s">
        <v>14</v>
      </c>
      <c r="J161" s="7" t="s">
        <v>15</v>
      </c>
      <c r="K161" s="7" t="s">
        <v>177</v>
      </c>
      <c r="L161" s="7" t="s">
        <v>178</v>
      </c>
      <c r="M161" s="7" t="s">
        <v>179</v>
      </c>
    </row>
    <row r="162" customFormat="false" ht="12.8" hidden="false" customHeight="false" outlineLevel="0" collapsed="false">
      <c r="C162" s="7" t="s">
        <v>196</v>
      </c>
      <c r="D162" s="40" t="n">
        <v>2.20485679056761</v>
      </c>
      <c r="E162" s="40" t="n">
        <v>1</v>
      </c>
      <c r="F162" s="40" t="n">
        <v>4.05850287232631</v>
      </c>
      <c r="G162" s="40" t="n">
        <v>5.73815413981769</v>
      </c>
      <c r="H162" s="40" t="n">
        <v>2.79849851230334</v>
      </c>
      <c r="I162" s="40" t="n">
        <v>7.06022200008747</v>
      </c>
      <c r="J162" s="40" t="n">
        <v>10</v>
      </c>
      <c r="K162" s="60" t="n">
        <v>0.0187050849548094</v>
      </c>
      <c r="L162" s="32" t="n">
        <v>91.7641441871568</v>
      </c>
      <c r="M162" s="32" t="n">
        <v>572.916730328495</v>
      </c>
    </row>
    <row r="163" customFormat="false" ht="12.8" hidden="false" customHeight="false" outlineLevel="0" collapsed="false">
      <c r="C163" s="7" t="s">
        <v>197</v>
      </c>
      <c r="D163" s="40" t="n">
        <v>4.0052825459877</v>
      </c>
      <c r="E163" s="40" t="n">
        <v>1</v>
      </c>
      <c r="F163" s="40" t="n">
        <v>2.99402793678748</v>
      </c>
      <c r="G163" s="40" t="n">
        <v>5.48180362779062</v>
      </c>
      <c r="H163" s="40" t="n">
        <v>3.74140994132245</v>
      </c>
      <c r="I163" s="40" t="n">
        <v>7.76601450009536</v>
      </c>
      <c r="J163" s="40" t="n">
        <v>10</v>
      </c>
      <c r="K163" s="60" t="n">
        <v>0.572675401603658</v>
      </c>
      <c r="L163" s="32" t="n">
        <v>2.8963612181564</v>
      </c>
      <c r="M163" s="32" t="n">
        <v>18.6120702826585</v>
      </c>
    </row>
    <row r="164" customFormat="false" ht="12.8" hidden="false" customHeight="false" outlineLevel="0" collapsed="false">
      <c r="C164" s="7" t="s">
        <v>198</v>
      </c>
      <c r="D164" s="40" t="n">
        <v>1</v>
      </c>
      <c r="E164" s="40" t="n">
        <v>3.86363636363636</v>
      </c>
      <c r="F164" s="40" t="n">
        <v>5.90909090909091</v>
      </c>
      <c r="G164" s="40" t="n">
        <v>7.13636363636364</v>
      </c>
      <c r="H164" s="40" t="n">
        <v>6.31818181818182</v>
      </c>
      <c r="I164" s="40" t="n">
        <v>7.95454545454546</v>
      </c>
      <c r="J164" s="40" t="n">
        <v>10</v>
      </c>
      <c r="K164" s="60" t="n">
        <v>0.409090909090909</v>
      </c>
      <c r="L164" s="32" t="n">
        <v>43</v>
      </c>
      <c r="M164" s="32" t="n">
        <v>65</v>
      </c>
    </row>
    <row r="165" customFormat="false" ht="12.8" hidden="false" customHeight="false" outlineLevel="0" collapsed="false">
      <c r="J165" s="37"/>
    </row>
    <row r="166" customFormat="false" ht="12.8" hidden="false" customHeight="false" outlineLevel="0" collapsed="false">
      <c r="C166" s="7" t="s">
        <v>199</v>
      </c>
      <c r="D166" s="9" t="n">
        <v>15.6251354636782</v>
      </c>
      <c r="E166" s="9" t="n">
        <v>8.86363636363636</v>
      </c>
      <c r="F166" s="9" t="n">
        <v>24.0726553996448</v>
      </c>
      <c r="G166" s="9" t="n">
        <v>35.3144333113979</v>
      </c>
      <c r="H166" s="9" t="n">
        <v>22.1964972377367</v>
      </c>
      <c r="I166" s="9" t="n">
        <v>44.6672404549986</v>
      </c>
      <c r="J166" s="9" t="n">
        <v>60</v>
      </c>
      <c r="O166" s="57" t="n">
        <f aca="false">SUM(D166:J166)</f>
        <v>210.739598231093</v>
      </c>
      <c r="P166" s="36" t="n">
        <f aca="false">O166-O147</f>
        <v>-1.82177485054655</v>
      </c>
      <c r="Q166" s="0" t="s">
        <v>207</v>
      </c>
    </row>
    <row r="167" customFormat="false" ht="12.8" hidden="false" customHeight="false" outlineLevel="0" collapsed="false">
      <c r="P167" s="36"/>
    </row>
    <row r="168" customFormat="false" ht="15" hidden="false" customHeight="false" outlineLevel="0" collapsed="false">
      <c r="D168" s="33" t="s">
        <v>194</v>
      </c>
      <c r="E168" s="7"/>
      <c r="F168" s="58"/>
      <c r="G168" s="15" t="n">
        <v>43965</v>
      </c>
      <c r="H168" s="7"/>
      <c r="I168" s="17" t="s">
        <v>200</v>
      </c>
      <c r="J168" s="7"/>
      <c r="P168" s="36"/>
    </row>
    <row r="169" customFormat="false" ht="12.8" hidden="false" customHeight="false" outlineLevel="0" collapsed="false">
      <c r="D169" s="17"/>
      <c r="E169" s="7"/>
      <c r="F169" s="58"/>
      <c r="G169" s="7"/>
      <c r="H169" s="7"/>
      <c r="I169" s="7"/>
      <c r="J169" s="7"/>
      <c r="P169" s="36"/>
    </row>
    <row r="170" customFormat="false" ht="12.8" hidden="false" customHeight="false" outlineLevel="0" collapsed="false">
      <c r="D170" s="7" t="s">
        <v>9</v>
      </c>
      <c r="E170" s="7" t="s">
        <v>10</v>
      </c>
      <c r="F170" s="7" t="s">
        <v>11</v>
      </c>
      <c r="G170" s="7" t="s">
        <v>12</v>
      </c>
      <c r="H170" s="7" t="s">
        <v>13</v>
      </c>
      <c r="I170" s="7" t="s">
        <v>14</v>
      </c>
      <c r="J170" s="7" t="s">
        <v>15</v>
      </c>
      <c r="K170" s="7" t="s">
        <v>177</v>
      </c>
      <c r="L170" s="7" t="s">
        <v>178</v>
      </c>
      <c r="M170" s="7" t="s">
        <v>179</v>
      </c>
      <c r="P170" s="36" t="n">
        <f aca="false">O166-O175</f>
        <v>5.92682194109796</v>
      </c>
      <c r="Q170" s="0" t="s">
        <v>208</v>
      </c>
    </row>
    <row r="171" customFormat="false" ht="12.8" hidden="false" customHeight="false" outlineLevel="0" collapsed="false">
      <c r="C171" s="7" t="s">
        <v>196</v>
      </c>
      <c r="D171" s="40" t="n">
        <v>2.20485679056761</v>
      </c>
      <c r="E171" s="40" t="n">
        <v>1</v>
      </c>
      <c r="F171" s="40" t="n">
        <v>4.05850287232631</v>
      </c>
      <c r="G171" s="40" t="n">
        <v>5.73815413981769</v>
      </c>
      <c r="H171" s="40" t="n">
        <v>2.79849851230334</v>
      </c>
      <c r="I171" s="40" t="n">
        <v>7.06022200008747</v>
      </c>
      <c r="J171" s="40" t="n">
        <v>10</v>
      </c>
      <c r="K171" s="60" t="n">
        <v>0.0187050849548094</v>
      </c>
      <c r="L171" s="32" t="n">
        <v>91.7641441871568</v>
      </c>
      <c r="M171" s="32" t="n">
        <v>572.916730328495</v>
      </c>
      <c r="P171" s="36"/>
    </row>
    <row r="172" customFormat="false" ht="12.8" hidden="false" customHeight="false" outlineLevel="0" collapsed="false">
      <c r="C172" s="7" t="s">
        <v>197</v>
      </c>
      <c r="D172" s="40" t="n">
        <v>4.40746284155099</v>
      </c>
      <c r="E172" s="40" t="n">
        <v>2.24713477478431</v>
      </c>
      <c r="F172" s="40" t="n">
        <v>1</v>
      </c>
      <c r="G172" s="40" t="n">
        <v>3.08063603250944</v>
      </c>
      <c r="H172" s="40" t="n">
        <v>3.36396953084735</v>
      </c>
      <c r="I172" s="40" t="n">
        <v>7.92592440174252</v>
      </c>
      <c r="J172" s="40" t="n">
        <v>10</v>
      </c>
      <c r="K172" s="60" t="n">
        <v>0.498425375222565</v>
      </c>
      <c r="L172" s="32" t="n">
        <v>3.97469563141561</v>
      </c>
      <c r="M172" s="32" t="n">
        <v>22.0315612072928</v>
      </c>
      <c r="P172" s="36"/>
    </row>
    <row r="173" customFormat="false" ht="12.8" hidden="false" customHeight="false" outlineLevel="0" collapsed="false">
      <c r="C173" s="7" t="s">
        <v>198</v>
      </c>
      <c r="D173" s="40" t="n">
        <v>1</v>
      </c>
      <c r="E173" s="40" t="n">
        <v>3.86363636363636</v>
      </c>
      <c r="F173" s="40" t="n">
        <v>5.90909090909091</v>
      </c>
      <c r="G173" s="40" t="n">
        <v>7.13636363636364</v>
      </c>
      <c r="H173" s="40" t="n">
        <v>6.31818181818182</v>
      </c>
      <c r="I173" s="40" t="n">
        <v>7.95454545454546</v>
      </c>
      <c r="J173" s="40" t="n">
        <v>10</v>
      </c>
      <c r="K173" s="60" t="n">
        <v>0.409090909090909</v>
      </c>
      <c r="L173" s="32" t="n">
        <v>43</v>
      </c>
      <c r="M173" s="32" t="n">
        <v>65</v>
      </c>
      <c r="P173" s="36"/>
    </row>
    <row r="174" customFormat="false" ht="12.8" hidden="false" customHeight="false" outlineLevel="0" collapsed="false">
      <c r="J174" s="37"/>
    </row>
    <row r="175" customFormat="false" ht="12.8" hidden="false" customHeight="false" outlineLevel="0" collapsed="false">
      <c r="C175" s="7" t="s">
        <v>199</v>
      </c>
      <c r="D175" s="9" t="n">
        <v>16.4294960548048</v>
      </c>
      <c r="E175" s="9" t="n">
        <v>11.357905913205</v>
      </c>
      <c r="F175" s="9" t="n">
        <v>20.0845995260698</v>
      </c>
      <c r="G175" s="9" t="n">
        <v>30.5120981208356</v>
      </c>
      <c r="H175" s="9" t="n">
        <v>21.4416164167865</v>
      </c>
      <c r="I175" s="9" t="n">
        <v>44.9870602582929</v>
      </c>
      <c r="J175" s="9" t="n">
        <v>60</v>
      </c>
      <c r="O175" s="57" t="n">
        <f aca="false">SUM(D175:J175)</f>
        <v>204.812776289995</v>
      </c>
      <c r="P175" s="36" t="n">
        <f aca="false">O175-O155</f>
        <v>-1.8217748505464</v>
      </c>
      <c r="Q175" s="0" t="s">
        <v>207</v>
      </c>
    </row>
    <row r="179" customFormat="false" ht="15" hidden="false" customHeight="false" outlineLevel="0" collapsed="false">
      <c r="D179" s="33" t="s">
        <v>194</v>
      </c>
      <c r="E179" s="7"/>
      <c r="F179" s="58"/>
      <c r="G179" s="15" t="n">
        <v>43966</v>
      </c>
      <c r="H179" s="7"/>
      <c r="I179" s="17" t="s">
        <v>195</v>
      </c>
      <c r="J179" s="7"/>
    </row>
    <row r="180" customFormat="false" ht="15" hidden="false" customHeight="false" outlineLevel="0" collapsed="false">
      <c r="D180" s="33"/>
      <c r="E180" s="7"/>
      <c r="F180" s="58"/>
      <c r="G180" s="7"/>
      <c r="H180" s="7"/>
      <c r="I180" s="7"/>
      <c r="J180" s="7"/>
    </row>
    <row r="181" customFormat="false" ht="12.8" hidden="false" customHeight="false" outlineLevel="0" collapsed="false">
      <c r="D181" s="7" t="s">
        <v>9</v>
      </c>
      <c r="E181" s="7" t="s">
        <v>10</v>
      </c>
      <c r="F181" s="7" t="s">
        <v>11</v>
      </c>
      <c r="G181" s="7" t="s">
        <v>12</v>
      </c>
      <c r="H181" s="7" t="s">
        <v>13</v>
      </c>
      <c r="I181" s="7" t="s">
        <v>14</v>
      </c>
      <c r="J181" s="7" t="s">
        <v>15</v>
      </c>
      <c r="K181" s="7" t="s">
        <v>177</v>
      </c>
      <c r="L181" s="7" t="s">
        <v>178</v>
      </c>
      <c r="M181" s="7" t="s">
        <v>179</v>
      </c>
    </row>
    <row r="182" customFormat="false" ht="12.8" hidden="false" customHeight="false" outlineLevel="0" collapsed="false">
      <c r="C182" s="7" t="s">
        <v>196</v>
      </c>
      <c r="D182" s="40" t="n">
        <v>2.20214294372361</v>
      </c>
      <c r="E182" s="40" t="n">
        <v>1</v>
      </c>
      <c r="F182" s="40" t="n">
        <v>4.0544380884657</v>
      </c>
      <c r="G182" s="40" t="n">
        <v>5.65676902395852</v>
      </c>
      <c r="H182" s="40" t="n">
        <v>2.74629997217936</v>
      </c>
      <c r="I182" s="40" t="n">
        <v>7.01283342050468</v>
      </c>
      <c r="J182" s="40" t="n">
        <v>10</v>
      </c>
      <c r="K182" s="60" t="n">
        <v>0.0186004196876802</v>
      </c>
      <c r="L182" s="32" t="n">
        <v>92.6013709374893</v>
      </c>
      <c r="M182" s="32" t="n">
        <v>576.461420932009</v>
      </c>
    </row>
    <row r="183" customFormat="false" ht="12.8" hidden="false" customHeight="false" outlineLevel="0" collapsed="false">
      <c r="C183" s="7" t="s">
        <v>197</v>
      </c>
      <c r="D183" s="40" t="n">
        <v>4.0052825459877</v>
      </c>
      <c r="E183" s="40" t="n">
        <v>1</v>
      </c>
      <c r="F183" s="40" t="n">
        <v>2.99402793678748</v>
      </c>
      <c r="G183" s="40" t="n">
        <v>5.48180362779062</v>
      </c>
      <c r="H183" s="40" t="n">
        <v>3.74140994132245</v>
      </c>
      <c r="I183" s="40" t="n">
        <v>7.76601450009536</v>
      </c>
      <c r="J183" s="40" t="n">
        <v>10</v>
      </c>
      <c r="K183" s="60" t="n">
        <v>0.572675401603658</v>
      </c>
      <c r="L183" s="32" t="n">
        <v>2.8963612181564</v>
      </c>
      <c r="M183" s="32" t="n">
        <v>18.6120702826585</v>
      </c>
    </row>
    <row r="184" customFormat="false" ht="12.8" hidden="false" customHeight="false" outlineLevel="0" collapsed="false">
      <c r="C184" s="7" t="s">
        <v>198</v>
      </c>
      <c r="D184" s="40" t="n">
        <v>1</v>
      </c>
      <c r="E184" s="40" t="n">
        <v>3.73913043478261</v>
      </c>
      <c r="F184" s="40" t="n">
        <v>5.69565217391304</v>
      </c>
      <c r="G184" s="40" t="n">
        <v>6.8695652173913</v>
      </c>
      <c r="H184" s="40" t="n">
        <v>6.08695652173913</v>
      </c>
      <c r="I184" s="40" t="n">
        <v>7.65217391304348</v>
      </c>
      <c r="J184" s="40" t="n">
        <v>10</v>
      </c>
      <c r="K184" s="60" t="n">
        <v>0.391304347826087</v>
      </c>
      <c r="L184" s="32" t="n">
        <v>43</v>
      </c>
      <c r="M184" s="32" t="n">
        <v>66</v>
      </c>
    </row>
    <row r="185" customFormat="false" ht="12.8" hidden="false" customHeight="false" outlineLevel="0" collapsed="false">
      <c r="J185" s="37"/>
    </row>
    <row r="186" customFormat="false" ht="12.8" hidden="false" customHeight="false" outlineLevel="0" collapsed="false">
      <c r="C186" s="7" t="s">
        <v>199</v>
      </c>
      <c r="D186" s="9" t="n">
        <v>15.6169939231462</v>
      </c>
      <c r="E186" s="9" t="n">
        <v>8.73913043478261</v>
      </c>
      <c r="F186" s="9" t="n">
        <v>23.8470223128851</v>
      </c>
      <c r="G186" s="9" t="n">
        <v>34.8034795448481</v>
      </c>
      <c r="H186" s="9" t="n">
        <v>21.8086763209221</v>
      </c>
      <c r="I186" s="9" t="n">
        <v>44.2227031747482</v>
      </c>
      <c r="J186" s="9" t="n">
        <v>60</v>
      </c>
      <c r="O186" s="57" t="n">
        <f aca="false">SUM(D186:J186)</f>
        <v>209.038005711332</v>
      </c>
      <c r="P186" s="36" t="n">
        <f aca="false">O186-O166</f>
        <v>-1.70159251976023</v>
      </c>
      <c r="Q186" s="0" t="s">
        <v>207</v>
      </c>
    </row>
    <row r="187" customFormat="false" ht="12.8" hidden="false" customHeight="false" outlineLevel="0" collapsed="false">
      <c r="P187" s="36"/>
    </row>
    <row r="188" customFormat="false" ht="15" hidden="false" customHeight="false" outlineLevel="0" collapsed="false">
      <c r="D188" s="33" t="s">
        <v>194</v>
      </c>
      <c r="E188" s="7"/>
      <c r="F188" s="58"/>
      <c r="G188" s="15" t="n">
        <v>43966</v>
      </c>
      <c r="H188" s="7"/>
      <c r="I188" s="17" t="s">
        <v>200</v>
      </c>
      <c r="J188" s="7"/>
      <c r="P188" s="36"/>
    </row>
    <row r="189" customFormat="false" ht="12.8" hidden="false" customHeight="false" outlineLevel="0" collapsed="false">
      <c r="D189" s="17"/>
      <c r="E189" s="7"/>
      <c r="F189" s="58"/>
      <c r="G189" s="7"/>
      <c r="H189" s="7"/>
      <c r="I189" s="7"/>
      <c r="J189" s="7"/>
      <c r="P189" s="36"/>
    </row>
    <row r="190" customFormat="false" ht="12.8" hidden="false" customHeight="false" outlineLevel="0" collapsed="false">
      <c r="D190" s="7" t="s">
        <v>9</v>
      </c>
      <c r="E190" s="7" t="s">
        <v>10</v>
      </c>
      <c r="F190" s="7" t="s">
        <v>11</v>
      </c>
      <c r="G190" s="7" t="s">
        <v>12</v>
      </c>
      <c r="H190" s="7" t="s">
        <v>13</v>
      </c>
      <c r="I190" s="7" t="s">
        <v>14</v>
      </c>
      <c r="J190" s="7" t="s">
        <v>15</v>
      </c>
      <c r="K190" s="7" t="s">
        <v>177</v>
      </c>
      <c r="L190" s="7" t="s">
        <v>178</v>
      </c>
      <c r="M190" s="7" t="s">
        <v>179</v>
      </c>
      <c r="P190" s="36" t="n">
        <f aca="false">O186-O195</f>
        <v>5.92682194109801</v>
      </c>
      <c r="Q190" s="0" t="s">
        <v>208</v>
      </c>
    </row>
    <row r="191" customFormat="false" ht="12.8" hidden="false" customHeight="false" outlineLevel="0" collapsed="false">
      <c r="C191" s="7" t="s">
        <v>196</v>
      </c>
      <c r="D191" s="40" t="n">
        <v>2.20214294372361</v>
      </c>
      <c r="E191" s="40" t="n">
        <v>1</v>
      </c>
      <c r="F191" s="40" t="n">
        <v>4.0544380884657</v>
      </c>
      <c r="G191" s="40" t="n">
        <v>5.65676902395852</v>
      </c>
      <c r="H191" s="40" t="n">
        <v>2.74629997217936</v>
      </c>
      <c r="I191" s="40" t="n">
        <v>7.01283342050468</v>
      </c>
      <c r="J191" s="40" t="n">
        <v>10</v>
      </c>
      <c r="K191" s="60" t="n">
        <v>0.0186004196876802</v>
      </c>
      <c r="L191" s="32" t="n">
        <v>92.6013709374893</v>
      </c>
      <c r="M191" s="32" t="n">
        <v>576.461420932009</v>
      </c>
      <c r="P191" s="36"/>
    </row>
    <row r="192" customFormat="false" ht="12.8" hidden="false" customHeight="false" outlineLevel="0" collapsed="false">
      <c r="C192" s="7" t="s">
        <v>197</v>
      </c>
      <c r="D192" s="40" t="n">
        <v>4.40746284155099</v>
      </c>
      <c r="E192" s="40" t="n">
        <v>2.24713477478431</v>
      </c>
      <c r="F192" s="40" t="n">
        <v>1</v>
      </c>
      <c r="G192" s="40" t="n">
        <v>3.08063603250944</v>
      </c>
      <c r="H192" s="40" t="n">
        <v>3.36396953084735</v>
      </c>
      <c r="I192" s="40" t="n">
        <v>7.92592440174252</v>
      </c>
      <c r="J192" s="40" t="n">
        <v>10</v>
      </c>
      <c r="K192" s="60" t="n">
        <v>0.498425375222565</v>
      </c>
      <c r="L192" s="32" t="n">
        <v>3.97469563141561</v>
      </c>
      <c r="M192" s="32" t="n">
        <v>22.0315612072928</v>
      </c>
      <c r="P192" s="36"/>
    </row>
    <row r="193" customFormat="false" ht="12.8" hidden="false" customHeight="false" outlineLevel="0" collapsed="false">
      <c r="C193" s="7" t="s">
        <v>198</v>
      </c>
      <c r="D193" s="40" t="n">
        <v>1</v>
      </c>
      <c r="E193" s="40" t="n">
        <v>3.73913043478261</v>
      </c>
      <c r="F193" s="40" t="n">
        <v>5.69565217391304</v>
      </c>
      <c r="G193" s="40" t="n">
        <v>6.8695652173913</v>
      </c>
      <c r="H193" s="40" t="n">
        <v>6.08695652173913</v>
      </c>
      <c r="I193" s="40" t="n">
        <v>7.65217391304348</v>
      </c>
      <c r="J193" s="40" t="n">
        <v>10</v>
      </c>
      <c r="K193" s="60" t="n">
        <v>0.391304347826087</v>
      </c>
      <c r="L193" s="32" t="n">
        <v>43</v>
      </c>
      <c r="M193" s="32" t="n">
        <v>66</v>
      </c>
      <c r="P193" s="36"/>
    </row>
    <row r="194" customFormat="false" ht="12.8" hidden="false" customHeight="false" outlineLevel="0" collapsed="false">
      <c r="J194" s="37"/>
    </row>
    <row r="195" customFormat="false" ht="12.8" hidden="false" customHeight="false" outlineLevel="0" collapsed="false">
      <c r="C195" s="7" t="s">
        <v>199</v>
      </c>
      <c r="D195" s="9" t="n">
        <v>16.4213545142728</v>
      </c>
      <c r="E195" s="9" t="n">
        <v>11.2333999843512</v>
      </c>
      <c r="F195" s="9" t="n">
        <v>19.8589664393101</v>
      </c>
      <c r="G195" s="9" t="n">
        <v>30.0011443542857</v>
      </c>
      <c r="H195" s="9" t="n">
        <v>21.0537954999719</v>
      </c>
      <c r="I195" s="9" t="n">
        <v>44.5425229780426</v>
      </c>
      <c r="J195" s="9" t="n">
        <v>60</v>
      </c>
      <c r="O195" s="57" t="n">
        <f aca="false">SUM(D195:J195)</f>
        <v>203.111183770234</v>
      </c>
      <c r="P195" s="36" t="n">
        <f aca="false">O195-O175</f>
        <v>-1.70159251976028</v>
      </c>
      <c r="Q195" s="0" t="s">
        <v>207</v>
      </c>
    </row>
    <row r="199" customFormat="false" ht="15" hidden="false" customHeight="false" outlineLevel="0" collapsed="false">
      <c r="D199" s="33" t="s">
        <v>194</v>
      </c>
      <c r="E199" s="7"/>
      <c r="F199" s="58"/>
      <c r="G199" s="15" t="n">
        <v>43967</v>
      </c>
      <c r="H199" s="7"/>
      <c r="I199" s="17" t="s">
        <v>195</v>
      </c>
      <c r="J199" s="7"/>
    </row>
    <row r="200" customFormat="false" ht="15" hidden="false" customHeight="false" outlineLevel="0" collapsed="false">
      <c r="D200" s="33"/>
      <c r="E200" s="7"/>
      <c r="F200" s="58"/>
      <c r="G200" s="7"/>
      <c r="H200" s="7"/>
      <c r="I200" s="7"/>
      <c r="J200" s="7"/>
    </row>
    <row r="201" customFormat="false" ht="12.8" hidden="false" customHeight="false" outlineLevel="0" collapsed="false">
      <c r="D201" s="7" t="s">
        <v>9</v>
      </c>
      <c r="E201" s="7" t="s">
        <v>10</v>
      </c>
      <c r="F201" s="7" t="s">
        <v>11</v>
      </c>
      <c r="G201" s="7" t="s">
        <v>12</v>
      </c>
      <c r="H201" s="7" t="s">
        <v>13</v>
      </c>
      <c r="I201" s="7" t="s">
        <v>14</v>
      </c>
      <c r="J201" s="7" t="s">
        <v>15</v>
      </c>
      <c r="K201" s="7" t="s">
        <v>177</v>
      </c>
      <c r="L201" s="7" t="s">
        <v>178</v>
      </c>
      <c r="M201" s="7" t="s">
        <v>179</v>
      </c>
    </row>
    <row r="202" customFormat="false" ht="12.8" hidden="false" customHeight="false" outlineLevel="0" collapsed="false">
      <c r="C202" s="7" t="s">
        <v>196</v>
      </c>
      <c r="D202" s="40" t="n">
        <v>2.19752094709014</v>
      </c>
      <c r="E202" s="40" t="n">
        <v>1</v>
      </c>
      <c r="F202" s="40" t="n">
        <v>4.04682792632214</v>
      </c>
      <c r="G202" s="40" t="n">
        <v>5.5783343745356</v>
      </c>
      <c r="H202" s="40" t="n">
        <v>2.68640517623823</v>
      </c>
      <c r="I202" s="40" t="n">
        <v>6.96280109377633</v>
      </c>
      <c r="J202" s="40" t="n">
        <v>10</v>
      </c>
      <c r="K202" s="60" t="n">
        <v>0.0185047922969713</v>
      </c>
      <c r="L202" s="32" t="n">
        <v>93.4164307881185</v>
      </c>
      <c r="M202" s="32" t="n">
        <v>579.7769289534</v>
      </c>
    </row>
    <row r="203" customFormat="false" ht="12.8" hidden="false" customHeight="false" outlineLevel="0" collapsed="false">
      <c r="C203" s="7" t="s">
        <v>197</v>
      </c>
      <c r="D203" s="40" t="n">
        <v>4.0052825459877</v>
      </c>
      <c r="E203" s="40" t="n">
        <v>1</v>
      </c>
      <c r="F203" s="40" t="n">
        <v>2.99402793678748</v>
      </c>
      <c r="G203" s="40" t="n">
        <v>5.48180362779062</v>
      </c>
      <c r="H203" s="40" t="n">
        <v>3.74140994132245</v>
      </c>
      <c r="I203" s="40" t="n">
        <v>7.76601450009536</v>
      </c>
      <c r="J203" s="40" t="n">
        <v>10</v>
      </c>
      <c r="K203" s="60" t="n">
        <v>0.572675401603658</v>
      </c>
      <c r="L203" s="32" t="n">
        <v>2.8963612181564</v>
      </c>
      <c r="M203" s="32" t="n">
        <v>18.6120702826585</v>
      </c>
    </row>
    <row r="204" customFormat="false" ht="12.8" hidden="false" customHeight="false" outlineLevel="0" collapsed="false">
      <c r="C204" s="7" t="s">
        <v>198</v>
      </c>
      <c r="D204" s="40" t="n">
        <v>1</v>
      </c>
      <c r="E204" s="40" t="n">
        <v>3.625</v>
      </c>
      <c r="F204" s="40" t="n">
        <v>5.5</v>
      </c>
      <c r="G204" s="40" t="n">
        <v>6.625</v>
      </c>
      <c r="H204" s="40" t="n">
        <v>5.875</v>
      </c>
      <c r="I204" s="40" t="n">
        <v>7.375</v>
      </c>
      <c r="J204" s="40" t="n">
        <v>10</v>
      </c>
      <c r="K204" s="60" t="n">
        <v>0.375</v>
      </c>
      <c r="L204" s="32" t="n">
        <v>43</v>
      </c>
      <c r="M204" s="32" t="n">
        <v>67</v>
      </c>
    </row>
    <row r="205" customFormat="false" ht="12.8" hidden="false" customHeight="false" outlineLevel="0" collapsed="false">
      <c r="J205" s="37"/>
    </row>
    <row r="206" customFormat="false" ht="12.8" hidden="false" customHeight="false" outlineLevel="0" collapsed="false">
      <c r="C206" s="7" t="s">
        <v>199</v>
      </c>
      <c r="D206" s="9" t="n">
        <v>15.6031279332458</v>
      </c>
      <c r="E206" s="9" t="n">
        <v>8.625</v>
      </c>
      <c r="F206" s="9" t="n">
        <v>23.6285396525414</v>
      </c>
      <c r="G206" s="9" t="n">
        <v>34.323610379188</v>
      </c>
      <c r="H206" s="9" t="n">
        <v>21.4170354113596</v>
      </c>
      <c r="I206" s="9" t="n">
        <v>43.7954322815197</v>
      </c>
      <c r="J206" s="9" t="n">
        <v>60</v>
      </c>
      <c r="O206" s="57" t="n">
        <f aca="false">SUM(D206:J206)</f>
        <v>207.392745657854</v>
      </c>
      <c r="P206" s="36" t="n">
        <f aca="false">O206-O186</f>
        <v>-1.64526005347784</v>
      </c>
      <c r="Q206" s="0" t="s">
        <v>207</v>
      </c>
    </row>
    <row r="207" customFormat="false" ht="12.8" hidden="false" customHeight="false" outlineLevel="0" collapsed="false">
      <c r="P207" s="36"/>
    </row>
    <row r="208" customFormat="false" ht="15" hidden="false" customHeight="false" outlineLevel="0" collapsed="false">
      <c r="D208" s="33" t="s">
        <v>194</v>
      </c>
      <c r="E208" s="7"/>
      <c r="F208" s="58"/>
      <c r="G208" s="15" t="n">
        <v>43967</v>
      </c>
      <c r="H208" s="7"/>
      <c r="I208" s="17" t="s">
        <v>200</v>
      </c>
      <c r="J208" s="7"/>
      <c r="P208" s="36"/>
    </row>
    <row r="209" customFormat="false" ht="12.8" hidden="false" customHeight="false" outlineLevel="0" collapsed="false">
      <c r="D209" s="17"/>
      <c r="E209" s="7"/>
      <c r="F209" s="58"/>
      <c r="G209" s="7"/>
      <c r="H209" s="7"/>
      <c r="I209" s="7"/>
      <c r="J209" s="7"/>
      <c r="P209" s="36"/>
    </row>
    <row r="210" customFormat="false" ht="12.8" hidden="false" customHeight="false" outlineLevel="0" collapsed="false">
      <c r="D210" s="7" t="s">
        <v>9</v>
      </c>
      <c r="E210" s="7" t="s">
        <v>10</v>
      </c>
      <c r="F210" s="7" t="s">
        <v>11</v>
      </c>
      <c r="G210" s="7" t="s">
        <v>12</v>
      </c>
      <c r="H210" s="7" t="s">
        <v>13</v>
      </c>
      <c r="I210" s="7" t="s">
        <v>14</v>
      </c>
      <c r="J210" s="7" t="s">
        <v>15</v>
      </c>
      <c r="K210" s="7" t="s">
        <v>177</v>
      </c>
      <c r="L210" s="7" t="s">
        <v>178</v>
      </c>
      <c r="M210" s="7" t="s">
        <v>179</v>
      </c>
      <c r="P210" s="36" t="n">
        <f aca="false">O206-O215</f>
        <v>5.92682194109798</v>
      </c>
      <c r="Q210" s="0" t="s">
        <v>208</v>
      </c>
    </row>
    <row r="211" customFormat="false" ht="12.8" hidden="false" customHeight="false" outlineLevel="0" collapsed="false">
      <c r="C211" s="7" t="s">
        <v>196</v>
      </c>
      <c r="D211" s="40" t="n">
        <v>2.19752094709014</v>
      </c>
      <c r="E211" s="40" t="n">
        <v>1</v>
      </c>
      <c r="F211" s="40" t="n">
        <v>4.04682792632214</v>
      </c>
      <c r="G211" s="40" t="n">
        <v>5.5783343745356</v>
      </c>
      <c r="H211" s="40" t="n">
        <v>2.68640517623823</v>
      </c>
      <c r="I211" s="40" t="n">
        <v>6.96280109377633</v>
      </c>
      <c r="J211" s="40" t="n">
        <v>10</v>
      </c>
      <c r="K211" s="60" t="n">
        <v>0.0185047922969713</v>
      </c>
      <c r="L211" s="32" t="n">
        <v>93.4164307881185</v>
      </c>
      <c r="M211" s="32" t="n">
        <v>579.7769289534</v>
      </c>
      <c r="P211" s="36"/>
    </row>
    <row r="212" customFormat="false" ht="12.8" hidden="false" customHeight="false" outlineLevel="0" collapsed="false">
      <c r="C212" s="7" t="s">
        <v>197</v>
      </c>
      <c r="D212" s="40" t="n">
        <v>4.40746284155099</v>
      </c>
      <c r="E212" s="40" t="n">
        <v>2.24713477478431</v>
      </c>
      <c r="F212" s="40" t="n">
        <v>1</v>
      </c>
      <c r="G212" s="40" t="n">
        <v>3.08063603250944</v>
      </c>
      <c r="H212" s="40" t="n">
        <v>3.36396953084735</v>
      </c>
      <c r="I212" s="40" t="n">
        <v>7.92592440174252</v>
      </c>
      <c r="J212" s="40" t="n">
        <v>10</v>
      </c>
      <c r="K212" s="60" t="n">
        <v>0.498425375222565</v>
      </c>
      <c r="L212" s="32" t="n">
        <v>3.97469563141561</v>
      </c>
      <c r="M212" s="32" t="n">
        <v>22.0315612072928</v>
      </c>
      <c r="P212" s="36"/>
    </row>
    <row r="213" customFormat="false" ht="12.8" hidden="false" customHeight="false" outlineLevel="0" collapsed="false">
      <c r="C213" s="7" t="s">
        <v>198</v>
      </c>
      <c r="D213" s="40" t="n">
        <v>1</v>
      </c>
      <c r="E213" s="40" t="n">
        <v>3.625</v>
      </c>
      <c r="F213" s="40" t="n">
        <v>5.5</v>
      </c>
      <c r="G213" s="40" t="n">
        <v>6.625</v>
      </c>
      <c r="H213" s="40" t="n">
        <v>5.875</v>
      </c>
      <c r="I213" s="40" t="n">
        <v>7.375</v>
      </c>
      <c r="J213" s="40" t="n">
        <v>10</v>
      </c>
      <c r="K213" s="60" t="n">
        <v>0.375</v>
      </c>
      <c r="L213" s="32" t="n">
        <v>43</v>
      </c>
      <c r="M213" s="32" t="n">
        <v>67</v>
      </c>
      <c r="P213" s="36"/>
    </row>
    <row r="214" customFormat="false" ht="12.8" hidden="false" customHeight="false" outlineLevel="0" collapsed="false">
      <c r="J214" s="37"/>
    </row>
    <row r="215" customFormat="false" ht="12.8" hidden="false" customHeight="false" outlineLevel="0" collapsed="false">
      <c r="C215" s="7" t="s">
        <v>199</v>
      </c>
      <c r="D215" s="9" t="n">
        <v>16.4074885243724</v>
      </c>
      <c r="E215" s="9" t="n">
        <v>11.1192695495686</v>
      </c>
      <c r="F215" s="9" t="n">
        <v>19.6404837789664</v>
      </c>
      <c r="G215" s="9" t="n">
        <v>29.5212751886257</v>
      </c>
      <c r="H215" s="9" t="n">
        <v>20.6621545904094</v>
      </c>
      <c r="I215" s="9" t="n">
        <v>44.115252084814</v>
      </c>
      <c r="J215" s="9" t="n">
        <v>60</v>
      </c>
      <c r="O215" s="57" t="n">
        <f aca="false">SUM(D215:J215)</f>
        <v>201.465923716757</v>
      </c>
      <c r="P215" s="36" t="n">
        <f aca="false">O215-O195</f>
        <v>-1.64526005347781</v>
      </c>
      <c r="Q215" s="0" t="s">
        <v>207</v>
      </c>
    </row>
    <row r="219" customFormat="false" ht="15" hidden="false" customHeight="false" outlineLevel="0" collapsed="false">
      <c r="D219" s="33" t="s">
        <v>194</v>
      </c>
      <c r="E219" s="7"/>
      <c r="F219" s="58"/>
      <c r="G219" s="15" t="n">
        <v>43968</v>
      </c>
      <c r="H219" s="7"/>
      <c r="I219" s="17" t="s">
        <v>195</v>
      </c>
      <c r="J219" s="7"/>
    </row>
    <row r="220" customFormat="false" ht="15" hidden="false" customHeight="false" outlineLevel="0" collapsed="false">
      <c r="D220" s="33"/>
      <c r="E220" s="7"/>
      <c r="F220" s="58"/>
      <c r="G220" s="7"/>
      <c r="H220" s="7"/>
      <c r="I220" s="7"/>
      <c r="J220" s="7"/>
    </row>
    <row r="221" customFormat="false" ht="12.8" hidden="false" customHeight="false" outlineLevel="0" collapsed="false">
      <c r="D221" s="7" t="s">
        <v>9</v>
      </c>
      <c r="E221" s="7" t="s">
        <v>10</v>
      </c>
      <c r="F221" s="7" t="s">
        <v>11</v>
      </c>
      <c r="G221" s="7" t="s">
        <v>12</v>
      </c>
      <c r="H221" s="7" t="s">
        <v>13</v>
      </c>
      <c r="I221" s="7" t="s">
        <v>14</v>
      </c>
      <c r="J221" s="7" t="s">
        <v>15</v>
      </c>
      <c r="K221" s="7" t="s">
        <v>177</v>
      </c>
      <c r="L221" s="7" t="s">
        <v>178</v>
      </c>
      <c r="M221" s="7" t="s">
        <v>179</v>
      </c>
    </row>
    <row r="222" customFormat="false" ht="12.8" hidden="false" customHeight="false" outlineLevel="0" collapsed="false">
      <c r="C222" s="7" t="s">
        <v>196</v>
      </c>
      <c r="D222" s="40" t="n">
        <v>2.19109079258811</v>
      </c>
      <c r="E222" s="40" t="n">
        <v>1</v>
      </c>
      <c r="F222" s="40" t="n">
        <v>4.02058200549068</v>
      </c>
      <c r="G222" s="40" t="n">
        <v>5.49915797927929</v>
      </c>
      <c r="H222" s="40" t="n">
        <v>2.62835610817951</v>
      </c>
      <c r="I222" s="40" t="n">
        <v>6.91132689389073</v>
      </c>
      <c r="J222" s="40" t="n">
        <v>10</v>
      </c>
      <c r="K222" s="60" t="n">
        <v>0.0184167182873882</v>
      </c>
      <c r="L222" s="32" t="n">
        <v>94.2349009310098</v>
      </c>
      <c r="M222" s="32" t="n">
        <v>582.921313980138</v>
      </c>
    </row>
    <row r="223" customFormat="false" ht="12.8" hidden="false" customHeight="false" outlineLevel="0" collapsed="false">
      <c r="C223" s="7" t="s">
        <v>197</v>
      </c>
      <c r="D223" s="40" t="n">
        <v>4.0052825459877</v>
      </c>
      <c r="E223" s="40" t="n">
        <v>1</v>
      </c>
      <c r="F223" s="40" t="n">
        <v>2.99402793678748</v>
      </c>
      <c r="G223" s="40" t="n">
        <v>5.48180362779062</v>
      </c>
      <c r="H223" s="40" t="n">
        <v>3.74140994132245</v>
      </c>
      <c r="I223" s="40" t="n">
        <v>7.76601450009536</v>
      </c>
      <c r="J223" s="40" t="n">
        <v>10</v>
      </c>
      <c r="K223" s="60" t="n">
        <v>0.572675401603658</v>
      </c>
      <c r="L223" s="32" t="n">
        <v>2.8963612181564</v>
      </c>
      <c r="M223" s="32" t="n">
        <v>18.6120702826585</v>
      </c>
    </row>
    <row r="224" customFormat="false" ht="12.8" hidden="false" customHeight="false" outlineLevel="0" collapsed="false">
      <c r="C224" s="7" t="s">
        <v>198</v>
      </c>
      <c r="D224" s="40" t="n">
        <v>1</v>
      </c>
      <c r="E224" s="40" t="n">
        <v>3.52</v>
      </c>
      <c r="F224" s="40" t="n">
        <v>5.32</v>
      </c>
      <c r="G224" s="40" t="n">
        <v>6.4</v>
      </c>
      <c r="H224" s="40" t="n">
        <v>5.68</v>
      </c>
      <c r="I224" s="40" t="n">
        <v>7.12</v>
      </c>
      <c r="J224" s="40" t="n">
        <v>10</v>
      </c>
      <c r="K224" s="60" t="n">
        <v>0.36</v>
      </c>
      <c r="L224" s="32" t="n">
        <v>43</v>
      </c>
      <c r="M224" s="32" t="n">
        <v>68</v>
      </c>
    </row>
    <row r="225" customFormat="false" ht="12.8" hidden="false" customHeight="false" outlineLevel="0" collapsed="false">
      <c r="J225" s="37"/>
    </row>
    <row r="226" customFormat="false" ht="12.8" hidden="false" customHeight="false" outlineLevel="0" collapsed="false">
      <c r="C226" s="7" t="s">
        <v>199</v>
      </c>
      <c r="D226" s="9" t="n">
        <v>15.5838374697397</v>
      </c>
      <c r="E226" s="9" t="n">
        <v>8.52</v>
      </c>
      <c r="F226" s="9" t="n">
        <v>23.369801890047</v>
      </c>
      <c r="G226" s="9" t="n">
        <v>33.8610811934191</v>
      </c>
      <c r="H226" s="9" t="n">
        <v>21.0478882071834</v>
      </c>
      <c r="I226" s="9" t="n">
        <v>43.3860096818629</v>
      </c>
      <c r="J226" s="9" t="n">
        <v>60</v>
      </c>
      <c r="O226" s="57" t="n">
        <f aca="false">SUM(D226:J226)</f>
        <v>205.768618442252</v>
      </c>
      <c r="P226" s="36" t="n">
        <f aca="false">O226-O206</f>
        <v>-1.62412721560236</v>
      </c>
      <c r="Q226" s="0" t="s">
        <v>207</v>
      </c>
    </row>
    <row r="227" customFormat="false" ht="12.8" hidden="false" customHeight="false" outlineLevel="0" collapsed="false">
      <c r="P227" s="36"/>
    </row>
    <row r="228" customFormat="false" ht="15" hidden="false" customHeight="false" outlineLevel="0" collapsed="false">
      <c r="D228" s="33" t="s">
        <v>194</v>
      </c>
      <c r="E228" s="7"/>
      <c r="F228" s="58"/>
      <c r="G228" s="15" t="n">
        <v>43968</v>
      </c>
      <c r="H228" s="7"/>
      <c r="I228" s="17" t="s">
        <v>200</v>
      </c>
      <c r="J228" s="7"/>
      <c r="P228" s="36"/>
    </row>
    <row r="229" customFormat="false" ht="12.8" hidden="false" customHeight="false" outlineLevel="0" collapsed="false">
      <c r="D229" s="17"/>
      <c r="E229" s="7"/>
      <c r="F229" s="58"/>
      <c r="G229" s="7"/>
      <c r="H229" s="7"/>
      <c r="I229" s="7"/>
      <c r="J229" s="7"/>
      <c r="P229" s="36"/>
    </row>
    <row r="230" customFormat="false" ht="12.8" hidden="false" customHeight="false" outlineLevel="0" collapsed="false">
      <c r="D230" s="7" t="s">
        <v>9</v>
      </c>
      <c r="E230" s="7" t="s">
        <v>10</v>
      </c>
      <c r="F230" s="7" t="s">
        <v>11</v>
      </c>
      <c r="G230" s="7" t="s">
        <v>12</v>
      </c>
      <c r="H230" s="7" t="s">
        <v>13</v>
      </c>
      <c r="I230" s="7" t="s">
        <v>14</v>
      </c>
      <c r="J230" s="7" t="s">
        <v>15</v>
      </c>
      <c r="K230" s="7" t="s">
        <v>177</v>
      </c>
      <c r="L230" s="7" t="s">
        <v>178</v>
      </c>
      <c r="M230" s="7" t="s">
        <v>179</v>
      </c>
      <c r="P230" s="36" t="n">
        <f aca="false">O226-O235</f>
        <v>5.92682194109801</v>
      </c>
      <c r="Q230" s="0" t="s">
        <v>208</v>
      </c>
    </row>
    <row r="231" customFormat="false" ht="12.8" hidden="false" customHeight="false" outlineLevel="0" collapsed="false">
      <c r="C231" s="7" t="s">
        <v>196</v>
      </c>
      <c r="D231" s="40" t="n">
        <v>2.19109079258811</v>
      </c>
      <c r="E231" s="40" t="n">
        <v>1</v>
      </c>
      <c r="F231" s="40" t="n">
        <v>4.02058200549068</v>
      </c>
      <c r="G231" s="40" t="n">
        <v>5.49915797927929</v>
      </c>
      <c r="H231" s="40" t="n">
        <v>2.62835610817951</v>
      </c>
      <c r="I231" s="40" t="n">
        <v>6.91132689389073</v>
      </c>
      <c r="J231" s="40" t="n">
        <v>10</v>
      </c>
      <c r="K231" s="60" t="n">
        <v>0.0184167182873882</v>
      </c>
      <c r="L231" s="32" t="n">
        <v>94.2349009310098</v>
      </c>
      <c r="M231" s="32" t="n">
        <v>582.921313980138</v>
      </c>
      <c r="P231" s="36"/>
    </row>
    <row r="232" customFormat="false" ht="12.8" hidden="false" customHeight="false" outlineLevel="0" collapsed="false">
      <c r="C232" s="7" t="s">
        <v>197</v>
      </c>
      <c r="D232" s="40" t="n">
        <v>4.40746284155099</v>
      </c>
      <c r="E232" s="40" t="n">
        <v>2.24713477478431</v>
      </c>
      <c r="F232" s="40" t="n">
        <v>1</v>
      </c>
      <c r="G232" s="40" t="n">
        <v>3.08063603250944</v>
      </c>
      <c r="H232" s="40" t="n">
        <v>3.36396953084735</v>
      </c>
      <c r="I232" s="40" t="n">
        <v>7.92592440174252</v>
      </c>
      <c r="J232" s="40" t="n">
        <v>10</v>
      </c>
      <c r="K232" s="60" t="n">
        <v>0.498425375222565</v>
      </c>
      <c r="L232" s="32" t="n">
        <v>3.97469563141561</v>
      </c>
      <c r="M232" s="32" t="n">
        <v>22.0315612072928</v>
      </c>
      <c r="P232" s="36"/>
    </row>
    <row r="233" customFormat="false" ht="12.8" hidden="false" customHeight="false" outlineLevel="0" collapsed="false">
      <c r="C233" s="7" t="s">
        <v>198</v>
      </c>
      <c r="D233" s="40" t="n">
        <v>1</v>
      </c>
      <c r="E233" s="40" t="n">
        <v>3.52</v>
      </c>
      <c r="F233" s="40" t="n">
        <v>5.32</v>
      </c>
      <c r="G233" s="40" t="n">
        <v>6.4</v>
      </c>
      <c r="H233" s="40" t="n">
        <v>5.68</v>
      </c>
      <c r="I233" s="40" t="n">
        <v>7.12</v>
      </c>
      <c r="J233" s="40" t="n">
        <v>10</v>
      </c>
      <c r="K233" s="60" t="n">
        <v>0.36</v>
      </c>
      <c r="L233" s="32" t="n">
        <v>43</v>
      </c>
      <c r="M233" s="32" t="n">
        <v>68</v>
      </c>
      <c r="P233" s="36"/>
    </row>
    <row r="234" customFormat="false" ht="12.8" hidden="false" customHeight="false" outlineLevel="0" collapsed="false">
      <c r="J234" s="37"/>
    </row>
    <row r="235" customFormat="false" ht="12.8" hidden="false" customHeight="false" outlineLevel="0" collapsed="false">
      <c r="C235" s="7" t="s">
        <v>199</v>
      </c>
      <c r="D235" s="9" t="n">
        <v>16.3881980608663</v>
      </c>
      <c r="E235" s="9" t="n">
        <v>11.0142695495686</v>
      </c>
      <c r="F235" s="9" t="n">
        <v>19.381746016472</v>
      </c>
      <c r="G235" s="9" t="n">
        <v>29.0587460028568</v>
      </c>
      <c r="H235" s="9" t="n">
        <v>20.2930073862332</v>
      </c>
      <c r="I235" s="9" t="n">
        <v>43.7058294851572</v>
      </c>
      <c r="J235" s="9" t="n">
        <v>60</v>
      </c>
      <c r="O235" s="57" t="n">
        <f aca="false">SUM(D235:J235)</f>
        <v>199.841796501154</v>
      </c>
      <c r="P235" s="36" t="n">
        <f aca="false">O235-O215</f>
        <v>-1.62412721560239</v>
      </c>
      <c r="Q235" s="0" t="s">
        <v>207</v>
      </c>
    </row>
    <row r="239" customFormat="false" ht="15" hidden="false" customHeight="false" outlineLevel="0" collapsed="false">
      <c r="D239" s="33" t="s">
        <v>194</v>
      </c>
      <c r="E239" s="7"/>
      <c r="F239" s="58"/>
      <c r="G239" s="15" t="n">
        <v>43969</v>
      </c>
      <c r="H239" s="7"/>
      <c r="I239" s="17" t="s">
        <v>195</v>
      </c>
      <c r="J239" s="7"/>
    </row>
    <row r="240" customFormat="false" ht="15" hidden="false" customHeight="false" outlineLevel="0" collapsed="false">
      <c r="D240" s="33"/>
      <c r="E240" s="7"/>
      <c r="F240" s="58"/>
      <c r="G240" s="7"/>
      <c r="H240" s="7"/>
      <c r="I240" s="7"/>
      <c r="J240" s="7"/>
    </row>
    <row r="241" customFormat="false" ht="12.8" hidden="false" customHeight="false" outlineLevel="0" collapsed="false">
      <c r="D241" s="7" t="s">
        <v>9</v>
      </c>
      <c r="E241" s="7" t="s">
        <v>10</v>
      </c>
      <c r="F241" s="7" t="s">
        <v>11</v>
      </c>
      <c r="G241" s="7" t="s">
        <v>12</v>
      </c>
      <c r="H241" s="7" t="s">
        <v>13</v>
      </c>
      <c r="I241" s="7" t="s">
        <v>14</v>
      </c>
      <c r="J241" s="7" t="s">
        <v>15</v>
      </c>
      <c r="K241" s="7" t="s">
        <v>177</v>
      </c>
      <c r="L241" s="7" t="s">
        <v>178</v>
      </c>
      <c r="M241" s="7" t="s">
        <v>179</v>
      </c>
    </row>
    <row r="242" customFormat="false" ht="12.8" hidden="false" customHeight="false" outlineLevel="0" collapsed="false">
      <c r="C242" s="7" t="s">
        <v>196</v>
      </c>
      <c r="D242" s="40" t="n">
        <v>2.18499840643407</v>
      </c>
      <c r="E242" s="40" t="n">
        <v>1</v>
      </c>
      <c r="F242" s="40" t="n">
        <v>3.99730208401923</v>
      </c>
      <c r="G242" s="40" t="n">
        <v>5.42166477163554</v>
      </c>
      <c r="H242" s="40" t="n">
        <v>2.56973074220429</v>
      </c>
      <c r="I242" s="40" t="n">
        <v>6.85876254001169</v>
      </c>
      <c r="J242" s="40" t="n">
        <v>10</v>
      </c>
      <c r="K242" s="60" t="n">
        <v>0.0183356355907372</v>
      </c>
      <c r="L242" s="32" t="n">
        <v>95.0226784435426</v>
      </c>
      <c r="M242" s="32" t="n">
        <v>585.87012987013</v>
      </c>
    </row>
    <row r="243" customFormat="false" ht="12.8" hidden="false" customHeight="false" outlineLevel="0" collapsed="false">
      <c r="C243" s="7" t="s">
        <v>197</v>
      </c>
      <c r="D243" s="40" t="n">
        <v>4.0052825459877</v>
      </c>
      <c r="E243" s="40" t="n">
        <v>1</v>
      </c>
      <c r="F243" s="40" t="n">
        <v>2.99402793678748</v>
      </c>
      <c r="G243" s="40" t="n">
        <v>5.48180362779062</v>
      </c>
      <c r="H243" s="40" t="n">
        <v>3.74140994132245</v>
      </c>
      <c r="I243" s="40" t="n">
        <v>7.76601450009536</v>
      </c>
      <c r="J243" s="40" t="n">
        <v>10</v>
      </c>
      <c r="K243" s="60" t="n">
        <v>0.572675401603658</v>
      </c>
      <c r="L243" s="32" t="n">
        <v>2.8963612181564</v>
      </c>
      <c r="M243" s="32" t="n">
        <v>18.6120702826585</v>
      </c>
    </row>
    <row r="244" customFormat="false" ht="12.8" hidden="false" customHeight="false" outlineLevel="0" collapsed="false">
      <c r="C244" s="7" t="s">
        <v>198</v>
      </c>
      <c r="D244" s="40" t="n">
        <v>1</v>
      </c>
      <c r="E244" s="40" t="n">
        <v>3.42307692307692</v>
      </c>
      <c r="F244" s="40" t="n">
        <v>5.15384615384615</v>
      </c>
      <c r="G244" s="40" t="n">
        <v>6.19230769230769</v>
      </c>
      <c r="H244" s="40" t="n">
        <v>5.5</v>
      </c>
      <c r="I244" s="40" t="n">
        <v>6.88461538461539</v>
      </c>
      <c r="J244" s="40" t="n">
        <v>10</v>
      </c>
      <c r="K244" s="60" t="n">
        <v>0.346153846153846</v>
      </c>
      <c r="L244" s="32" t="n">
        <v>43</v>
      </c>
      <c r="M244" s="32" t="n">
        <v>69</v>
      </c>
    </row>
    <row r="245" customFormat="false" ht="12.8" hidden="false" customHeight="false" outlineLevel="0" collapsed="false">
      <c r="J245" s="37"/>
    </row>
    <row r="246" customFormat="false" ht="12.8" hidden="false" customHeight="false" outlineLevel="0" collapsed="false">
      <c r="C246" s="7" t="s">
        <v>199</v>
      </c>
      <c r="D246" s="9" t="n">
        <v>15.5655603112776</v>
      </c>
      <c r="E246" s="9" t="n">
        <v>8.42307692307692</v>
      </c>
      <c r="F246" s="9" t="n">
        <v>23.1338082794788</v>
      </c>
      <c r="G246" s="9" t="n">
        <v>33.4209092627955</v>
      </c>
      <c r="H246" s="9" t="n">
        <v>20.6920121092578</v>
      </c>
      <c r="I246" s="9" t="n">
        <v>42.9929320048412</v>
      </c>
      <c r="J246" s="9" t="n">
        <v>60</v>
      </c>
      <c r="O246" s="57" t="n">
        <f aca="false">SUM(D246:J246)</f>
        <v>204.228298890728</v>
      </c>
      <c r="P246" s="36" t="n">
        <f aca="false">O246-O226</f>
        <v>-1.54031955152428</v>
      </c>
      <c r="Q246" s="0" t="s">
        <v>207</v>
      </c>
    </row>
    <row r="247" customFormat="false" ht="12.8" hidden="false" customHeight="false" outlineLevel="0" collapsed="false">
      <c r="P247" s="36"/>
    </row>
    <row r="248" customFormat="false" ht="15" hidden="false" customHeight="false" outlineLevel="0" collapsed="false">
      <c r="D248" s="33" t="s">
        <v>194</v>
      </c>
      <c r="E248" s="7"/>
      <c r="F248" s="58"/>
      <c r="G248" s="15" t="n">
        <v>43969</v>
      </c>
      <c r="H248" s="7"/>
      <c r="I248" s="17" t="s">
        <v>200</v>
      </c>
      <c r="J248" s="7"/>
      <c r="P248" s="36"/>
    </row>
    <row r="249" customFormat="false" ht="12.8" hidden="false" customHeight="false" outlineLevel="0" collapsed="false">
      <c r="D249" s="17"/>
      <c r="E249" s="7"/>
      <c r="F249" s="58"/>
      <c r="G249" s="7"/>
      <c r="H249" s="7"/>
      <c r="I249" s="7"/>
      <c r="J249" s="7"/>
      <c r="P249" s="36"/>
    </row>
    <row r="250" customFormat="false" ht="12.8" hidden="false" customHeight="false" outlineLevel="0" collapsed="false">
      <c r="D250" s="7" t="s">
        <v>9</v>
      </c>
      <c r="E250" s="7" t="s">
        <v>10</v>
      </c>
      <c r="F250" s="7" t="s">
        <v>11</v>
      </c>
      <c r="G250" s="7" t="s">
        <v>12</v>
      </c>
      <c r="H250" s="7" t="s">
        <v>13</v>
      </c>
      <c r="I250" s="7" t="s">
        <v>14</v>
      </c>
      <c r="J250" s="7" t="s">
        <v>15</v>
      </c>
      <c r="K250" s="7" t="s">
        <v>177</v>
      </c>
      <c r="L250" s="7" t="s">
        <v>178</v>
      </c>
      <c r="M250" s="7" t="s">
        <v>179</v>
      </c>
      <c r="P250" s="36" t="n">
        <f aca="false">O246-O255</f>
        <v>5.92682194109796</v>
      </c>
      <c r="Q250" s="0" t="s">
        <v>208</v>
      </c>
    </row>
    <row r="251" customFormat="false" ht="12.8" hidden="false" customHeight="false" outlineLevel="0" collapsed="false">
      <c r="C251" s="7" t="s">
        <v>196</v>
      </c>
      <c r="D251" s="40" t="n">
        <v>2.18499840643407</v>
      </c>
      <c r="E251" s="40" t="n">
        <v>1</v>
      </c>
      <c r="F251" s="40" t="n">
        <v>3.99730208401923</v>
      </c>
      <c r="G251" s="40" t="n">
        <v>5.42166477163554</v>
      </c>
      <c r="H251" s="40" t="n">
        <v>2.56973074220429</v>
      </c>
      <c r="I251" s="40" t="n">
        <v>6.85876254001169</v>
      </c>
      <c r="J251" s="40" t="n">
        <v>10</v>
      </c>
      <c r="K251" s="60" t="n">
        <v>0.0183356355907372</v>
      </c>
      <c r="L251" s="32" t="n">
        <v>95.0226784435426</v>
      </c>
      <c r="M251" s="32" t="n">
        <v>585.87012987013</v>
      </c>
      <c r="P251" s="36"/>
    </row>
    <row r="252" customFormat="false" ht="12.8" hidden="false" customHeight="false" outlineLevel="0" collapsed="false">
      <c r="C252" s="7" t="s">
        <v>197</v>
      </c>
      <c r="D252" s="40" t="n">
        <v>4.40746284155099</v>
      </c>
      <c r="E252" s="40" t="n">
        <v>2.24713477478431</v>
      </c>
      <c r="F252" s="40" t="n">
        <v>1</v>
      </c>
      <c r="G252" s="40" t="n">
        <v>3.08063603250944</v>
      </c>
      <c r="H252" s="40" t="n">
        <v>3.36396953084735</v>
      </c>
      <c r="I252" s="40" t="n">
        <v>7.92592440174252</v>
      </c>
      <c r="J252" s="40" t="n">
        <v>10</v>
      </c>
      <c r="K252" s="60" t="n">
        <v>0.498425375222565</v>
      </c>
      <c r="L252" s="32" t="n">
        <v>3.97469563141561</v>
      </c>
      <c r="M252" s="32" t="n">
        <v>22.0315612072928</v>
      </c>
      <c r="P252" s="36"/>
    </row>
    <row r="253" customFormat="false" ht="12.8" hidden="false" customHeight="false" outlineLevel="0" collapsed="false">
      <c r="C253" s="7" t="s">
        <v>198</v>
      </c>
      <c r="D253" s="40" t="n">
        <v>1</v>
      </c>
      <c r="E253" s="40" t="n">
        <v>3.42307692307692</v>
      </c>
      <c r="F253" s="40" t="n">
        <v>5.15384615384615</v>
      </c>
      <c r="G253" s="40" t="n">
        <v>6.19230769230769</v>
      </c>
      <c r="H253" s="40" t="n">
        <v>5.5</v>
      </c>
      <c r="I253" s="40" t="n">
        <v>6.88461538461539</v>
      </c>
      <c r="J253" s="40" t="n">
        <v>10</v>
      </c>
      <c r="K253" s="60" t="n">
        <v>0.346153846153846</v>
      </c>
      <c r="L253" s="32" t="n">
        <v>43</v>
      </c>
      <c r="M253" s="32" t="n">
        <v>69</v>
      </c>
      <c r="P253" s="36"/>
    </row>
    <row r="254" customFormat="false" ht="12.8" hidden="false" customHeight="false" outlineLevel="0" collapsed="false">
      <c r="J254" s="37"/>
    </row>
    <row r="255" customFormat="false" ht="12.8" hidden="false" customHeight="false" outlineLevel="0" collapsed="false">
      <c r="C255" s="7" t="s">
        <v>199</v>
      </c>
      <c r="D255" s="9" t="n">
        <v>16.3699209024042</v>
      </c>
      <c r="E255" s="9" t="n">
        <v>10.9173464726455</v>
      </c>
      <c r="F255" s="9" t="n">
        <v>19.1457524059039</v>
      </c>
      <c r="G255" s="9" t="n">
        <v>28.6185740722332</v>
      </c>
      <c r="H255" s="9" t="n">
        <v>19.9371312883076</v>
      </c>
      <c r="I255" s="9" t="n">
        <v>43.3127518081355</v>
      </c>
      <c r="J255" s="9" t="n">
        <v>60</v>
      </c>
      <c r="O255" s="57" t="n">
        <f aca="false">SUM(D255:J255)</f>
        <v>198.30147694963</v>
      </c>
      <c r="P255" s="36" t="n">
        <f aca="false">O255-O235</f>
        <v>-1.54031955152422</v>
      </c>
      <c r="Q255" s="0" t="s">
        <v>207</v>
      </c>
    </row>
    <row r="259" customFormat="false" ht="15" hidden="false" customHeight="false" outlineLevel="0" collapsed="false">
      <c r="D259" s="33" t="s">
        <v>194</v>
      </c>
      <c r="E259" s="7"/>
      <c r="F259" s="58"/>
      <c r="G259" s="15" t="n">
        <v>43970</v>
      </c>
      <c r="H259" s="7"/>
      <c r="I259" s="17" t="s">
        <v>195</v>
      </c>
      <c r="J259" s="7"/>
    </row>
    <row r="260" customFormat="false" ht="15" hidden="false" customHeight="false" outlineLevel="0" collapsed="false">
      <c r="D260" s="33"/>
      <c r="E260" s="7"/>
      <c r="F260" s="58"/>
      <c r="G260" s="7"/>
      <c r="H260" s="7"/>
      <c r="I260" s="7"/>
      <c r="J260" s="7"/>
    </row>
    <row r="261" customFormat="false" ht="12.8" hidden="false" customHeight="false" outlineLevel="0" collapsed="false">
      <c r="D261" s="7" t="s">
        <v>9</v>
      </c>
      <c r="E261" s="7" t="s">
        <v>10</v>
      </c>
      <c r="F261" s="7" t="s">
        <v>11</v>
      </c>
      <c r="G261" s="7" t="s">
        <v>12</v>
      </c>
      <c r="H261" s="7" t="s">
        <v>13</v>
      </c>
      <c r="I261" s="7" t="s">
        <v>14</v>
      </c>
      <c r="J261" s="7" t="s">
        <v>15</v>
      </c>
      <c r="K261" s="7" t="s">
        <v>177</v>
      </c>
      <c r="L261" s="7" t="s">
        <v>178</v>
      </c>
      <c r="M261" s="7" t="s">
        <v>179</v>
      </c>
    </row>
    <row r="262" customFormat="false" ht="12.8" hidden="false" customHeight="false" outlineLevel="0" collapsed="false">
      <c r="C262" s="7" t="s">
        <v>196</v>
      </c>
      <c r="D262" s="40" t="n">
        <v>2.17417205146855</v>
      </c>
      <c r="E262" s="40" t="n">
        <v>1</v>
      </c>
      <c r="F262" s="40" t="n">
        <v>3.99274458762221</v>
      </c>
      <c r="G262" s="40" t="n">
        <v>5.34467902120507</v>
      </c>
      <c r="H262" s="40" t="n">
        <v>2.50976975320025</v>
      </c>
      <c r="I262" s="40" t="n">
        <v>6.80501407048864</v>
      </c>
      <c r="J262" s="40" t="n">
        <v>10</v>
      </c>
      <c r="K262" s="60" t="n">
        <v>0.018266936249117</v>
      </c>
      <c r="L262" s="32" t="n">
        <v>95.7985199331583</v>
      </c>
      <c r="M262" s="32" t="n">
        <v>588.491978609626</v>
      </c>
    </row>
    <row r="263" customFormat="false" ht="12.8" hidden="false" customHeight="false" outlineLevel="0" collapsed="false">
      <c r="C263" s="7" t="s">
        <v>197</v>
      </c>
      <c r="D263" s="40" t="n">
        <v>4.0052825459877</v>
      </c>
      <c r="E263" s="40" t="n">
        <v>1</v>
      </c>
      <c r="F263" s="40" t="n">
        <v>2.99402793678748</v>
      </c>
      <c r="G263" s="40" t="n">
        <v>5.48180362779062</v>
      </c>
      <c r="H263" s="40" t="n">
        <v>3.74140994132245</v>
      </c>
      <c r="I263" s="40" t="n">
        <v>7.76601450009536</v>
      </c>
      <c r="J263" s="40" t="n">
        <v>10</v>
      </c>
      <c r="K263" s="60" t="n">
        <v>0.572675401603658</v>
      </c>
      <c r="L263" s="32" t="n">
        <v>2.8963612181564</v>
      </c>
      <c r="M263" s="32" t="n">
        <v>18.6120702826585</v>
      </c>
    </row>
    <row r="264" customFormat="false" ht="12.8" hidden="false" customHeight="false" outlineLevel="0" collapsed="false">
      <c r="C264" s="7" t="s">
        <v>198</v>
      </c>
      <c r="D264" s="40" t="n">
        <v>1</v>
      </c>
      <c r="E264" s="40" t="n">
        <v>3.33333333333333</v>
      </c>
      <c r="F264" s="40" t="n">
        <v>5</v>
      </c>
      <c r="G264" s="40" t="n">
        <v>6</v>
      </c>
      <c r="H264" s="40" t="n">
        <v>5.33333333333333</v>
      </c>
      <c r="I264" s="40" t="n">
        <v>6.66666666666667</v>
      </c>
      <c r="J264" s="40" t="n">
        <v>10</v>
      </c>
      <c r="K264" s="60" t="n">
        <v>0.333333333333333</v>
      </c>
      <c r="L264" s="32" t="n">
        <v>43</v>
      </c>
      <c r="M264" s="32" t="n">
        <v>70</v>
      </c>
    </row>
    <row r="265" customFormat="false" ht="12.8" hidden="false" customHeight="false" outlineLevel="0" collapsed="false">
      <c r="J265" s="37"/>
    </row>
    <row r="266" customFormat="false" ht="12.8" hidden="false" customHeight="false" outlineLevel="0" collapsed="false">
      <c r="C266" s="7" t="s">
        <v>199</v>
      </c>
      <c r="D266" s="9" t="n">
        <v>15.533081246381</v>
      </c>
      <c r="E266" s="9" t="n">
        <v>8.33333333333333</v>
      </c>
      <c r="F266" s="9" t="n">
        <v>22.9662896364416</v>
      </c>
      <c r="G266" s="9" t="n">
        <v>32.9976443191964</v>
      </c>
      <c r="H266" s="9" t="n">
        <v>20.345462475579</v>
      </c>
      <c r="I266" s="9" t="n">
        <v>42.6137378783233</v>
      </c>
      <c r="J266" s="9" t="n">
        <v>60</v>
      </c>
      <c r="O266" s="57" t="n">
        <f aca="false">SUM(D266:J266)</f>
        <v>202.789548889255</v>
      </c>
      <c r="P266" s="36" t="n">
        <f aca="false">O266-O246</f>
        <v>-1.43875000147324</v>
      </c>
      <c r="Q266" s="0" t="s">
        <v>207</v>
      </c>
    </row>
    <row r="267" customFormat="false" ht="12.8" hidden="false" customHeight="false" outlineLevel="0" collapsed="false">
      <c r="P267" s="36"/>
    </row>
    <row r="268" customFormat="false" ht="15" hidden="false" customHeight="false" outlineLevel="0" collapsed="false">
      <c r="D268" s="33" t="s">
        <v>194</v>
      </c>
      <c r="E268" s="7"/>
      <c r="F268" s="58"/>
      <c r="G268" s="15" t="n">
        <v>43970</v>
      </c>
      <c r="H268" s="7"/>
      <c r="I268" s="17" t="s">
        <v>200</v>
      </c>
      <c r="J268" s="7"/>
      <c r="P268" s="36"/>
    </row>
    <row r="269" customFormat="false" ht="12.8" hidden="false" customHeight="false" outlineLevel="0" collapsed="false">
      <c r="D269" s="17"/>
      <c r="E269" s="7"/>
      <c r="F269" s="58"/>
      <c r="G269" s="7"/>
      <c r="H269" s="7"/>
      <c r="I269" s="7"/>
      <c r="J269" s="7"/>
      <c r="P269" s="36"/>
    </row>
    <row r="270" customFormat="false" ht="12.8" hidden="false" customHeight="false" outlineLevel="0" collapsed="false">
      <c r="D270" s="7" t="s">
        <v>9</v>
      </c>
      <c r="E270" s="7" t="s">
        <v>10</v>
      </c>
      <c r="F270" s="7" t="s">
        <v>11</v>
      </c>
      <c r="G270" s="7" t="s">
        <v>12</v>
      </c>
      <c r="H270" s="7" t="s">
        <v>13</v>
      </c>
      <c r="I270" s="7" t="s">
        <v>14</v>
      </c>
      <c r="J270" s="7" t="s">
        <v>15</v>
      </c>
      <c r="K270" s="7" t="s">
        <v>177</v>
      </c>
      <c r="L270" s="7" t="s">
        <v>178</v>
      </c>
      <c r="M270" s="7" t="s">
        <v>179</v>
      </c>
      <c r="P270" s="36" t="n">
        <f aca="false">O266-O275</f>
        <v>5.9268219410979</v>
      </c>
      <c r="Q270" s="0" t="s">
        <v>208</v>
      </c>
    </row>
    <row r="271" customFormat="false" ht="12.8" hidden="false" customHeight="false" outlineLevel="0" collapsed="false">
      <c r="C271" s="7" t="s">
        <v>196</v>
      </c>
      <c r="D271" s="40" t="n">
        <v>2.17417205146855</v>
      </c>
      <c r="E271" s="40" t="n">
        <v>1</v>
      </c>
      <c r="F271" s="40" t="n">
        <v>3.99274458762221</v>
      </c>
      <c r="G271" s="40" t="n">
        <v>5.34467902120507</v>
      </c>
      <c r="H271" s="40" t="n">
        <v>2.50976975320025</v>
      </c>
      <c r="I271" s="40" t="n">
        <v>6.80501407048864</v>
      </c>
      <c r="J271" s="40" t="n">
        <v>10</v>
      </c>
      <c r="K271" s="60" t="n">
        <v>0.018266936249117</v>
      </c>
      <c r="L271" s="32" t="n">
        <v>95.7985199331583</v>
      </c>
      <c r="M271" s="32" t="n">
        <v>588.491978609626</v>
      </c>
      <c r="P271" s="36"/>
    </row>
    <row r="272" customFormat="false" ht="12.8" hidden="false" customHeight="false" outlineLevel="0" collapsed="false">
      <c r="C272" s="7" t="s">
        <v>197</v>
      </c>
      <c r="D272" s="40" t="n">
        <v>4.40746284155099</v>
      </c>
      <c r="E272" s="40" t="n">
        <v>2.24713477478431</v>
      </c>
      <c r="F272" s="40" t="n">
        <v>1</v>
      </c>
      <c r="G272" s="40" t="n">
        <v>3.08063603250944</v>
      </c>
      <c r="H272" s="40" t="n">
        <v>3.36396953084735</v>
      </c>
      <c r="I272" s="40" t="n">
        <v>7.92592440174252</v>
      </c>
      <c r="J272" s="40" t="n">
        <v>10</v>
      </c>
      <c r="K272" s="60" t="n">
        <v>0.498425375222565</v>
      </c>
      <c r="L272" s="32" t="n">
        <v>3.97469563141561</v>
      </c>
      <c r="M272" s="32" t="n">
        <v>22.0315612072928</v>
      </c>
      <c r="P272" s="36"/>
    </row>
    <row r="273" customFormat="false" ht="12.8" hidden="false" customHeight="false" outlineLevel="0" collapsed="false">
      <c r="C273" s="7" t="s">
        <v>198</v>
      </c>
      <c r="D273" s="40" t="n">
        <v>1</v>
      </c>
      <c r="E273" s="40" t="n">
        <v>3.33333333333333</v>
      </c>
      <c r="F273" s="40" t="n">
        <v>5</v>
      </c>
      <c r="G273" s="40" t="n">
        <v>6</v>
      </c>
      <c r="H273" s="40" t="n">
        <v>5.33333333333333</v>
      </c>
      <c r="I273" s="40" t="n">
        <v>6.66666666666667</v>
      </c>
      <c r="J273" s="40" t="n">
        <v>10</v>
      </c>
      <c r="K273" s="60" t="n">
        <v>0.333333333333333</v>
      </c>
      <c r="L273" s="32" t="n">
        <v>43</v>
      </c>
      <c r="M273" s="32" t="n">
        <v>70</v>
      </c>
      <c r="P273" s="36"/>
    </row>
    <row r="274" customFormat="false" ht="12.8" hidden="false" customHeight="false" outlineLevel="0" collapsed="false">
      <c r="J274" s="37"/>
    </row>
    <row r="275" customFormat="false" ht="12.8" hidden="false" customHeight="false" outlineLevel="0" collapsed="false">
      <c r="C275" s="7" t="s">
        <v>199</v>
      </c>
      <c r="D275" s="9" t="n">
        <v>16.3374418375076</v>
      </c>
      <c r="E275" s="9" t="n">
        <v>10.827602882902</v>
      </c>
      <c r="F275" s="9" t="n">
        <v>18.9782337628666</v>
      </c>
      <c r="G275" s="9" t="n">
        <v>28.1953091286341</v>
      </c>
      <c r="H275" s="9" t="n">
        <v>19.5905816546288</v>
      </c>
      <c r="I275" s="9" t="n">
        <v>42.9335576816176</v>
      </c>
      <c r="J275" s="9" t="n">
        <v>60</v>
      </c>
      <c r="O275" s="57" t="n">
        <f aca="false">SUM(D275:J275)</f>
        <v>196.862726948157</v>
      </c>
      <c r="P275" s="36" t="n">
        <f aca="false">O275-O255</f>
        <v>-1.43875000147318</v>
      </c>
      <c r="Q275" s="0" t="s">
        <v>207</v>
      </c>
    </row>
    <row r="279" customFormat="false" ht="15" hidden="false" customHeight="false" outlineLevel="0" collapsed="false">
      <c r="D279" s="33" t="s">
        <v>194</v>
      </c>
      <c r="E279" s="7"/>
      <c r="F279" s="58"/>
      <c r="G279" s="15" t="n">
        <v>43971</v>
      </c>
      <c r="H279" s="7"/>
      <c r="I279" s="17" t="s">
        <v>195</v>
      </c>
      <c r="J279" s="7"/>
    </row>
    <row r="280" customFormat="false" ht="15" hidden="false" customHeight="false" outlineLevel="0" collapsed="false">
      <c r="D280" s="33"/>
      <c r="E280" s="7"/>
      <c r="F280" s="58"/>
      <c r="G280" s="7"/>
      <c r="H280" s="7"/>
      <c r="I280" s="7"/>
      <c r="J280" s="7"/>
    </row>
    <row r="281" customFormat="false" ht="12.8" hidden="false" customHeight="false" outlineLevel="0" collapsed="false">
      <c r="D281" s="7" t="s">
        <v>9</v>
      </c>
      <c r="E281" s="7" t="s">
        <v>10</v>
      </c>
      <c r="F281" s="7" t="s">
        <v>11</v>
      </c>
      <c r="G281" s="7" t="s">
        <v>12</v>
      </c>
      <c r="H281" s="7" t="s">
        <v>13</v>
      </c>
      <c r="I281" s="7" t="s">
        <v>14</v>
      </c>
      <c r="J281" s="7" t="s">
        <v>15</v>
      </c>
      <c r="K281" s="7" t="s">
        <v>177</v>
      </c>
      <c r="L281" s="7" t="s">
        <v>178</v>
      </c>
      <c r="M281" s="7" t="s">
        <v>179</v>
      </c>
    </row>
    <row r="282" customFormat="false" ht="12.8" hidden="false" customHeight="false" outlineLevel="0" collapsed="false">
      <c r="C282" s="7" t="s">
        <v>196</v>
      </c>
      <c r="D282" s="40" t="n">
        <v>2.16111959450344</v>
      </c>
      <c r="E282" s="40" t="n">
        <v>1</v>
      </c>
      <c r="F282" s="40" t="n">
        <v>3.98392155497364</v>
      </c>
      <c r="G282" s="40" t="n">
        <v>5.28023697706252</v>
      </c>
      <c r="H282" s="40" t="n">
        <v>2.45159868388866</v>
      </c>
      <c r="I282" s="40" t="n">
        <v>6.75216776543499</v>
      </c>
      <c r="J282" s="40" t="n">
        <v>10</v>
      </c>
      <c r="K282" s="60" t="n">
        <v>0.0182041863152304</v>
      </c>
      <c r="L282" s="32" t="n">
        <v>96.4959247007469</v>
      </c>
      <c r="M282" s="32" t="n">
        <v>590.887700534759</v>
      </c>
    </row>
    <row r="283" customFormat="false" ht="12.8" hidden="false" customHeight="false" outlineLevel="0" collapsed="false">
      <c r="C283" s="7" t="s">
        <v>197</v>
      </c>
      <c r="D283" s="40" t="n">
        <v>4.0052825459877</v>
      </c>
      <c r="E283" s="40" t="n">
        <v>1</v>
      </c>
      <c r="F283" s="40" t="n">
        <v>2.99402793678748</v>
      </c>
      <c r="G283" s="40" t="n">
        <v>5.48180362779062</v>
      </c>
      <c r="H283" s="40" t="n">
        <v>3.74140994132245</v>
      </c>
      <c r="I283" s="40" t="n">
        <v>7.76601450009536</v>
      </c>
      <c r="J283" s="40" t="n">
        <v>10</v>
      </c>
      <c r="K283" s="60" t="n">
        <v>0.572675401603658</v>
      </c>
      <c r="L283" s="32" t="n">
        <v>2.8963612181564</v>
      </c>
      <c r="M283" s="32" t="n">
        <v>18.6120702826585</v>
      </c>
    </row>
    <row r="284" customFormat="false" ht="12.8" hidden="false" customHeight="false" outlineLevel="0" collapsed="false">
      <c r="C284" s="7" t="s">
        <v>198</v>
      </c>
      <c r="D284" s="40" t="n">
        <v>1</v>
      </c>
      <c r="E284" s="40" t="n">
        <v>3.25</v>
      </c>
      <c r="F284" s="40" t="n">
        <v>4.85714285714286</v>
      </c>
      <c r="G284" s="40" t="n">
        <v>5.82142857142857</v>
      </c>
      <c r="H284" s="40" t="n">
        <v>5.17857142857143</v>
      </c>
      <c r="I284" s="40" t="n">
        <v>6.46428571428571</v>
      </c>
      <c r="J284" s="40" t="n">
        <v>10</v>
      </c>
      <c r="K284" s="60" t="n">
        <v>0.321428571428571</v>
      </c>
      <c r="L284" s="32" t="n">
        <v>43</v>
      </c>
      <c r="M284" s="32" t="n">
        <v>71</v>
      </c>
    </row>
    <row r="285" customFormat="false" ht="12.8" hidden="false" customHeight="false" outlineLevel="0" collapsed="false">
      <c r="J285" s="37"/>
    </row>
    <row r="286" customFormat="false" ht="12.8" hidden="false" customHeight="false" outlineLevel="0" collapsed="false">
      <c r="C286" s="7" t="s">
        <v>199</v>
      </c>
      <c r="D286" s="9" t="n">
        <v>15.4939238754857</v>
      </c>
      <c r="E286" s="9" t="n">
        <v>8.25</v>
      </c>
      <c r="F286" s="9" t="n">
        <v>22.7969633956387</v>
      </c>
      <c r="G286" s="9" t="n">
        <v>32.6257467581974</v>
      </c>
      <c r="H286" s="9" t="n">
        <v>20.0161873628823</v>
      </c>
      <c r="I286" s="9" t="n">
        <v>42.2528180107814</v>
      </c>
      <c r="J286" s="9" t="n">
        <v>60</v>
      </c>
      <c r="O286" s="57" t="n">
        <f aca="false">SUM(D286:J286)</f>
        <v>201.435639402986</v>
      </c>
      <c r="P286" s="36" t="n">
        <f aca="false">O286-O266</f>
        <v>-1.35390948626906</v>
      </c>
      <c r="Q286" s="0" t="s">
        <v>207</v>
      </c>
    </row>
    <row r="287" customFormat="false" ht="12.8" hidden="false" customHeight="false" outlineLevel="0" collapsed="false">
      <c r="P287" s="36"/>
    </row>
    <row r="288" customFormat="false" ht="15" hidden="false" customHeight="false" outlineLevel="0" collapsed="false">
      <c r="D288" s="33" t="s">
        <v>194</v>
      </c>
      <c r="E288" s="7"/>
      <c r="F288" s="58"/>
      <c r="G288" s="15" t="n">
        <v>43971</v>
      </c>
      <c r="H288" s="7"/>
      <c r="I288" s="17" t="s">
        <v>200</v>
      </c>
      <c r="J288" s="7"/>
      <c r="P288" s="36"/>
    </row>
    <row r="289" customFormat="false" ht="12.8" hidden="false" customHeight="false" outlineLevel="0" collapsed="false">
      <c r="D289" s="17"/>
      <c r="E289" s="7"/>
      <c r="F289" s="58"/>
      <c r="G289" s="7"/>
      <c r="H289" s="7"/>
      <c r="I289" s="7"/>
      <c r="J289" s="7"/>
      <c r="P289" s="36"/>
    </row>
    <row r="290" customFormat="false" ht="12.8" hidden="false" customHeight="false" outlineLevel="0" collapsed="false">
      <c r="D290" s="7" t="s">
        <v>9</v>
      </c>
      <c r="E290" s="7" t="s">
        <v>10</v>
      </c>
      <c r="F290" s="7" t="s">
        <v>11</v>
      </c>
      <c r="G290" s="7" t="s">
        <v>12</v>
      </c>
      <c r="H290" s="7" t="s">
        <v>13</v>
      </c>
      <c r="I290" s="7" t="s">
        <v>14</v>
      </c>
      <c r="J290" s="7" t="s">
        <v>15</v>
      </c>
      <c r="K290" s="7" t="s">
        <v>177</v>
      </c>
      <c r="L290" s="7" t="s">
        <v>178</v>
      </c>
      <c r="M290" s="7" t="s">
        <v>179</v>
      </c>
      <c r="P290" s="36" t="n">
        <f aca="false">O286-O295</f>
        <v>5.92682194109801</v>
      </c>
      <c r="Q290" s="0" t="s">
        <v>208</v>
      </c>
    </row>
    <row r="291" customFormat="false" ht="12.8" hidden="false" customHeight="false" outlineLevel="0" collapsed="false">
      <c r="C291" s="7" t="s">
        <v>196</v>
      </c>
      <c r="D291" s="40" t="n">
        <v>2.16111959450344</v>
      </c>
      <c r="E291" s="40" t="n">
        <v>1</v>
      </c>
      <c r="F291" s="40" t="n">
        <v>3.98392155497364</v>
      </c>
      <c r="G291" s="40" t="n">
        <v>5.28023697706252</v>
      </c>
      <c r="H291" s="40" t="n">
        <v>2.45159868388866</v>
      </c>
      <c r="I291" s="40" t="n">
        <v>6.75216776543499</v>
      </c>
      <c r="J291" s="40" t="n">
        <v>10</v>
      </c>
      <c r="K291" s="60" t="n">
        <v>0.0182041863152304</v>
      </c>
      <c r="L291" s="32" t="n">
        <v>96.4959247007469</v>
      </c>
      <c r="M291" s="32" t="n">
        <v>590.887700534759</v>
      </c>
      <c r="P291" s="36"/>
    </row>
    <row r="292" customFormat="false" ht="12.8" hidden="false" customHeight="false" outlineLevel="0" collapsed="false">
      <c r="C292" s="7" t="s">
        <v>197</v>
      </c>
      <c r="D292" s="40" t="n">
        <v>4.40746284155099</v>
      </c>
      <c r="E292" s="40" t="n">
        <v>2.24713477478431</v>
      </c>
      <c r="F292" s="40" t="n">
        <v>1</v>
      </c>
      <c r="G292" s="40" t="n">
        <v>3.08063603250944</v>
      </c>
      <c r="H292" s="40" t="n">
        <v>3.36396953084735</v>
      </c>
      <c r="I292" s="40" t="n">
        <v>7.92592440174252</v>
      </c>
      <c r="J292" s="40" t="n">
        <v>10</v>
      </c>
      <c r="K292" s="60" t="n">
        <v>0.498425375222565</v>
      </c>
      <c r="L292" s="32" t="n">
        <v>3.97469563141561</v>
      </c>
      <c r="M292" s="32" t="n">
        <v>22.0315612072928</v>
      </c>
      <c r="P292" s="36"/>
    </row>
    <row r="293" customFormat="false" ht="12.8" hidden="false" customHeight="false" outlineLevel="0" collapsed="false">
      <c r="C293" s="7" t="s">
        <v>198</v>
      </c>
      <c r="D293" s="40" t="n">
        <v>1</v>
      </c>
      <c r="E293" s="40" t="n">
        <v>3.25</v>
      </c>
      <c r="F293" s="40" t="n">
        <v>4.85714285714286</v>
      </c>
      <c r="G293" s="40" t="n">
        <v>5.82142857142857</v>
      </c>
      <c r="H293" s="40" t="n">
        <v>5.17857142857143</v>
      </c>
      <c r="I293" s="40" t="n">
        <v>6.46428571428571</v>
      </c>
      <c r="J293" s="40" t="n">
        <v>10</v>
      </c>
      <c r="K293" s="60" t="n">
        <v>0.321428571428571</v>
      </c>
      <c r="L293" s="32" t="n">
        <v>43</v>
      </c>
      <c r="M293" s="32" t="n">
        <v>71</v>
      </c>
      <c r="P293" s="36"/>
    </row>
    <row r="294" customFormat="false" ht="12.8" hidden="false" customHeight="false" outlineLevel="0" collapsed="false">
      <c r="J294" s="37"/>
    </row>
    <row r="295" customFormat="false" ht="12.8" hidden="false" customHeight="false" outlineLevel="0" collapsed="false">
      <c r="C295" s="7" t="s">
        <v>199</v>
      </c>
      <c r="D295" s="9" t="n">
        <v>16.2982844666123</v>
      </c>
      <c r="E295" s="9" t="n">
        <v>10.7442695495686</v>
      </c>
      <c r="F295" s="9" t="n">
        <v>18.8089075220638</v>
      </c>
      <c r="G295" s="9" t="n">
        <v>27.823411567635</v>
      </c>
      <c r="H295" s="9" t="n">
        <v>19.2613065419321</v>
      </c>
      <c r="I295" s="9" t="n">
        <v>42.5726378140757</v>
      </c>
      <c r="J295" s="9" t="n">
        <v>60</v>
      </c>
      <c r="O295" s="57" t="n">
        <f aca="false">SUM(D295:J295)</f>
        <v>195.508817461888</v>
      </c>
      <c r="P295" s="36" t="n">
        <f aca="false">O295-O275</f>
        <v>-1.35390948626917</v>
      </c>
      <c r="Q295" s="0" t="s">
        <v>207</v>
      </c>
    </row>
    <row r="299" customFormat="false" ht="15" hidden="false" customHeight="false" outlineLevel="0" collapsed="false">
      <c r="D299" s="33" t="s">
        <v>194</v>
      </c>
      <c r="E299" s="7"/>
      <c r="F299" s="58"/>
      <c r="G299" s="15" t="n">
        <v>43972</v>
      </c>
      <c r="H299" s="7"/>
      <c r="I299" s="17" t="s">
        <v>195</v>
      </c>
      <c r="J299" s="7"/>
    </row>
    <row r="300" customFormat="false" ht="15" hidden="false" customHeight="false" outlineLevel="0" collapsed="false">
      <c r="D300" s="33"/>
      <c r="E300" s="7"/>
      <c r="F300" s="58"/>
      <c r="G300" s="7"/>
      <c r="H300" s="7"/>
      <c r="I300" s="7"/>
      <c r="J300" s="7"/>
    </row>
    <row r="301" customFormat="false" ht="12.8" hidden="false" customHeight="false" outlineLevel="0" collapsed="false">
      <c r="D301" s="7" t="s">
        <v>9</v>
      </c>
      <c r="E301" s="7" t="s">
        <v>10</v>
      </c>
      <c r="F301" s="7" t="s">
        <v>11</v>
      </c>
      <c r="G301" s="7" t="s">
        <v>12</v>
      </c>
      <c r="H301" s="7" t="s">
        <v>13</v>
      </c>
      <c r="I301" s="7" t="s">
        <v>14</v>
      </c>
      <c r="J301" s="7" t="s">
        <v>15</v>
      </c>
      <c r="K301" s="7" t="s">
        <v>177</v>
      </c>
      <c r="L301" s="7" t="s">
        <v>178</v>
      </c>
      <c r="M301" s="7" t="s">
        <v>179</v>
      </c>
    </row>
    <row r="302" customFormat="false" ht="12.8" hidden="false" customHeight="false" outlineLevel="0" collapsed="false">
      <c r="C302" s="7" t="s">
        <v>196</v>
      </c>
      <c r="D302" s="40" t="n">
        <v>2.14460483138697</v>
      </c>
      <c r="E302" s="40" t="n">
        <v>1</v>
      </c>
      <c r="F302" s="40" t="n">
        <v>3.97939469933322</v>
      </c>
      <c r="G302" s="40" t="n">
        <v>5.21822497319094</v>
      </c>
      <c r="H302" s="40" t="n">
        <v>2.38939795157258</v>
      </c>
      <c r="I302" s="40" t="n">
        <v>6.6981044928074</v>
      </c>
      <c r="J302" s="40" t="n">
        <v>10</v>
      </c>
      <c r="K302" s="60" t="n">
        <v>0.0181585739085084</v>
      </c>
      <c r="L302" s="32" t="n">
        <v>97.1455853766668</v>
      </c>
      <c r="M302" s="32" t="n">
        <v>592.779220779221</v>
      </c>
    </row>
    <row r="303" customFormat="false" ht="12.8" hidden="false" customHeight="false" outlineLevel="0" collapsed="false">
      <c r="C303" s="7" t="s">
        <v>197</v>
      </c>
      <c r="D303" s="40" t="n">
        <v>4.0052825459877</v>
      </c>
      <c r="E303" s="40" t="n">
        <v>1</v>
      </c>
      <c r="F303" s="40" t="n">
        <v>2.99402793678748</v>
      </c>
      <c r="G303" s="40" t="n">
        <v>5.48180362779062</v>
      </c>
      <c r="H303" s="40" t="n">
        <v>3.74140994132245</v>
      </c>
      <c r="I303" s="40" t="n">
        <v>7.76601450009536</v>
      </c>
      <c r="J303" s="40" t="n">
        <v>10</v>
      </c>
      <c r="K303" s="60" t="n">
        <v>0.572675401603658</v>
      </c>
      <c r="L303" s="32" t="n">
        <v>2.8963612181564</v>
      </c>
      <c r="M303" s="32" t="n">
        <v>18.6120702826585</v>
      </c>
    </row>
    <row r="304" customFormat="false" ht="12.8" hidden="false" customHeight="false" outlineLevel="0" collapsed="false">
      <c r="C304" s="7" t="s">
        <v>198</v>
      </c>
      <c r="D304" s="40" t="n">
        <v>1</v>
      </c>
      <c r="E304" s="40" t="n">
        <v>5.03448275862069</v>
      </c>
      <c r="F304" s="40" t="n">
        <v>4.72413793103448</v>
      </c>
      <c r="G304" s="40" t="n">
        <v>5.6551724137931</v>
      </c>
      <c r="H304" s="40" t="n">
        <v>5.03448275862069</v>
      </c>
      <c r="I304" s="40" t="n">
        <v>6.27586206896552</v>
      </c>
      <c r="J304" s="40" t="n">
        <v>10</v>
      </c>
      <c r="K304" s="60" t="n">
        <v>0.310344827586207</v>
      </c>
      <c r="L304" s="32" t="n">
        <v>43</v>
      </c>
      <c r="M304" s="32" t="n">
        <v>72</v>
      </c>
    </row>
    <row r="305" customFormat="false" ht="12.8" hidden="false" customHeight="false" outlineLevel="0" collapsed="false">
      <c r="J305" s="37"/>
    </row>
    <row r="306" customFormat="false" ht="12.8" hidden="false" customHeight="false" outlineLevel="0" collapsed="false">
      <c r="C306" s="7" t="s">
        <v>199</v>
      </c>
      <c r="D306" s="9" t="n">
        <v>15.4443795861363</v>
      </c>
      <c r="E306" s="9" t="n">
        <v>10.0344827586207</v>
      </c>
      <c r="F306" s="9" t="n">
        <v>22.6503779026091</v>
      </c>
      <c r="G306" s="9" t="n">
        <v>32.2734545889471</v>
      </c>
      <c r="H306" s="9" t="n">
        <v>19.6854964959833</v>
      </c>
      <c r="I306" s="9" t="n">
        <v>41.9022045475784</v>
      </c>
      <c r="J306" s="9" t="n">
        <v>60</v>
      </c>
      <c r="O306" s="57" t="n">
        <f aca="false">SUM(D306:J306)</f>
        <v>201.990395879875</v>
      </c>
      <c r="P306" s="36" t="n">
        <f aca="false">O306-O286</f>
        <v>0.554756476889054</v>
      </c>
      <c r="Q306" s="0" t="s">
        <v>207</v>
      </c>
    </row>
    <row r="307" customFormat="false" ht="12.8" hidden="false" customHeight="false" outlineLevel="0" collapsed="false">
      <c r="P307" s="36"/>
    </row>
    <row r="308" customFormat="false" ht="15" hidden="false" customHeight="false" outlineLevel="0" collapsed="false">
      <c r="D308" s="33" t="s">
        <v>194</v>
      </c>
      <c r="E308" s="7"/>
      <c r="F308" s="58"/>
      <c r="G308" s="15" t="n">
        <v>43972</v>
      </c>
      <c r="H308" s="7"/>
      <c r="I308" s="17" t="s">
        <v>200</v>
      </c>
      <c r="J308" s="7"/>
      <c r="P308" s="36"/>
    </row>
    <row r="309" customFormat="false" ht="12.8" hidden="false" customHeight="false" outlineLevel="0" collapsed="false">
      <c r="D309" s="17"/>
      <c r="E309" s="7"/>
      <c r="F309" s="58"/>
      <c r="G309" s="7"/>
      <c r="H309" s="7"/>
      <c r="I309" s="7"/>
      <c r="J309" s="7"/>
      <c r="P309" s="36"/>
    </row>
    <row r="310" customFormat="false" ht="12.8" hidden="false" customHeight="false" outlineLevel="0" collapsed="false">
      <c r="D310" s="7" t="s">
        <v>9</v>
      </c>
      <c r="E310" s="7" t="s">
        <v>10</v>
      </c>
      <c r="F310" s="7" t="s">
        <v>11</v>
      </c>
      <c r="G310" s="7" t="s">
        <v>12</v>
      </c>
      <c r="H310" s="7" t="s">
        <v>13</v>
      </c>
      <c r="I310" s="7" t="s">
        <v>14</v>
      </c>
      <c r="J310" s="7" t="s">
        <v>15</v>
      </c>
      <c r="K310" s="7" t="s">
        <v>177</v>
      </c>
      <c r="L310" s="7" t="s">
        <v>178</v>
      </c>
      <c r="M310" s="7" t="s">
        <v>179</v>
      </c>
      <c r="P310" s="36" t="n">
        <f aca="false">O306-O315</f>
        <v>5.92682194109804</v>
      </c>
      <c r="Q310" s="0" t="s">
        <v>208</v>
      </c>
    </row>
    <row r="311" customFormat="false" ht="12.8" hidden="false" customHeight="false" outlineLevel="0" collapsed="false">
      <c r="C311" s="7" t="s">
        <v>196</v>
      </c>
      <c r="D311" s="40" t="n">
        <v>2.14460483138697</v>
      </c>
      <c r="E311" s="40" t="n">
        <v>1</v>
      </c>
      <c r="F311" s="40" t="n">
        <v>3.97939469933322</v>
      </c>
      <c r="G311" s="40" t="n">
        <v>5.21822497319094</v>
      </c>
      <c r="H311" s="40" t="n">
        <v>2.38939795157258</v>
      </c>
      <c r="I311" s="40" t="n">
        <v>6.6981044928074</v>
      </c>
      <c r="J311" s="40" t="n">
        <v>10</v>
      </c>
      <c r="K311" s="60" t="n">
        <v>0.0181585739085084</v>
      </c>
      <c r="L311" s="32" t="n">
        <v>97.1455853766668</v>
      </c>
      <c r="M311" s="32" t="n">
        <v>592.779220779221</v>
      </c>
      <c r="P311" s="36"/>
    </row>
    <row r="312" customFormat="false" ht="12.8" hidden="false" customHeight="false" outlineLevel="0" collapsed="false">
      <c r="C312" s="7" t="s">
        <v>197</v>
      </c>
      <c r="D312" s="40" t="n">
        <v>4.40746284155099</v>
      </c>
      <c r="E312" s="40" t="n">
        <v>2.24713477478431</v>
      </c>
      <c r="F312" s="40" t="n">
        <v>1</v>
      </c>
      <c r="G312" s="40" t="n">
        <v>3.08063603250944</v>
      </c>
      <c r="H312" s="40" t="n">
        <v>3.36396953084735</v>
      </c>
      <c r="I312" s="40" t="n">
        <v>7.92592440174252</v>
      </c>
      <c r="J312" s="40" t="n">
        <v>10</v>
      </c>
      <c r="K312" s="60" t="n">
        <v>0.498425375222565</v>
      </c>
      <c r="L312" s="32" t="n">
        <v>3.97469563141561</v>
      </c>
      <c r="M312" s="32" t="n">
        <v>22.0315612072928</v>
      </c>
      <c r="P312" s="36"/>
    </row>
    <row r="313" customFormat="false" ht="12.8" hidden="false" customHeight="false" outlineLevel="0" collapsed="false">
      <c r="C313" s="7" t="s">
        <v>198</v>
      </c>
      <c r="D313" s="40" t="n">
        <v>1</v>
      </c>
      <c r="E313" s="40" t="n">
        <v>5.03448275862069</v>
      </c>
      <c r="F313" s="40" t="n">
        <v>4.72413793103448</v>
      </c>
      <c r="G313" s="40" t="n">
        <v>5.6551724137931</v>
      </c>
      <c r="H313" s="40" t="n">
        <v>5.03448275862069</v>
      </c>
      <c r="I313" s="40" t="n">
        <v>6.27586206896552</v>
      </c>
      <c r="J313" s="40" t="n">
        <v>10</v>
      </c>
      <c r="K313" s="60" t="n">
        <v>0.310344827586207</v>
      </c>
      <c r="L313" s="32" t="n">
        <v>43</v>
      </c>
      <c r="M313" s="32" t="n">
        <v>72</v>
      </c>
      <c r="P313" s="36"/>
    </row>
    <row r="314" customFormat="false" ht="12.8" hidden="false" customHeight="false" outlineLevel="0" collapsed="false">
      <c r="J314" s="37"/>
    </row>
    <row r="315" customFormat="false" ht="12.8" hidden="false" customHeight="false" outlineLevel="0" collapsed="false">
      <c r="C315" s="7" t="s">
        <v>199</v>
      </c>
      <c r="D315" s="9" t="n">
        <v>16.2487401772629</v>
      </c>
      <c r="E315" s="9" t="n">
        <v>12.5287523081893</v>
      </c>
      <c r="F315" s="9" t="n">
        <v>18.6623220290341</v>
      </c>
      <c r="G315" s="9" t="n">
        <v>27.4711193983848</v>
      </c>
      <c r="H315" s="9" t="n">
        <v>18.9306156750331</v>
      </c>
      <c r="I315" s="9" t="n">
        <v>42.2220243508727</v>
      </c>
      <c r="J315" s="9" t="n">
        <v>60</v>
      </c>
      <c r="O315" s="57" t="n">
        <f aca="false">SUM(D315:J315)</f>
        <v>196.063573938777</v>
      </c>
      <c r="P315" s="36" t="n">
        <f aca="false">O315-O295</f>
        <v>0.554756476889025</v>
      </c>
      <c r="Q315" s="0" t="s">
        <v>207</v>
      </c>
    </row>
    <row r="319" customFormat="false" ht="15" hidden="false" customHeight="false" outlineLevel="0" collapsed="false">
      <c r="D319" s="33" t="s">
        <v>194</v>
      </c>
      <c r="E319" s="7"/>
      <c r="F319" s="58"/>
      <c r="G319" s="15" t="n">
        <v>43973</v>
      </c>
      <c r="H319" s="7"/>
      <c r="I319" s="17" t="s">
        <v>195</v>
      </c>
      <c r="J319" s="7"/>
    </row>
    <row r="320" customFormat="false" ht="15" hidden="false" customHeight="false" outlineLevel="0" collapsed="false">
      <c r="D320" s="33"/>
      <c r="E320" s="7"/>
      <c r="F320" s="58"/>
      <c r="G320" s="7"/>
      <c r="H320" s="7"/>
      <c r="I320" s="7"/>
      <c r="J320" s="7"/>
    </row>
    <row r="321" customFormat="false" ht="12.8" hidden="false" customHeight="false" outlineLevel="0" collapsed="false">
      <c r="D321" s="7" t="s">
        <v>9</v>
      </c>
      <c r="E321" s="7" t="s">
        <v>10</v>
      </c>
      <c r="F321" s="7" t="s">
        <v>11</v>
      </c>
      <c r="G321" s="7" t="s">
        <v>12</v>
      </c>
      <c r="H321" s="7" t="s">
        <v>13</v>
      </c>
      <c r="I321" s="7" t="s">
        <v>14</v>
      </c>
      <c r="J321" s="7" t="s">
        <v>15</v>
      </c>
      <c r="K321" s="7" t="s">
        <v>177</v>
      </c>
      <c r="L321" s="7" t="s">
        <v>178</v>
      </c>
      <c r="M321" s="7" t="s">
        <v>179</v>
      </c>
    </row>
    <row r="322" customFormat="false" ht="12.8" hidden="false" customHeight="false" outlineLevel="0" collapsed="false">
      <c r="C322" s="7" t="s">
        <v>196</v>
      </c>
      <c r="D322" s="40" t="n">
        <v>2.20712536869064</v>
      </c>
      <c r="E322" s="40" t="n">
        <v>1</v>
      </c>
      <c r="F322" s="40" t="n">
        <v>3.99338485128693</v>
      </c>
      <c r="G322" s="40" t="n">
        <v>5.2174139070534</v>
      </c>
      <c r="H322" s="40" t="n">
        <v>2.40106003808152</v>
      </c>
      <c r="I322" s="40" t="n">
        <v>6.67775692902917</v>
      </c>
      <c r="J322" s="40" t="n">
        <v>10</v>
      </c>
      <c r="K322" s="60" t="n">
        <v>0.0179403272643057</v>
      </c>
      <c r="L322" s="32" t="n">
        <v>97.744091668656</v>
      </c>
      <c r="M322" s="32" t="n">
        <v>599.40718105424</v>
      </c>
    </row>
    <row r="323" customFormat="false" ht="12.8" hidden="false" customHeight="false" outlineLevel="0" collapsed="false">
      <c r="C323" s="7" t="s">
        <v>197</v>
      </c>
      <c r="D323" s="40" t="n">
        <v>4.0052825459877</v>
      </c>
      <c r="E323" s="40" t="n">
        <v>1</v>
      </c>
      <c r="F323" s="40" t="n">
        <v>2.99402793678748</v>
      </c>
      <c r="G323" s="40" t="n">
        <v>5.48180362779062</v>
      </c>
      <c r="H323" s="40" t="n">
        <v>3.74140994132245</v>
      </c>
      <c r="I323" s="40" t="n">
        <v>7.76601450009536</v>
      </c>
      <c r="J323" s="40" t="n">
        <v>10</v>
      </c>
      <c r="K323" s="60" t="n">
        <v>0.572675401603658</v>
      </c>
      <c r="L323" s="32" t="n">
        <v>2.8963612181564</v>
      </c>
      <c r="M323" s="32" t="n">
        <v>18.6120702826585</v>
      </c>
    </row>
    <row r="324" customFormat="false" ht="12.8" hidden="false" customHeight="false" outlineLevel="0" collapsed="false">
      <c r="C324" s="7" t="s">
        <v>198</v>
      </c>
      <c r="D324" s="40" t="n">
        <v>1</v>
      </c>
      <c r="E324" s="40" t="n">
        <v>5.03448275862069</v>
      </c>
      <c r="F324" s="40" t="n">
        <v>4.72413793103448</v>
      </c>
      <c r="G324" s="40" t="n">
        <v>5.3448275862069</v>
      </c>
      <c r="H324" s="40" t="n">
        <v>4.72413793103448</v>
      </c>
      <c r="I324" s="40" t="n">
        <v>5.96551724137931</v>
      </c>
      <c r="J324" s="40" t="n">
        <v>10</v>
      </c>
      <c r="K324" s="60" t="n">
        <v>0.310344827586207</v>
      </c>
      <c r="L324" s="32" t="n">
        <v>43</v>
      </c>
      <c r="M324" s="32" t="n">
        <v>72</v>
      </c>
    </row>
    <row r="325" customFormat="false" ht="12.8" hidden="false" customHeight="false" outlineLevel="0" collapsed="false">
      <c r="J325" s="37"/>
    </row>
    <row r="326" customFormat="false" ht="12.8" hidden="false" customHeight="false" outlineLevel="0" collapsed="false">
      <c r="C326" s="7" t="s">
        <v>199</v>
      </c>
      <c r="D326" s="9" t="n">
        <v>15.6319411980473</v>
      </c>
      <c r="E326" s="9" t="n">
        <v>10.0344827586207</v>
      </c>
      <c r="F326" s="9" t="n">
        <v>22.6923483584702</v>
      </c>
      <c r="G326" s="9" t="n">
        <v>31.9606765629483</v>
      </c>
      <c r="H326" s="9" t="n">
        <v>19.4101379279239</v>
      </c>
      <c r="I326" s="9" t="n">
        <v>41.5308170286575</v>
      </c>
      <c r="J326" s="9" t="n">
        <v>60</v>
      </c>
      <c r="O326" s="57" t="n">
        <f aca="false">SUM(D326:J326)</f>
        <v>201.260403834668</v>
      </c>
      <c r="P326" s="36" t="n">
        <f aca="false">O326-O306</f>
        <v>-0.729992045206984</v>
      </c>
      <c r="Q326" s="0" t="s">
        <v>207</v>
      </c>
    </row>
    <row r="327" customFormat="false" ht="12.8" hidden="false" customHeight="false" outlineLevel="0" collapsed="false">
      <c r="P327" s="36"/>
    </row>
    <row r="328" customFormat="false" ht="15" hidden="false" customHeight="false" outlineLevel="0" collapsed="false">
      <c r="D328" s="33" t="s">
        <v>194</v>
      </c>
      <c r="E328" s="7"/>
      <c r="F328" s="58"/>
      <c r="G328" s="15" t="n">
        <v>43973</v>
      </c>
      <c r="H328" s="7"/>
      <c r="I328" s="17" t="s">
        <v>200</v>
      </c>
      <c r="J328" s="7"/>
      <c r="P328" s="36"/>
    </row>
    <row r="329" customFormat="false" ht="12.8" hidden="false" customHeight="false" outlineLevel="0" collapsed="false">
      <c r="D329" s="17"/>
      <c r="E329" s="7"/>
      <c r="F329" s="58"/>
      <c r="G329" s="7"/>
      <c r="H329" s="7"/>
      <c r="I329" s="7"/>
      <c r="J329" s="7"/>
      <c r="P329" s="36"/>
    </row>
    <row r="330" customFormat="false" ht="12.8" hidden="false" customHeight="false" outlineLevel="0" collapsed="false">
      <c r="D330" s="7" t="s">
        <v>9</v>
      </c>
      <c r="E330" s="7" t="s">
        <v>10</v>
      </c>
      <c r="F330" s="7" t="s">
        <v>11</v>
      </c>
      <c r="G330" s="7" t="s">
        <v>12</v>
      </c>
      <c r="H330" s="7" t="s">
        <v>13</v>
      </c>
      <c r="I330" s="7" t="s">
        <v>14</v>
      </c>
      <c r="J330" s="7" t="s">
        <v>15</v>
      </c>
      <c r="K330" s="7" t="s">
        <v>177</v>
      </c>
      <c r="L330" s="7" t="s">
        <v>178</v>
      </c>
      <c r="M330" s="7" t="s">
        <v>179</v>
      </c>
      <c r="P330" s="36" t="n">
        <f aca="false">O326-O335</f>
        <v>5.92682194109798</v>
      </c>
      <c r="Q330" s="0" t="s">
        <v>208</v>
      </c>
    </row>
    <row r="331" customFormat="false" ht="12.8" hidden="false" customHeight="false" outlineLevel="0" collapsed="false">
      <c r="C331" s="7" t="s">
        <v>196</v>
      </c>
      <c r="D331" s="40" t="n">
        <v>2.20712536869064</v>
      </c>
      <c r="E331" s="40" t="n">
        <v>1</v>
      </c>
      <c r="F331" s="40" t="n">
        <v>3.99338485128693</v>
      </c>
      <c r="G331" s="40" t="n">
        <v>5.2174139070534</v>
      </c>
      <c r="H331" s="40" t="n">
        <v>2.40106003808152</v>
      </c>
      <c r="I331" s="40" t="n">
        <v>6.67775692902917</v>
      </c>
      <c r="J331" s="40" t="n">
        <v>10</v>
      </c>
      <c r="K331" s="60" t="n">
        <v>0.0179403272643057</v>
      </c>
      <c r="L331" s="32" t="n">
        <v>97.744091668656</v>
      </c>
      <c r="M331" s="32" t="n">
        <v>599.40718105424</v>
      </c>
      <c r="P331" s="36"/>
    </row>
    <row r="332" customFormat="false" ht="12.8" hidden="false" customHeight="false" outlineLevel="0" collapsed="false">
      <c r="C332" s="7" t="s">
        <v>197</v>
      </c>
      <c r="D332" s="40" t="n">
        <v>4.40746284155099</v>
      </c>
      <c r="E332" s="40" t="n">
        <v>2.24713477478431</v>
      </c>
      <c r="F332" s="40" t="n">
        <v>1</v>
      </c>
      <c r="G332" s="40" t="n">
        <v>3.08063603250944</v>
      </c>
      <c r="H332" s="40" t="n">
        <v>3.36396953084735</v>
      </c>
      <c r="I332" s="40" t="n">
        <v>7.92592440174252</v>
      </c>
      <c r="J332" s="40" t="n">
        <v>10</v>
      </c>
      <c r="K332" s="60" t="n">
        <v>0.498425375222565</v>
      </c>
      <c r="L332" s="32" t="n">
        <v>3.97469563141561</v>
      </c>
      <c r="M332" s="32" t="n">
        <v>22.0315612072928</v>
      </c>
      <c r="P332" s="36"/>
    </row>
    <row r="333" customFormat="false" ht="12.8" hidden="false" customHeight="false" outlineLevel="0" collapsed="false">
      <c r="C333" s="7" t="s">
        <v>198</v>
      </c>
      <c r="D333" s="40" t="n">
        <v>1</v>
      </c>
      <c r="E333" s="40" t="n">
        <v>5.03448275862069</v>
      </c>
      <c r="F333" s="40" t="n">
        <v>4.72413793103448</v>
      </c>
      <c r="G333" s="40" t="n">
        <v>5.3448275862069</v>
      </c>
      <c r="H333" s="40" t="n">
        <v>4.72413793103448</v>
      </c>
      <c r="I333" s="40" t="n">
        <v>5.96551724137931</v>
      </c>
      <c r="J333" s="40" t="n">
        <v>10</v>
      </c>
      <c r="K333" s="60" t="n">
        <v>0.310344827586207</v>
      </c>
      <c r="L333" s="32" t="n">
        <v>43</v>
      </c>
      <c r="M333" s="32" t="n">
        <v>72</v>
      </c>
      <c r="P333" s="36"/>
    </row>
    <row r="334" customFormat="false" ht="12.8" hidden="false" customHeight="false" outlineLevel="0" collapsed="false">
      <c r="J334" s="37"/>
    </row>
    <row r="335" customFormat="false" ht="12.8" hidden="false" customHeight="false" outlineLevel="0" collapsed="false">
      <c r="C335" s="7" t="s">
        <v>199</v>
      </c>
      <c r="D335" s="9" t="n">
        <v>16.4363017891739</v>
      </c>
      <c r="E335" s="9" t="n">
        <v>12.5287523081893</v>
      </c>
      <c r="F335" s="9" t="n">
        <v>18.7042924848953</v>
      </c>
      <c r="G335" s="9" t="n">
        <v>27.158341372386</v>
      </c>
      <c r="H335" s="9" t="n">
        <v>18.6552571069737</v>
      </c>
      <c r="I335" s="9" t="n">
        <v>41.8506368319519</v>
      </c>
      <c r="J335" s="9" t="n">
        <v>60</v>
      </c>
      <c r="O335" s="57" t="n">
        <f aca="false">SUM(D335:J335)</f>
        <v>195.33358189357</v>
      </c>
      <c r="P335" s="36" t="n">
        <f aca="false">O335-O315</f>
        <v>-0.729992045206984</v>
      </c>
      <c r="Q335" s="0" t="s">
        <v>207</v>
      </c>
    </row>
    <row r="339" customFormat="false" ht="15" hidden="false" customHeight="false" outlineLevel="0" collapsed="false">
      <c r="D339" s="33" t="s">
        <v>194</v>
      </c>
      <c r="E339" s="7"/>
      <c r="F339" s="58"/>
      <c r="G339" s="15" t="n">
        <v>43974</v>
      </c>
      <c r="H339" s="7"/>
      <c r="I339" s="17" t="s">
        <v>195</v>
      </c>
      <c r="J339" s="7"/>
    </row>
    <row r="340" customFormat="false" ht="15" hidden="false" customHeight="false" outlineLevel="0" collapsed="false">
      <c r="D340" s="33"/>
      <c r="E340" s="7"/>
      <c r="F340" s="58"/>
      <c r="G340" s="7"/>
      <c r="H340" s="7"/>
      <c r="I340" s="7"/>
      <c r="J340" s="7"/>
    </row>
    <row r="341" customFormat="false" ht="12.8" hidden="false" customHeight="false" outlineLevel="0" collapsed="false">
      <c r="D341" s="7" t="s">
        <v>9</v>
      </c>
      <c r="E341" s="7" t="s">
        <v>10</v>
      </c>
      <c r="F341" s="7" t="s">
        <v>11</v>
      </c>
      <c r="G341" s="7" t="s">
        <v>12</v>
      </c>
      <c r="H341" s="7" t="s">
        <v>13</v>
      </c>
      <c r="I341" s="7" t="s">
        <v>14</v>
      </c>
      <c r="J341" s="7" t="s">
        <v>15</v>
      </c>
      <c r="K341" s="7" t="s">
        <v>177</v>
      </c>
      <c r="L341" s="7" t="s">
        <v>178</v>
      </c>
      <c r="M341" s="7" t="s">
        <v>179</v>
      </c>
    </row>
    <row r="342" customFormat="false" ht="12.8" hidden="false" customHeight="false" outlineLevel="0" collapsed="false">
      <c r="C342" s="7" t="s">
        <v>196</v>
      </c>
      <c r="D342" s="40" t="n">
        <v>2.2201805584124</v>
      </c>
      <c r="E342" s="40" t="n">
        <v>1</v>
      </c>
      <c r="F342" s="40" t="n">
        <v>4.00977592518781</v>
      </c>
      <c r="G342" s="40" t="n">
        <v>5.17631915016028</v>
      </c>
      <c r="H342" s="40" t="n">
        <v>2.37093994530731</v>
      </c>
      <c r="I342" s="40" t="n">
        <v>6.64071521769638</v>
      </c>
      <c r="J342" s="40" t="n">
        <v>10</v>
      </c>
      <c r="K342" s="60" t="n">
        <v>0.017839719896415</v>
      </c>
      <c r="L342" s="32" t="n">
        <v>98.3221362070729</v>
      </c>
      <c r="M342" s="32" t="n">
        <v>602.81436210848</v>
      </c>
    </row>
    <row r="343" customFormat="false" ht="12.8" hidden="false" customHeight="false" outlineLevel="0" collapsed="false">
      <c r="C343" s="7" t="s">
        <v>197</v>
      </c>
      <c r="D343" s="40" t="n">
        <v>4.0052825459877</v>
      </c>
      <c r="E343" s="40" t="n">
        <v>1</v>
      </c>
      <c r="F343" s="40" t="n">
        <v>2.99402793678748</v>
      </c>
      <c r="G343" s="40" t="n">
        <v>5.48180362779062</v>
      </c>
      <c r="H343" s="40" t="n">
        <v>3.74140994132245</v>
      </c>
      <c r="I343" s="40" t="n">
        <v>7.76601450009536</v>
      </c>
      <c r="J343" s="40" t="n">
        <v>10</v>
      </c>
      <c r="K343" s="60" t="n">
        <v>0.572675401603658</v>
      </c>
      <c r="L343" s="32" t="n">
        <v>2.8963612181564</v>
      </c>
      <c r="M343" s="32" t="n">
        <v>18.6120702826585</v>
      </c>
    </row>
    <row r="344" customFormat="false" ht="12.8" hidden="false" customHeight="false" outlineLevel="0" collapsed="false">
      <c r="C344" s="7" t="s">
        <v>198</v>
      </c>
      <c r="D344" s="40" t="n">
        <v>1</v>
      </c>
      <c r="E344" s="40" t="n">
        <v>5.03448275862069</v>
      </c>
      <c r="F344" s="40" t="n">
        <v>4.72413793103448</v>
      </c>
      <c r="G344" s="40" t="n">
        <v>5.03448275862069</v>
      </c>
      <c r="H344" s="40" t="n">
        <v>4.41379310344827</v>
      </c>
      <c r="I344" s="40" t="n">
        <v>5.6551724137931</v>
      </c>
      <c r="J344" s="40" t="n">
        <v>10</v>
      </c>
      <c r="K344" s="60" t="n">
        <v>0.310344827586207</v>
      </c>
      <c r="L344" s="32" t="n">
        <v>43</v>
      </c>
      <c r="M344" s="32" t="n">
        <v>72</v>
      </c>
    </row>
    <row r="345" customFormat="false" ht="12.8" hidden="false" customHeight="false" outlineLevel="0" collapsed="false">
      <c r="J345" s="37"/>
    </row>
    <row r="346" customFormat="false" ht="12.8" hidden="false" customHeight="false" outlineLevel="0" collapsed="false">
      <c r="C346" s="7" t="s">
        <v>199</v>
      </c>
      <c r="D346" s="9" t="n">
        <v>15.6711067672126</v>
      </c>
      <c r="E346" s="9" t="n">
        <v>10.0344827586207</v>
      </c>
      <c r="F346" s="9" t="n">
        <v>22.7415215801729</v>
      </c>
      <c r="G346" s="9" t="n">
        <v>31.5270474646828</v>
      </c>
      <c r="H346" s="9" t="n">
        <v>19.0094328220151</v>
      </c>
      <c r="I346" s="9" t="n">
        <v>41.109347067073</v>
      </c>
      <c r="J346" s="9" t="n">
        <v>60</v>
      </c>
      <c r="O346" s="57" t="n">
        <f aca="false">SUM(D346:J346)</f>
        <v>200.092938459777</v>
      </c>
      <c r="P346" s="36" t="n">
        <f aca="false">O346-O326</f>
        <v>-1.16746537489104</v>
      </c>
      <c r="Q346" s="0" t="s">
        <v>207</v>
      </c>
    </row>
    <row r="347" customFormat="false" ht="12.8" hidden="false" customHeight="false" outlineLevel="0" collapsed="false">
      <c r="P347" s="36"/>
    </row>
    <row r="348" customFormat="false" ht="15" hidden="false" customHeight="false" outlineLevel="0" collapsed="false">
      <c r="D348" s="33" t="s">
        <v>194</v>
      </c>
      <c r="E348" s="7"/>
      <c r="F348" s="58"/>
      <c r="G348" s="15" t="n">
        <v>43974</v>
      </c>
      <c r="H348" s="7"/>
      <c r="I348" s="17" t="s">
        <v>200</v>
      </c>
      <c r="J348" s="7"/>
      <c r="P348" s="36"/>
    </row>
    <row r="349" customFormat="false" ht="12.8" hidden="false" customHeight="false" outlineLevel="0" collapsed="false">
      <c r="D349" s="17"/>
      <c r="E349" s="7"/>
      <c r="F349" s="58"/>
      <c r="G349" s="7"/>
      <c r="H349" s="7"/>
      <c r="I349" s="7"/>
      <c r="J349" s="7"/>
      <c r="P349" s="36"/>
    </row>
    <row r="350" customFormat="false" ht="12.8" hidden="false" customHeight="false" outlineLevel="0" collapsed="false">
      <c r="D350" s="7" t="s">
        <v>9</v>
      </c>
      <c r="E350" s="7" t="s">
        <v>10</v>
      </c>
      <c r="F350" s="7" t="s">
        <v>11</v>
      </c>
      <c r="G350" s="7" t="s">
        <v>12</v>
      </c>
      <c r="H350" s="7" t="s">
        <v>13</v>
      </c>
      <c r="I350" s="7" t="s">
        <v>14</v>
      </c>
      <c r="J350" s="7" t="s">
        <v>15</v>
      </c>
      <c r="K350" s="7" t="s">
        <v>177</v>
      </c>
      <c r="L350" s="7" t="s">
        <v>178</v>
      </c>
      <c r="M350" s="7" t="s">
        <v>179</v>
      </c>
      <c r="P350" s="36" t="n">
        <f aca="false">O346-O355</f>
        <v>5.92682194109801</v>
      </c>
      <c r="Q350" s="0" t="s">
        <v>208</v>
      </c>
    </row>
    <row r="351" customFormat="false" ht="12.8" hidden="false" customHeight="false" outlineLevel="0" collapsed="false">
      <c r="C351" s="7" t="s">
        <v>196</v>
      </c>
      <c r="D351" s="40" t="n">
        <v>2.2201805584124</v>
      </c>
      <c r="E351" s="40" t="n">
        <v>1</v>
      </c>
      <c r="F351" s="40" t="n">
        <v>4.00977592518781</v>
      </c>
      <c r="G351" s="40" t="n">
        <v>5.17631915016028</v>
      </c>
      <c r="H351" s="40" t="n">
        <v>2.37093994530731</v>
      </c>
      <c r="I351" s="40" t="n">
        <v>6.64071521769638</v>
      </c>
      <c r="J351" s="40" t="n">
        <v>10</v>
      </c>
      <c r="K351" s="60" t="n">
        <v>0.017839719896415</v>
      </c>
      <c r="L351" s="32" t="n">
        <v>98.3221362070729</v>
      </c>
      <c r="M351" s="32" t="n">
        <v>602.81436210848</v>
      </c>
      <c r="P351" s="36"/>
    </row>
    <row r="352" customFormat="false" ht="12.8" hidden="false" customHeight="false" outlineLevel="0" collapsed="false">
      <c r="C352" s="7" t="s">
        <v>197</v>
      </c>
      <c r="D352" s="40" t="n">
        <v>4.40746284155099</v>
      </c>
      <c r="E352" s="40" t="n">
        <v>2.24713477478431</v>
      </c>
      <c r="F352" s="40" t="n">
        <v>1</v>
      </c>
      <c r="G352" s="40" t="n">
        <v>3.08063603250944</v>
      </c>
      <c r="H352" s="40" t="n">
        <v>3.36396953084735</v>
      </c>
      <c r="I352" s="40" t="n">
        <v>7.92592440174252</v>
      </c>
      <c r="J352" s="40" t="n">
        <v>10</v>
      </c>
      <c r="K352" s="60" t="n">
        <v>0.498425375222565</v>
      </c>
      <c r="L352" s="32" t="n">
        <v>3.97469563141561</v>
      </c>
      <c r="M352" s="32" t="n">
        <v>22.0315612072928</v>
      </c>
      <c r="P352" s="36"/>
    </row>
    <row r="353" customFormat="false" ht="12.8" hidden="false" customHeight="false" outlineLevel="0" collapsed="false">
      <c r="C353" s="7" t="s">
        <v>198</v>
      </c>
      <c r="D353" s="40" t="n">
        <v>1</v>
      </c>
      <c r="E353" s="40" t="n">
        <v>5.03448275862069</v>
      </c>
      <c r="F353" s="40" t="n">
        <v>4.72413793103448</v>
      </c>
      <c r="G353" s="40" t="n">
        <v>5.03448275862069</v>
      </c>
      <c r="H353" s="40" t="n">
        <v>4.41379310344827</v>
      </c>
      <c r="I353" s="40" t="n">
        <v>5.6551724137931</v>
      </c>
      <c r="J353" s="40" t="n">
        <v>10</v>
      </c>
      <c r="K353" s="60" t="n">
        <v>0.310344827586207</v>
      </c>
      <c r="L353" s="32" t="n">
        <v>43</v>
      </c>
      <c r="M353" s="32" t="n">
        <v>72</v>
      </c>
      <c r="P353" s="36"/>
    </row>
    <row r="354" customFormat="false" ht="12.8" hidden="false" customHeight="false" outlineLevel="0" collapsed="false">
      <c r="J354" s="37"/>
    </row>
    <row r="355" customFormat="false" ht="12.8" hidden="false" customHeight="false" outlineLevel="0" collapsed="false">
      <c r="C355" s="7" t="s">
        <v>199</v>
      </c>
      <c r="D355" s="9" t="n">
        <v>16.4754673583392</v>
      </c>
      <c r="E355" s="9" t="n">
        <v>12.5287523081893</v>
      </c>
      <c r="F355" s="9" t="n">
        <v>18.7534657065979</v>
      </c>
      <c r="G355" s="9" t="n">
        <v>26.7247122741204</v>
      </c>
      <c r="H355" s="9" t="n">
        <v>18.2545520010649</v>
      </c>
      <c r="I355" s="9" t="n">
        <v>41.4291668703673</v>
      </c>
      <c r="J355" s="9" t="n">
        <v>60</v>
      </c>
      <c r="O355" s="57" t="n">
        <f aca="false">SUM(D355:J355)</f>
        <v>194.166116518679</v>
      </c>
      <c r="P355" s="36" t="n">
        <f aca="false">O355-O335</f>
        <v>-1.16746537489104</v>
      </c>
      <c r="Q355" s="0" t="s">
        <v>207</v>
      </c>
    </row>
    <row r="359" customFormat="false" ht="15" hidden="false" customHeight="false" outlineLevel="0" collapsed="false">
      <c r="D359" s="33" t="s">
        <v>194</v>
      </c>
      <c r="E359" s="7"/>
      <c r="F359" s="58"/>
      <c r="G359" s="15" t="n">
        <v>43975</v>
      </c>
      <c r="H359" s="7"/>
      <c r="I359" s="17" t="s">
        <v>195</v>
      </c>
      <c r="J359" s="7"/>
    </row>
    <row r="360" customFormat="false" ht="15" hidden="false" customHeight="false" outlineLevel="0" collapsed="false">
      <c r="D360" s="33"/>
      <c r="E360" s="7"/>
      <c r="F360" s="58"/>
      <c r="G360" s="7"/>
      <c r="H360" s="7"/>
      <c r="I360" s="7"/>
      <c r="J360" s="7"/>
    </row>
    <row r="361" customFormat="false" ht="12.8" hidden="false" customHeight="false" outlineLevel="0" collapsed="false">
      <c r="D361" s="7" t="s">
        <v>9</v>
      </c>
      <c r="E361" s="7" t="s">
        <v>10</v>
      </c>
      <c r="F361" s="7" t="s">
        <v>11</v>
      </c>
      <c r="G361" s="7" t="s">
        <v>12</v>
      </c>
      <c r="H361" s="7" t="s">
        <v>13</v>
      </c>
      <c r="I361" s="7" t="s">
        <v>14</v>
      </c>
      <c r="J361" s="7" t="s">
        <v>15</v>
      </c>
      <c r="K361" s="7" t="s">
        <v>177</v>
      </c>
      <c r="L361" s="7" t="s">
        <v>178</v>
      </c>
      <c r="M361" s="7" t="s">
        <v>179</v>
      </c>
    </row>
    <row r="362" customFormat="false" ht="12.8" hidden="false" customHeight="false" outlineLevel="0" collapsed="false">
      <c r="C362" s="7" t="s">
        <v>196</v>
      </c>
      <c r="D362" s="40" t="n">
        <v>2.23639240394457</v>
      </c>
      <c r="E362" s="40" t="n">
        <v>1</v>
      </c>
      <c r="F362" s="40" t="n">
        <v>4.04273890653164</v>
      </c>
      <c r="G362" s="40" t="n">
        <v>5.13482089055945</v>
      </c>
      <c r="H362" s="40" t="n">
        <v>2.34242348333587</v>
      </c>
      <c r="I362" s="40" t="n">
        <v>6.60539937470103</v>
      </c>
      <c r="J362" s="40" t="n">
        <v>10</v>
      </c>
      <c r="K362" s="60" t="n">
        <v>0.0177406101072876</v>
      </c>
      <c r="L362" s="32" t="n">
        <v>98.8711932612625</v>
      </c>
      <c r="M362" s="32" t="n">
        <v>606.181818181818</v>
      </c>
    </row>
    <row r="363" customFormat="false" ht="12.8" hidden="false" customHeight="false" outlineLevel="0" collapsed="false">
      <c r="C363" s="7" t="s">
        <v>197</v>
      </c>
      <c r="D363" s="40" t="n">
        <v>4.0052825459877</v>
      </c>
      <c r="E363" s="40" t="n">
        <v>1</v>
      </c>
      <c r="F363" s="40" t="n">
        <v>2.99402793678748</v>
      </c>
      <c r="G363" s="40" t="n">
        <v>5.48180362779062</v>
      </c>
      <c r="H363" s="40" t="n">
        <v>3.74140994132245</v>
      </c>
      <c r="I363" s="40" t="n">
        <v>7.76601450009536</v>
      </c>
      <c r="J363" s="40" t="n">
        <v>10</v>
      </c>
      <c r="K363" s="60" t="n">
        <v>0.572675401603658</v>
      </c>
      <c r="L363" s="32" t="n">
        <v>2.8963612181564</v>
      </c>
      <c r="M363" s="32" t="n">
        <v>18.6120702826585</v>
      </c>
    </row>
    <row r="364" customFormat="false" ht="12.8" hidden="false" customHeight="false" outlineLevel="0" collapsed="false">
      <c r="C364" s="7" t="s">
        <v>198</v>
      </c>
      <c r="D364" s="40" t="n">
        <v>1</v>
      </c>
      <c r="E364" s="40" t="n">
        <v>5.03448275862069</v>
      </c>
      <c r="F364" s="40" t="n">
        <v>4.72413793103448</v>
      </c>
      <c r="G364" s="40" t="n">
        <v>4.72413793103448</v>
      </c>
      <c r="H364" s="40" t="n">
        <v>4.10344827586207</v>
      </c>
      <c r="I364" s="40" t="n">
        <v>5.3448275862069</v>
      </c>
      <c r="J364" s="40" t="n">
        <v>10</v>
      </c>
      <c r="K364" s="60" t="n">
        <v>0.310344827586207</v>
      </c>
      <c r="L364" s="32" t="n">
        <v>43</v>
      </c>
      <c r="M364" s="32" t="n">
        <v>72</v>
      </c>
    </row>
    <row r="365" customFormat="false" ht="12.8" hidden="false" customHeight="false" outlineLevel="0" collapsed="false">
      <c r="J365" s="37"/>
    </row>
    <row r="366" customFormat="false" ht="12.8" hidden="false" customHeight="false" outlineLevel="0" collapsed="false">
      <c r="C366" s="7" t="s">
        <v>199</v>
      </c>
      <c r="D366" s="9" t="n">
        <v>15.7197423038091</v>
      </c>
      <c r="E366" s="9" t="n">
        <v>10.0344827586207</v>
      </c>
      <c r="F366" s="9" t="n">
        <v>22.8404105242044</v>
      </c>
      <c r="G366" s="9" t="n">
        <v>31.0922078582941</v>
      </c>
      <c r="H366" s="9" t="n">
        <v>18.6135386085146</v>
      </c>
      <c r="I366" s="9" t="n">
        <v>40.6930547105007</v>
      </c>
      <c r="J366" s="9" t="n">
        <v>60</v>
      </c>
      <c r="O366" s="57" t="n">
        <f aca="false">SUM(D366:J366)</f>
        <v>198.993436763944</v>
      </c>
      <c r="P366" s="36" t="n">
        <f aca="false">O366-O346</f>
        <v>-1.09950169583348</v>
      </c>
      <c r="Q366" s="0" t="s">
        <v>207</v>
      </c>
    </row>
    <row r="367" customFormat="false" ht="12.8" hidden="false" customHeight="false" outlineLevel="0" collapsed="false">
      <c r="P367" s="36"/>
    </row>
    <row r="368" customFormat="false" ht="15" hidden="false" customHeight="false" outlineLevel="0" collapsed="false">
      <c r="D368" s="33" t="s">
        <v>194</v>
      </c>
      <c r="E368" s="7"/>
      <c r="F368" s="58"/>
      <c r="G368" s="15" t="n">
        <v>43975</v>
      </c>
      <c r="H368" s="7"/>
      <c r="I368" s="17" t="s">
        <v>200</v>
      </c>
      <c r="J368" s="7"/>
      <c r="P368" s="36"/>
    </row>
    <row r="369" customFormat="false" ht="12.8" hidden="false" customHeight="false" outlineLevel="0" collapsed="false">
      <c r="D369" s="17"/>
      <c r="E369" s="7"/>
      <c r="F369" s="58"/>
      <c r="G369" s="7"/>
      <c r="H369" s="7"/>
      <c r="I369" s="7"/>
      <c r="J369" s="7"/>
      <c r="P369" s="36"/>
    </row>
    <row r="370" customFormat="false" ht="12.8" hidden="false" customHeight="false" outlineLevel="0" collapsed="false">
      <c r="D370" s="7" t="s">
        <v>9</v>
      </c>
      <c r="E370" s="7" t="s">
        <v>10</v>
      </c>
      <c r="F370" s="7" t="s">
        <v>11</v>
      </c>
      <c r="G370" s="7" t="s">
        <v>12</v>
      </c>
      <c r="H370" s="7" t="s">
        <v>13</v>
      </c>
      <c r="I370" s="7" t="s">
        <v>14</v>
      </c>
      <c r="J370" s="7" t="s">
        <v>15</v>
      </c>
      <c r="K370" s="7" t="s">
        <v>177</v>
      </c>
      <c r="L370" s="7" t="s">
        <v>178</v>
      </c>
      <c r="M370" s="7" t="s">
        <v>179</v>
      </c>
      <c r="P370" s="36" t="n">
        <f aca="false">O366-O375</f>
        <v>5.92682194109801</v>
      </c>
      <c r="Q370" s="0" t="s">
        <v>208</v>
      </c>
    </row>
    <row r="371" customFormat="false" ht="12.8" hidden="false" customHeight="false" outlineLevel="0" collapsed="false">
      <c r="C371" s="7" t="s">
        <v>196</v>
      </c>
      <c r="D371" s="40" t="n">
        <v>2.23639240394457</v>
      </c>
      <c r="E371" s="40" t="n">
        <v>1</v>
      </c>
      <c r="F371" s="40" t="n">
        <v>4.04273890653164</v>
      </c>
      <c r="G371" s="40" t="n">
        <v>5.13482089055945</v>
      </c>
      <c r="H371" s="40" t="n">
        <v>2.34242348333587</v>
      </c>
      <c r="I371" s="40" t="n">
        <v>6.60539937470103</v>
      </c>
      <c r="J371" s="40" t="n">
        <v>10</v>
      </c>
      <c r="K371" s="60" t="n">
        <v>0.0177406101072876</v>
      </c>
      <c r="L371" s="32" t="n">
        <v>98.8711932612625</v>
      </c>
      <c r="M371" s="32" t="n">
        <v>606.181818181818</v>
      </c>
      <c r="P371" s="36"/>
    </row>
    <row r="372" customFormat="false" ht="12.8" hidden="false" customHeight="false" outlineLevel="0" collapsed="false">
      <c r="C372" s="7" t="s">
        <v>197</v>
      </c>
      <c r="D372" s="40" t="n">
        <v>4.40746284155099</v>
      </c>
      <c r="E372" s="40" t="n">
        <v>2.24713477478431</v>
      </c>
      <c r="F372" s="40" t="n">
        <v>1</v>
      </c>
      <c r="G372" s="40" t="n">
        <v>3.08063603250944</v>
      </c>
      <c r="H372" s="40" t="n">
        <v>3.36396953084735</v>
      </c>
      <c r="I372" s="40" t="n">
        <v>7.92592440174252</v>
      </c>
      <c r="J372" s="40" t="n">
        <v>10</v>
      </c>
      <c r="K372" s="60" t="n">
        <v>0.498425375222565</v>
      </c>
      <c r="L372" s="32" t="n">
        <v>3.97469563141561</v>
      </c>
      <c r="M372" s="32" t="n">
        <v>22.0315612072928</v>
      </c>
      <c r="P372" s="36"/>
    </row>
    <row r="373" customFormat="false" ht="12.8" hidden="false" customHeight="false" outlineLevel="0" collapsed="false">
      <c r="C373" s="7" t="s">
        <v>198</v>
      </c>
      <c r="D373" s="40" t="n">
        <v>1</v>
      </c>
      <c r="E373" s="40" t="n">
        <v>5.03448275862069</v>
      </c>
      <c r="F373" s="40" t="n">
        <v>4.72413793103448</v>
      </c>
      <c r="G373" s="40" t="n">
        <v>4.72413793103448</v>
      </c>
      <c r="H373" s="40" t="n">
        <v>4.10344827586207</v>
      </c>
      <c r="I373" s="40" t="n">
        <v>5.3448275862069</v>
      </c>
      <c r="J373" s="40" t="n">
        <v>10</v>
      </c>
      <c r="K373" s="60" t="n">
        <v>0.310344827586207</v>
      </c>
      <c r="L373" s="32" t="n">
        <v>43</v>
      </c>
      <c r="M373" s="32" t="n">
        <v>72</v>
      </c>
      <c r="P373" s="36"/>
    </row>
    <row r="374" customFormat="false" ht="12.8" hidden="false" customHeight="false" outlineLevel="0" collapsed="false">
      <c r="J374" s="37"/>
    </row>
    <row r="375" customFormat="false" ht="12.8" hidden="false" customHeight="false" outlineLevel="0" collapsed="false">
      <c r="C375" s="7" t="s">
        <v>199</v>
      </c>
      <c r="D375" s="9" t="n">
        <v>16.5241028949357</v>
      </c>
      <c r="E375" s="9" t="n">
        <v>12.5287523081893</v>
      </c>
      <c r="F375" s="9" t="n">
        <v>18.8523546506294</v>
      </c>
      <c r="G375" s="9" t="n">
        <v>26.2898726677317</v>
      </c>
      <c r="H375" s="9" t="n">
        <v>17.8586577875644</v>
      </c>
      <c r="I375" s="9" t="n">
        <v>41.012874513795</v>
      </c>
      <c r="J375" s="9" t="n">
        <v>60</v>
      </c>
      <c r="O375" s="57" t="n">
        <f aca="false">SUM(D375:J375)</f>
        <v>193.066614822846</v>
      </c>
      <c r="P375" s="36" t="n">
        <f aca="false">O375-O355</f>
        <v>-1.09950169583348</v>
      </c>
      <c r="Q375" s="0" t="s">
        <v>207</v>
      </c>
    </row>
    <row r="379" customFormat="false" ht="15" hidden="false" customHeight="false" outlineLevel="0" collapsed="false">
      <c r="D379" s="33" t="s">
        <v>194</v>
      </c>
      <c r="E379" s="7"/>
      <c r="F379" s="58"/>
      <c r="G379" s="15" t="n">
        <v>43976</v>
      </c>
      <c r="H379" s="7"/>
      <c r="I379" s="17" t="s">
        <v>195</v>
      </c>
      <c r="J379" s="7"/>
    </row>
    <row r="380" customFormat="false" ht="15" hidden="false" customHeight="false" outlineLevel="0" collapsed="false">
      <c r="D380" s="33"/>
      <c r="E380" s="7"/>
      <c r="F380" s="58"/>
      <c r="G380" s="7"/>
      <c r="H380" s="7"/>
      <c r="I380" s="7"/>
      <c r="J380" s="7"/>
    </row>
    <row r="381" customFormat="false" ht="12.8" hidden="false" customHeight="false" outlineLevel="0" collapsed="false">
      <c r="D381" s="7" t="s">
        <v>9</v>
      </c>
      <c r="E381" s="7" t="s">
        <v>10</v>
      </c>
      <c r="F381" s="7" t="s">
        <v>11</v>
      </c>
      <c r="G381" s="7" t="s">
        <v>12</v>
      </c>
      <c r="H381" s="7" t="s">
        <v>13</v>
      </c>
      <c r="I381" s="7" t="s">
        <v>14</v>
      </c>
      <c r="J381" s="7" t="s">
        <v>15</v>
      </c>
      <c r="K381" s="7" t="s">
        <v>177</v>
      </c>
      <c r="L381" s="7" t="s">
        <v>178</v>
      </c>
      <c r="M381" s="7" t="s">
        <v>179</v>
      </c>
    </row>
    <row r="382" customFormat="false" ht="12.8" hidden="false" customHeight="false" outlineLevel="0" collapsed="false">
      <c r="C382" s="7" t="s">
        <v>196</v>
      </c>
      <c r="D382" s="40" t="n">
        <v>2.15994518381326</v>
      </c>
      <c r="E382" s="40" t="n">
        <v>1</v>
      </c>
      <c r="F382" s="40" t="n">
        <v>4.00684857219101</v>
      </c>
      <c r="G382" s="40" t="n">
        <v>5.03188663196092</v>
      </c>
      <c r="H382" s="40" t="n">
        <v>2.22365013472746</v>
      </c>
      <c r="I382" s="40" t="n">
        <v>6.53295482010615</v>
      </c>
      <c r="J382" s="40" t="n">
        <v>10</v>
      </c>
      <c r="K382" s="60" t="n">
        <v>0.0178526823126647</v>
      </c>
      <c r="L382" s="32" t="n">
        <v>99.3912628312246</v>
      </c>
      <c r="M382" s="32" t="n">
        <v>603.517188693659</v>
      </c>
    </row>
    <row r="383" customFormat="false" ht="12.8" hidden="false" customHeight="false" outlineLevel="0" collapsed="false">
      <c r="C383" s="7" t="s">
        <v>197</v>
      </c>
      <c r="D383" s="40" t="n">
        <v>4.0052825459877</v>
      </c>
      <c r="E383" s="40" t="n">
        <v>1</v>
      </c>
      <c r="F383" s="40" t="n">
        <v>2.99402793678748</v>
      </c>
      <c r="G383" s="40" t="n">
        <v>5.48180362779062</v>
      </c>
      <c r="H383" s="40" t="n">
        <v>3.74140994132245</v>
      </c>
      <c r="I383" s="40" t="n">
        <v>7.76601450009536</v>
      </c>
      <c r="J383" s="40" t="n">
        <v>10</v>
      </c>
      <c r="K383" s="60" t="n">
        <v>0.572675401603658</v>
      </c>
      <c r="L383" s="32" t="n">
        <v>2.8963612181564</v>
      </c>
      <c r="M383" s="32" t="n">
        <v>18.6120702826585</v>
      </c>
    </row>
    <row r="384" customFormat="false" ht="12.8" hidden="false" customHeight="false" outlineLevel="0" collapsed="false">
      <c r="C384" s="7" t="s">
        <v>198</v>
      </c>
      <c r="D384" s="40" t="n">
        <v>1</v>
      </c>
      <c r="E384" s="40" t="n">
        <v>5.03448275862069</v>
      </c>
      <c r="F384" s="40" t="n">
        <v>4.72413793103448</v>
      </c>
      <c r="G384" s="40" t="n">
        <v>4.41379310344827</v>
      </c>
      <c r="H384" s="40" t="n">
        <v>3.79310344827586</v>
      </c>
      <c r="I384" s="40" t="n">
        <v>5.03448275862069</v>
      </c>
      <c r="J384" s="40" t="n">
        <v>10</v>
      </c>
      <c r="K384" s="60" t="n">
        <v>0.310344827586207</v>
      </c>
      <c r="L384" s="32" t="n">
        <v>43</v>
      </c>
      <c r="M384" s="32" t="n">
        <v>72</v>
      </c>
    </row>
    <row r="385" customFormat="false" ht="12.8" hidden="false" customHeight="false" outlineLevel="0" collapsed="false">
      <c r="J385" s="37"/>
    </row>
    <row r="386" customFormat="false" ht="12.8" hidden="false" customHeight="false" outlineLevel="0" collapsed="false">
      <c r="C386" s="7" t="s">
        <v>199</v>
      </c>
      <c r="D386" s="9" t="n">
        <v>15.4904006434152</v>
      </c>
      <c r="E386" s="9" t="n">
        <v>10.0344827586207</v>
      </c>
      <c r="F386" s="9" t="n">
        <v>22.7327395211825</v>
      </c>
      <c r="G386" s="9" t="n">
        <v>30.4730602549123</v>
      </c>
      <c r="H386" s="9" t="n">
        <v>17.9468737351031</v>
      </c>
      <c r="I386" s="9" t="n">
        <v>40.1653762191299</v>
      </c>
      <c r="J386" s="9" t="n">
        <v>60</v>
      </c>
      <c r="O386" s="57" t="n">
        <f aca="false">SUM(D386:J386)</f>
        <v>196.842933132364</v>
      </c>
      <c r="P386" s="36" t="n">
        <f aca="false">O386-O366</f>
        <v>-2.15050363158039</v>
      </c>
      <c r="Q386" s="0" t="s">
        <v>207</v>
      </c>
    </row>
    <row r="387" customFormat="false" ht="12.8" hidden="false" customHeight="false" outlineLevel="0" collapsed="false">
      <c r="P387" s="36"/>
    </row>
    <row r="388" customFormat="false" ht="15" hidden="false" customHeight="false" outlineLevel="0" collapsed="false">
      <c r="D388" s="33" t="s">
        <v>194</v>
      </c>
      <c r="E388" s="7"/>
      <c r="F388" s="58"/>
      <c r="G388" s="15" t="n">
        <v>43976</v>
      </c>
      <c r="H388" s="7"/>
      <c r="I388" s="17" t="s">
        <v>200</v>
      </c>
      <c r="J388" s="7"/>
      <c r="P388" s="36"/>
    </row>
    <row r="389" customFormat="false" ht="12.8" hidden="false" customHeight="false" outlineLevel="0" collapsed="false">
      <c r="D389" s="17"/>
      <c r="E389" s="7"/>
      <c r="F389" s="58"/>
      <c r="G389" s="7"/>
      <c r="H389" s="7"/>
      <c r="I389" s="7"/>
      <c r="J389" s="7"/>
      <c r="P389" s="36"/>
    </row>
    <row r="390" customFormat="false" ht="12.8" hidden="false" customHeight="false" outlineLevel="0" collapsed="false">
      <c r="D390" s="7" t="s">
        <v>9</v>
      </c>
      <c r="E390" s="7" t="s">
        <v>10</v>
      </c>
      <c r="F390" s="7" t="s">
        <v>11</v>
      </c>
      <c r="G390" s="7" t="s">
        <v>12</v>
      </c>
      <c r="H390" s="7" t="s">
        <v>13</v>
      </c>
      <c r="I390" s="7" t="s">
        <v>14</v>
      </c>
      <c r="J390" s="7" t="s">
        <v>15</v>
      </c>
      <c r="K390" s="7" t="s">
        <v>177</v>
      </c>
      <c r="L390" s="7" t="s">
        <v>178</v>
      </c>
      <c r="M390" s="7" t="s">
        <v>179</v>
      </c>
      <c r="P390" s="36" t="n">
        <f aca="false">O386-O395</f>
        <v>5.92682194109798</v>
      </c>
      <c r="Q390" s="0" t="s">
        <v>208</v>
      </c>
    </row>
    <row r="391" customFormat="false" ht="12.8" hidden="false" customHeight="false" outlineLevel="0" collapsed="false">
      <c r="C391" s="7" t="s">
        <v>196</v>
      </c>
      <c r="D391" s="40" t="n">
        <v>2.15994518381326</v>
      </c>
      <c r="E391" s="40" t="n">
        <v>1</v>
      </c>
      <c r="F391" s="40" t="n">
        <v>4.00684857219101</v>
      </c>
      <c r="G391" s="40" t="n">
        <v>5.03188663196092</v>
      </c>
      <c r="H391" s="40" t="n">
        <v>2.22365013472746</v>
      </c>
      <c r="I391" s="40" t="n">
        <v>6.53295482010615</v>
      </c>
      <c r="J391" s="40" t="n">
        <v>10</v>
      </c>
      <c r="K391" s="60" t="n">
        <v>0.0178526823126647</v>
      </c>
      <c r="L391" s="32" t="n">
        <v>99.3912628312246</v>
      </c>
      <c r="M391" s="32" t="n">
        <v>603.517188693659</v>
      </c>
      <c r="P391" s="36"/>
    </row>
    <row r="392" customFormat="false" ht="12.8" hidden="false" customHeight="false" outlineLevel="0" collapsed="false">
      <c r="C392" s="7" t="s">
        <v>197</v>
      </c>
      <c r="D392" s="40" t="n">
        <v>4.40746284155099</v>
      </c>
      <c r="E392" s="40" t="n">
        <v>2.24713477478431</v>
      </c>
      <c r="F392" s="40" t="n">
        <v>1</v>
      </c>
      <c r="G392" s="40" t="n">
        <v>3.08063603250944</v>
      </c>
      <c r="H392" s="40" t="n">
        <v>3.36396953084735</v>
      </c>
      <c r="I392" s="40" t="n">
        <v>7.92592440174252</v>
      </c>
      <c r="J392" s="40" t="n">
        <v>10</v>
      </c>
      <c r="K392" s="60" t="n">
        <v>0.498425375222565</v>
      </c>
      <c r="L392" s="32" t="n">
        <v>3.97469563141561</v>
      </c>
      <c r="M392" s="32" t="n">
        <v>22.0315612072928</v>
      </c>
      <c r="P392" s="36"/>
    </row>
    <row r="393" customFormat="false" ht="12.8" hidden="false" customHeight="false" outlineLevel="0" collapsed="false">
      <c r="C393" s="7" t="s">
        <v>198</v>
      </c>
      <c r="D393" s="40" t="n">
        <v>1</v>
      </c>
      <c r="E393" s="40" t="n">
        <v>5.03448275862069</v>
      </c>
      <c r="F393" s="40" t="n">
        <v>4.72413793103448</v>
      </c>
      <c r="G393" s="40" t="n">
        <v>4.41379310344827</v>
      </c>
      <c r="H393" s="40" t="n">
        <v>3.79310344827586</v>
      </c>
      <c r="I393" s="40" t="n">
        <v>5.03448275862069</v>
      </c>
      <c r="J393" s="40" t="n">
        <v>10</v>
      </c>
      <c r="K393" s="60" t="n">
        <v>0.310344827586207</v>
      </c>
      <c r="L393" s="32" t="n">
        <v>43</v>
      </c>
      <c r="M393" s="32" t="n">
        <v>72</v>
      </c>
      <c r="P393" s="36"/>
    </row>
    <row r="394" customFormat="false" ht="12.8" hidden="false" customHeight="false" outlineLevel="0" collapsed="false">
      <c r="J394" s="37"/>
    </row>
    <row r="395" customFormat="false" ht="12.8" hidden="false" customHeight="false" outlineLevel="0" collapsed="false">
      <c r="C395" s="7" t="s">
        <v>199</v>
      </c>
      <c r="D395" s="9" t="n">
        <v>16.2947612345418</v>
      </c>
      <c r="E395" s="9" t="n">
        <v>12.5287523081893</v>
      </c>
      <c r="F395" s="9" t="n">
        <v>18.7446836476075</v>
      </c>
      <c r="G395" s="9" t="n">
        <v>25.6707250643499</v>
      </c>
      <c r="H395" s="9" t="n">
        <v>17.1919929141529</v>
      </c>
      <c r="I395" s="9" t="n">
        <v>40.4851960224242</v>
      </c>
      <c r="J395" s="9" t="n">
        <v>60</v>
      </c>
      <c r="O395" s="57" t="n">
        <f aca="false">SUM(D395:J395)</f>
        <v>190.916111191266</v>
      </c>
      <c r="P395" s="36" t="n">
        <f aca="false">O395-O375</f>
        <v>-2.15050363158036</v>
      </c>
      <c r="Q395" s="0" t="s">
        <v>207</v>
      </c>
    </row>
    <row r="399" customFormat="false" ht="15" hidden="false" customHeight="false" outlineLevel="0" collapsed="false">
      <c r="D399" s="33" t="s">
        <v>194</v>
      </c>
      <c r="E399" s="7"/>
      <c r="F399" s="58"/>
      <c r="G399" s="15" t="n">
        <v>43977</v>
      </c>
      <c r="H399" s="7"/>
      <c r="I399" s="17" t="s">
        <v>195</v>
      </c>
      <c r="J399" s="7"/>
    </row>
    <row r="400" customFormat="false" ht="15" hidden="false" customHeight="false" outlineLevel="0" collapsed="false">
      <c r="D400" s="33"/>
      <c r="E400" s="7"/>
      <c r="F400" s="58"/>
      <c r="G400" s="7"/>
      <c r="H400" s="7"/>
      <c r="I400" s="7"/>
      <c r="J400" s="7"/>
    </row>
    <row r="401" customFormat="false" ht="12.8" hidden="false" customHeight="false" outlineLevel="0" collapsed="false">
      <c r="D401" s="7" t="s">
        <v>9</v>
      </c>
      <c r="E401" s="7" t="s">
        <v>10</v>
      </c>
      <c r="F401" s="7" t="s">
        <v>11</v>
      </c>
      <c r="G401" s="7" t="s">
        <v>12</v>
      </c>
      <c r="H401" s="7" t="s">
        <v>13</v>
      </c>
      <c r="I401" s="7" t="s">
        <v>14</v>
      </c>
      <c r="J401" s="7" t="s">
        <v>15</v>
      </c>
      <c r="K401" s="7" t="s">
        <v>177</v>
      </c>
      <c r="L401" s="7" t="s">
        <v>178</v>
      </c>
      <c r="M401" s="7" t="s">
        <v>179</v>
      </c>
    </row>
    <row r="402" customFormat="false" ht="12.8" hidden="false" customHeight="false" outlineLevel="0" collapsed="false">
      <c r="C402" s="7" t="s">
        <v>196</v>
      </c>
      <c r="D402" s="40" t="n">
        <v>2.09626365258724</v>
      </c>
      <c r="E402" s="40" t="n">
        <v>1</v>
      </c>
      <c r="F402" s="40" t="n">
        <v>3.96588180561138</v>
      </c>
      <c r="G402" s="40" t="n">
        <v>4.92154532125686</v>
      </c>
      <c r="H402" s="40" t="n">
        <v>2.12905824602254</v>
      </c>
      <c r="I402" s="40" t="n">
        <v>6.47021930757757</v>
      </c>
      <c r="J402" s="40" t="n">
        <v>10</v>
      </c>
      <c r="K402" s="60" t="n">
        <v>0.0179430847575707</v>
      </c>
      <c r="L402" s="32" t="n">
        <v>99.9113324011868</v>
      </c>
      <c r="M402" s="32" t="n">
        <v>601.497326203209</v>
      </c>
    </row>
    <row r="403" customFormat="false" ht="12.8" hidden="false" customHeight="false" outlineLevel="0" collapsed="false">
      <c r="C403" s="7" t="s">
        <v>197</v>
      </c>
      <c r="D403" s="40" t="n">
        <v>4.0052825459877</v>
      </c>
      <c r="E403" s="40" t="n">
        <v>1</v>
      </c>
      <c r="F403" s="40" t="n">
        <v>2.99402793678748</v>
      </c>
      <c r="G403" s="40" t="n">
        <v>5.48180362779062</v>
      </c>
      <c r="H403" s="40" t="n">
        <v>3.74140994132245</v>
      </c>
      <c r="I403" s="40" t="n">
        <v>7.76601450009536</v>
      </c>
      <c r="J403" s="40" t="n">
        <v>10</v>
      </c>
      <c r="K403" s="60" t="n">
        <v>0.572675401603658</v>
      </c>
      <c r="L403" s="32" t="n">
        <v>2.8963612181564</v>
      </c>
      <c r="M403" s="32" t="n">
        <v>18.6120702826585</v>
      </c>
    </row>
    <row r="404" customFormat="false" ht="12.8" hidden="false" customHeight="false" outlineLevel="0" collapsed="false">
      <c r="C404" s="7" t="s">
        <v>198</v>
      </c>
      <c r="D404" s="40" t="n">
        <v>1</v>
      </c>
      <c r="E404" s="40" t="n">
        <v>5.03448275862069</v>
      </c>
      <c r="F404" s="40" t="n">
        <v>4.72413793103448</v>
      </c>
      <c r="G404" s="40" t="n">
        <v>4.10344827586207</v>
      </c>
      <c r="H404" s="40" t="n">
        <v>3.48275862068965</v>
      </c>
      <c r="I404" s="40" t="n">
        <v>4.72413793103448</v>
      </c>
      <c r="J404" s="40" t="n">
        <v>10</v>
      </c>
      <c r="K404" s="60" t="n">
        <v>0.310344827586207</v>
      </c>
      <c r="L404" s="32" t="n">
        <v>43</v>
      </c>
      <c r="M404" s="32" t="n">
        <v>72</v>
      </c>
    </row>
    <row r="405" customFormat="false" ht="12.8" hidden="false" customHeight="false" outlineLevel="0" collapsed="false">
      <c r="J405" s="37"/>
    </row>
    <row r="406" customFormat="false" ht="12.8" hidden="false" customHeight="false" outlineLevel="0" collapsed="false">
      <c r="C406" s="7" t="s">
        <v>199</v>
      </c>
      <c r="D406" s="9" t="n">
        <v>15.2993560497371</v>
      </c>
      <c r="E406" s="9" t="n">
        <v>10.0344827586207</v>
      </c>
      <c r="F406" s="9" t="n">
        <v>22.6098392214436</v>
      </c>
      <c r="G406" s="9" t="n">
        <v>29.8316914952139</v>
      </c>
      <c r="H406" s="9" t="n">
        <v>17.3527532414022</v>
      </c>
      <c r="I406" s="9" t="n">
        <v>39.6668248539579</v>
      </c>
      <c r="J406" s="9" t="n">
        <v>60</v>
      </c>
      <c r="O406" s="57" t="n">
        <f aca="false">SUM(D406:J406)</f>
        <v>194.794947620375</v>
      </c>
      <c r="P406" s="36" t="n">
        <f aca="false">O406-O386</f>
        <v>-2.04798551198866</v>
      </c>
      <c r="Q406" s="0" t="s">
        <v>207</v>
      </c>
    </row>
    <row r="407" customFormat="false" ht="12.8" hidden="false" customHeight="false" outlineLevel="0" collapsed="false">
      <c r="P407" s="36"/>
    </row>
    <row r="408" customFormat="false" ht="15" hidden="false" customHeight="false" outlineLevel="0" collapsed="false">
      <c r="D408" s="33" t="s">
        <v>194</v>
      </c>
      <c r="E408" s="7"/>
      <c r="F408" s="58"/>
      <c r="G408" s="15" t="n">
        <v>43977</v>
      </c>
      <c r="H408" s="7"/>
      <c r="I408" s="17" t="s">
        <v>200</v>
      </c>
      <c r="J408" s="7"/>
      <c r="P408" s="36"/>
    </row>
    <row r="409" customFormat="false" ht="12.8" hidden="false" customHeight="false" outlineLevel="0" collapsed="false">
      <c r="D409" s="17"/>
      <c r="E409" s="7"/>
      <c r="F409" s="58"/>
      <c r="G409" s="7"/>
      <c r="H409" s="7"/>
      <c r="I409" s="7"/>
      <c r="J409" s="7"/>
      <c r="P409" s="36"/>
    </row>
    <row r="410" customFormat="false" ht="12.8" hidden="false" customHeight="false" outlineLevel="0" collapsed="false">
      <c r="D410" s="7" t="s">
        <v>9</v>
      </c>
      <c r="E410" s="7" t="s">
        <v>10</v>
      </c>
      <c r="F410" s="7" t="s">
        <v>11</v>
      </c>
      <c r="G410" s="7" t="s">
        <v>12</v>
      </c>
      <c r="H410" s="7" t="s">
        <v>13</v>
      </c>
      <c r="I410" s="7" t="s">
        <v>14</v>
      </c>
      <c r="J410" s="7" t="s">
        <v>15</v>
      </c>
      <c r="K410" s="7" t="s">
        <v>177</v>
      </c>
      <c r="L410" s="7" t="s">
        <v>178</v>
      </c>
      <c r="M410" s="7" t="s">
        <v>179</v>
      </c>
      <c r="P410" s="36" t="n">
        <f aca="false">O406-O415</f>
        <v>5.92682194109798</v>
      </c>
      <c r="Q410" s="0" t="s">
        <v>208</v>
      </c>
    </row>
    <row r="411" customFormat="false" ht="12.8" hidden="false" customHeight="false" outlineLevel="0" collapsed="false">
      <c r="C411" s="7" t="s">
        <v>196</v>
      </c>
      <c r="D411" s="40" t="n">
        <v>2.09626365258724</v>
      </c>
      <c r="E411" s="40" t="n">
        <v>1</v>
      </c>
      <c r="F411" s="40" t="n">
        <v>3.96588180561138</v>
      </c>
      <c r="G411" s="40" t="n">
        <v>4.92154532125686</v>
      </c>
      <c r="H411" s="40" t="n">
        <v>2.12905824602254</v>
      </c>
      <c r="I411" s="40" t="n">
        <v>6.47021930757757</v>
      </c>
      <c r="J411" s="40" t="n">
        <v>10</v>
      </c>
      <c r="K411" s="60" t="n">
        <v>0.0179430847575707</v>
      </c>
      <c r="L411" s="32" t="n">
        <v>99.9113324011868</v>
      </c>
      <c r="M411" s="32" t="n">
        <v>601.497326203209</v>
      </c>
      <c r="P411" s="36"/>
    </row>
    <row r="412" customFormat="false" ht="12.8" hidden="false" customHeight="false" outlineLevel="0" collapsed="false">
      <c r="C412" s="7" t="s">
        <v>197</v>
      </c>
      <c r="D412" s="40" t="n">
        <v>4.40746284155099</v>
      </c>
      <c r="E412" s="40" t="n">
        <v>2.24713477478431</v>
      </c>
      <c r="F412" s="40" t="n">
        <v>1</v>
      </c>
      <c r="G412" s="40" t="n">
        <v>3.08063603250944</v>
      </c>
      <c r="H412" s="40" t="n">
        <v>3.36396953084735</v>
      </c>
      <c r="I412" s="40" t="n">
        <v>7.92592440174252</v>
      </c>
      <c r="J412" s="40" t="n">
        <v>10</v>
      </c>
      <c r="K412" s="60" t="n">
        <v>0.498425375222565</v>
      </c>
      <c r="L412" s="32" t="n">
        <v>3.97469563141561</v>
      </c>
      <c r="M412" s="32" t="n">
        <v>22.0315612072928</v>
      </c>
      <c r="P412" s="36"/>
    </row>
    <row r="413" customFormat="false" ht="12.8" hidden="false" customHeight="false" outlineLevel="0" collapsed="false">
      <c r="C413" s="7" t="s">
        <v>198</v>
      </c>
      <c r="D413" s="40" t="n">
        <v>1</v>
      </c>
      <c r="E413" s="40" t="n">
        <v>5.03448275862069</v>
      </c>
      <c r="F413" s="40" t="n">
        <v>4.72413793103448</v>
      </c>
      <c r="G413" s="40" t="n">
        <v>4.10344827586207</v>
      </c>
      <c r="H413" s="40" t="n">
        <v>3.48275862068965</v>
      </c>
      <c r="I413" s="40" t="n">
        <v>4.72413793103448</v>
      </c>
      <c r="J413" s="40" t="n">
        <v>10</v>
      </c>
      <c r="K413" s="60" t="n">
        <v>0.310344827586207</v>
      </c>
      <c r="L413" s="32" t="n">
        <v>43</v>
      </c>
      <c r="M413" s="32" t="n">
        <v>72</v>
      </c>
      <c r="P413" s="36"/>
    </row>
    <row r="414" customFormat="false" ht="12.8" hidden="false" customHeight="false" outlineLevel="0" collapsed="false">
      <c r="J414" s="37"/>
    </row>
    <row r="415" customFormat="false" ht="12.8" hidden="false" customHeight="false" outlineLevel="0" collapsed="false">
      <c r="C415" s="7" t="s">
        <v>199</v>
      </c>
      <c r="D415" s="9" t="n">
        <v>16.1037166408637</v>
      </c>
      <c r="E415" s="9" t="n">
        <v>12.5287523081893</v>
      </c>
      <c r="F415" s="9" t="n">
        <v>18.6217833478686</v>
      </c>
      <c r="G415" s="9" t="n">
        <v>25.0293563046515</v>
      </c>
      <c r="H415" s="9" t="n">
        <v>16.597872420452</v>
      </c>
      <c r="I415" s="9" t="n">
        <v>39.9866446572522</v>
      </c>
      <c r="J415" s="9" t="n">
        <v>60</v>
      </c>
      <c r="O415" s="57" t="n">
        <f aca="false">SUM(D415:J415)</f>
        <v>188.868125679277</v>
      </c>
      <c r="P415" s="36" t="n">
        <f aca="false">O415-O395</f>
        <v>-2.04798551198863</v>
      </c>
      <c r="Q415" s="0" t="s">
        <v>207</v>
      </c>
    </row>
    <row r="419" customFormat="false" ht="15" hidden="false" customHeight="false" outlineLevel="0" collapsed="false">
      <c r="D419" s="33" t="s">
        <v>194</v>
      </c>
      <c r="E419" s="7"/>
      <c r="F419" s="58"/>
      <c r="G419" s="15" t="n">
        <v>43978</v>
      </c>
      <c r="H419" s="7"/>
      <c r="I419" s="17" t="s">
        <v>195</v>
      </c>
      <c r="J419" s="7"/>
    </row>
    <row r="420" customFormat="false" ht="15" hidden="false" customHeight="false" outlineLevel="0" collapsed="false">
      <c r="D420" s="33"/>
      <c r="E420" s="7"/>
      <c r="F420" s="58"/>
      <c r="G420" s="7"/>
      <c r="H420" s="7"/>
      <c r="I420" s="7"/>
      <c r="J420" s="7"/>
    </row>
    <row r="421" customFormat="false" ht="12.8" hidden="false" customHeight="false" outlineLevel="0" collapsed="false">
      <c r="D421" s="7" t="s">
        <v>9</v>
      </c>
      <c r="E421" s="7" t="s">
        <v>10</v>
      </c>
      <c r="F421" s="7" t="s">
        <v>11</v>
      </c>
      <c r="G421" s="7" t="s">
        <v>12</v>
      </c>
      <c r="H421" s="7" t="s">
        <v>13</v>
      </c>
      <c r="I421" s="7" t="s">
        <v>14</v>
      </c>
      <c r="J421" s="7" t="s">
        <v>15</v>
      </c>
      <c r="K421" s="7" t="s">
        <v>177</v>
      </c>
      <c r="L421" s="7" t="s">
        <v>178</v>
      </c>
      <c r="M421" s="7" t="s">
        <v>179</v>
      </c>
    </row>
    <row r="422" customFormat="false" ht="12.8" hidden="false" customHeight="false" outlineLevel="0" collapsed="false">
      <c r="C422" s="7" t="s">
        <v>196</v>
      </c>
      <c r="D422" s="40" t="n">
        <v>2.02834011789806</v>
      </c>
      <c r="E422" s="40" t="n">
        <v>1</v>
      </c>
      <c r="F422" s="40" t="n">
        <v>3.92175870935675</v>
      </c>
      <c r="G422" s="40" t="n">
        <v>4.80432636076123</v>
      </c>
      <c r="H422" s="40" t="n">
        <v>2.02617201839256</v>
      </c>
      <c r="I422" s="40" t="n">
        <v>6.40264147725455</v>
      </c>
      <c r="J422" s="40" t="n">
        <v>10</v>
      </c>
      <c r="K422" s="60" t="n">
        <v>0.0180438610465514</v>
      </c>
      <c r="L422" s="32" t="n">
        <v>100.359785833646</v>
      </c>
      <c r="M422" s="32" t="n">
        <v>599.144385026738</v>
      </c>
    </row>
    <row r="423" customFormat="false" ht="12.8" hidden="false" customHeight="false" outlineLevel="0" collapsed="false">
      <c r="C423" s="7" t="s">
        <v>197</v>
      </c>
      <c r="D423" s="40" t="n">
        <v>4.0052825459877</v>
      </c>
      <c r="E423" s="40" t="n">
        <v>1</v>
      </c>
      <c r="F423" s="40" t="n">
        <v>2.99402793678748</v>
      </c>
      <c r="G423" s="40" t="n">
        <v>5.48180362779062</v>
      </c>
      <c r="H423" s="40" t="n">
        <v>3.74140994132245</v>
      </c>
      <c r="I423" s="40" t="n">
        <v>7.76601450009536</v>
      </c>
      <c r="J423" s="40" t="n">
        <v>10</v>
      </c>
      <c r="K423" s="60" t="n">
        <v>0.572675401603658</v>
      </c>
      <c r="L423" s="32" t="n">
        <v>2.8963612181564</v>
      </c>
      <c r="M423" s="32" t="n">
        <v>18.6120702826585</v>
      </c>
    </row>
    <row r="424" customFormat="false" ht="12.8" hidden="false" customHeight="false" outlineLevel="0" collapsed="false">
      <c r="C424" s="7" t="s">
        <v>198</v>
      </c>
      <c r="D424" s="40" t="n">
        <v>1</v>
      </c>
      <c r="E424" s="40" t="n">
        <v>5.03448275862069</v>
      </c>
      <c r="F424" s="40" t="n">
        <v>4.72413793103448</v>
      </c>
      <c r="G424" s="40" t="n">
        <v>3.79310344827586</v>
      </c>
      <c r="H424" s="40" t="n">
        <v>3.17241379310345</v>
      </c>
      <c r="I424" s="40" t="n">
        <v>4.41379310344827</v>
      </c>
      <c r="J424" s="40" t="n">
        <v>10</v>
      </c>
      <c r="K424" s="60" t="n">
        <v>0.310344827586207</v>
      </c>
      <c r="L424" s="32" t="n">
        <v>43</v>
      </c>
      <c r="M424" s="32" t="n">
        <v>72</v>
      </c>
    </row>
    <row r="425" customFormat="false" ht="12.8" hidden="false" customHeight="false" outlineLevel="0" collapsed="false">
      <c r="J425" s="37"/>
    </row>
    <row r="426" customFormat="false" ht="12.8" hidden="false" customHeight="false" outlineLevel="0" collapsed="false">
      <c r="C426" s="7" t="s">
        <v>199</v>
      </c>
      <c r="D426" s="9" t="n">
        <v>15.0955854456696</v>
      </c>
      <c r="E426" s="9" t="n">
        <v>10.0344827586207</v>
      </c>
      <c r="F426" s="9" t="n">
        <v>22.4774699326797</v>
      </c>
      <c r="G426" s="9" t="n">
        <v>29.1696897861408</v>
      </c>
      <c r="H426" s="9" t="n">
        <v>16.733749730926</v>
      </c>
      <c r="I426" s="9" t="n">
        <v>39.1537465354026</v>
      </c>
      <c r="J426" s="9" t="n">
        <v>60</v>
      </c>
      <c r="O426" s="57" t="n">
        <f aca="false">SUM(D426:J426)</f>
        <v>192.664724189439</v>
      </c>
      <c r="P426" s="36" t="n">
        <f aca="false">O426-O406</f>
        <v>-2.13022343093559</v>
      </c>
      <c r="Q426" s="0" t="s">
        <v>207</v>
      </c>
    </row>
    <row r="427" customFormat="false" ht="12.8" hidden="false" customHeight="false" outlineLevel="0" collapsed="false">
      <c r="P427" s="36"/>
    </row>
    <row r="428" customFormat="false" ht="15" hidden="false" customHeight="false" outlineLevel="0" collapsed="false">
      <c r="D428" s="33" t="s">
        <v>194</v>
      </c>
      <c r="E428" s="7"/>
      <c r="F428" s="58"/>
      <c r="G428" s="15" t="n">
        <v>43978</v>
      </c>
      <c r="H428" s="7"/>
      <c r="I428" s="17" t="s">
        <v>200</v>
      </c>
      <c r="J428" s="7"/>
      <c r="P428" s="36"/>
    </row>
    <row r="429" customFormat="false" ht="12.8" hidden="false" customHeight="false" outlineLevel="0" collapsed="false">
      <c r="D429" s="17"/>
      <c r="E429" s="7"/>
      <c r="F429" s="58"/>
      <c r="G429" s="7"/>
      <c r="H429" s="7"/>
      <c r="I429" s="7"/>
      <c r="J429" s="7"/>
      <c r="P429" s="36"/>
    </row>
    <row r="430" customFormat="false" ht="12.8" hidden="false" customHeight="false" outlineLevel="0" collapsed="false">
      <c r="D430" s="7" t="s">
        <v>9</v>
      </c>
      <c r="E430" s="7" t="s">
        <v>10</v>
      </c>
      <c r="F430" s="7" t="s">
        <v>11</v>
      </c>
      <c r="G430" s="7" t="s">
        <v>12</v>
      </c>
      <c r="H430" s="7" t="s">
        <v>13</v>
      </c>
      <c r="I430" s="7" t="s">
        <v>14</v>
      </c>
      <c r="J430" s="7" t="s">
        <v>15</v>
      </c>
      <c r="K430" s="7" t="s">
        <v>177</v>
      </c>
      <c r="L430" s="7" t="s">
        <v>178</v>
      </c>
      <c r="M430" s="7" t="s">
        <v>179</v>
      </c>
      <c r="P430" s="36" t="n">
        <f aca="false">O426-O435</f>
        <v>5.92682194109798</v>
      </c>
      <c r="Q430" s="0" t="s">
        <v>208</v>
      </c>
    </row>
    <row r="431" customFormat="false" ht="12.8" hidden="false" customHeight="false" outlineLevel="0" collapsed="false">
      <c r="C431" s="7" t="s">
        <v>196</v>
      </c>
      <c r="D431" s="40" t="n">
        <v>2.02834011789806</v>
      </c>
      <c r="E431" s="40" t="n">
        <v>1</v>
      </c>
      <c r="F431" s="40" t="n">
        <v>3.92175870935675</v>
      </c>
      <c r="G431" s="40" t="n">
        <v>4.80432636076123</v>
      </c>
      <c r="H431" s="40" t="n">
        <v>2.02617201839256</v>
      </c>
      <c r="I431" s="40" t="n">
        <v>6.40264147725455</v>
      </c>
      <c r="J431" s="40" t="n">
        <v>10</v>
      </c>
      <c r="K431" s="60" t="n">
        <v>0.0180438610465514</v>
      </c>
      <c r="L431" s="32" t="n">
        <v>100.359785833646</v>
      </c>
      <c r="M431" s="32" t="n">
        <v>599.144385026738</v>
      </c>
      <c r="P431" s="36"/>
    </row>
    <row r="432" customFormat="false" ht="12.8" hidden="false" customHeight="false" outlineLevel="0" collapsed="false">
      <c r="C432" s="7" t="s">
        <v>197</v>
      </c>
      <c r="D432" s="40" t="n">
        <v>4.40746284155099</v>
      </c>
      <c r="E432" s="40" t="n">
        <v>2.24713477478431</v>
      </c>
      <c r="F432" s="40" t="n">
        <v>1</v>
      </c>
      <c r="G432" s="40" t="n">
        <v>3.08063603250944</v>
      </c>
      <c r="H432" s="40" t="n">
        <v>3.36396953084735</v>
      </c>
      <c r="I432" s="40" t="n">
        <v>7.92592440174252</v>
      </c>
      <c r="J432" s="40" t="n">
        <v>10</v>
      </c>
      <c r="K432" s="60" t="n">
        <v>0.498425375222565</v>
      </c>
      <c r="L432" s="32" t="n">
        <v>3.97469563141561</v>
      </c>
      <c r="M432" s="32" t="n">
        <v>22.0315612072928</v>
      </c>
      <c r="P432" s="36"/>
    </row>
    <row r="433" customFormat="false" ht="12.8" hidden="false" customHeight="false" outlineLevel="0" collapsed="false">
      <c r="C433" s="7" t="s">
        <v>198</v>
      </c>
      <c r="D433" s="40" t="n">
        <v>1</v>
      </c>
      <c r="E433" s="40" t="n">
        <v>5.03448275862069</v>
      </c>
      <c r="F433" s="40" t="n">
        <v>4.72413793103448</v>
      </c>
      <c r="G433" s="40" t="n">
        <v>3.79310344827586</v>
      </c>
      <c r="H433" s="40" t="n">
        <v>3.17241379310345</v>
      </c>
      <c r="I433" s="40" t="n">
        <v>4.41379310344827</v>
      </c>
      <c r="J433" s="40" t="n">
        <v>10</v>
      </c>
      <c r="K433" s="60" t="n">
        <v>0.310344827586207</v>
      </c>
      <c r="L433" s="32" t="n">
        <v>43</v>
      </c>
      <c r="M433" s="32" t="n">
        <v>72</v>
      </c>
      <c r="P433" s="36"/>
    </row>
    <row r="434" customFormat="false" ht="12.8" hidden="false" customHeight="false" outlineLevel="0" collapsed="false">
      <c r="J434" s="37"/>
    </row>
    <row r="435" customFormat="false" ht="12.8" hidden="false" customHeight="false" outlineLevel="0" collapsed="false">
      <c r="C435" s="7" t="s">
        <v>199</v>
      </c>
      <c r="D435" s="9" t="n">
        <v>15.8999460367962</v>
      </c>
      <c r="E435" s="9" t="n">
        <v>12.5287523081893</v>
      </c>
      <c r="F435" s="9" t="n">
        <v>18.4894140591047</v>
      </c>
      <c r="G435" s="9" t="n">
        <v>24.3673545955784</v>
      </c>
      <c r="H435" s="9" t="n">
        <v>15.9788689099758</v>
      </c>
      <c r="I435" s="9" t="n">
        <v>39.473566338697</v>
      </c>
      <c r="J435" s="9" t="n">
        <v>60</v>
      </c>
      <c r="O435" s="57" t="n">
        <f aca="false">SUM(D435:J435)</f>
        <v>186.737902248341</v>
      </c>
      <c r="P435" s="36" t="n">
        <f aca="false">O435-O415</f>
        <v>-2.13022343093556</v>
      </c>
      <c r="Q435" s="0" t="s">
        <v>207</v>
      </c>
    </row>
    <row r="439" customFormat="false" ht="15" hidden="false" customHeight="false" outlineLevel="0" collapsed="false">
      <c r="D439" s="33" t="s">
        <v>194</v>
      </c>
      <c r="E439" s="7"/>
      <c r="F439" s="58"/>
      <c r="G439" s="15" t="n">
        <v>43979</v>
      </c>
      <c r="H439" s="7"/>
      <c r="I439" s="17" t="s">
        <v>195</v>
      </c>
      <c r="J439" s="7"/>
    </row>
    <row r="440" customFormat="false" ht="15" hidden="false" customHeight="false" outlineLevel="0" collapsed="false">
      <c r="D440" s="33"/>
      <c r="E440" s="7"/>
      <c r="F440" s="58"/>
      <c r="G440" s="7"/>
      <c r="H440" s="7"/>
      <c r="I440" s="7"/>
      <c r="J440" s="7"/>
    </row>
    <row r="441" customFormat="false" ht="12.8" hidden="false" customHeight="false" outlineLevel="0" collapsed="false">
      <c r="D441" s="7" t="s">
        <v>9</v>
      </c>
      <c r="E441" s="7" t="s">
        <v>10</v>
      </c>
      <c r="F441" s="7" t="s">
        <v>11</v>
      </c>
      <c r="G441" s="7" t="s">
        <v>12</v>
      </c>
      <c r="H441" s="7" t="s">
        <v>13</v>
      </c>
      <c r="I441" s="7" t="s">
        <v>14</v>
      </c>
      <c r="J441" s="7" t="s">
        <v>15</v>
      </c>
      <c r="K441" s="7" t="s">
        <v>177</v>
      </c>
      <c r="L441" s="7" t="s">
        <v>178</v>
      </c>
      <c r="M441" s="7" t="s">
        <v>179</v>
      </c>
    </row>
    <row r="442" customFormat="false" ht="12.8" hidden="false" customHeight="false" outlineLevel="0" collapsed="false">
      <c r="C442" s="7" t="s">
        <v>196</v>
      </c>
      <c r="D442" s="40" t="n">
        <v>1.96080274853757</v>
      </c>
      <c r="E442" s="40" t="n">
        <v>1</v>
      </c>
      <c r="F442" s="40" t="n">
        <v>3.87586830050006</v>
      </c>
      <c r="G442" s="40" t="n">
        <v>4.68258583200137</v>
      </c>
      <c r="H442" s="40" t="n">
        <v>1.91808646340542</v>
      </c>
      <c r="I442" s="40" t="n">
        <v>6.3346390415661</v>
      </c>
      <c r="J442" s="40" t="n">
        <v>10</v>
      </c>
      <c r="K442" s="60" t="n">
        <v>0.0181513543157487</v>
      </c>
      <c r="L442" s="32" t="n">
        <v>100.804828973843</v>
      </c>
      <c r="M442" s="32" t="n">
        <v>596.635599694423</v>
      </c>
    </row>
    <row r="443" customFormat="false" ht="12.8" hidden="false" customHeight="false" outlineLevel="0" collapsed="false">
      <c r="C443" s="7" t="s">
        <v>197</v>
      </c>
      <c r="D443" s="40" t="n">
        <v>4.0052825459877</v>
      </c>
      <c r="E443" s="40" t="n">
        <v>1</v>
      </c>
      <c r="F443" s="40" t="n">
        <v>2.99402793678748</v>
      </c>
      <c r="G443" s="40" t="n">
        <v>5.48180362779062</v>
      </c>
      <c r="H443" s="40" t="n">
        <v>3.74140994132245</v>
      </c>
      <c r="I443" s="40" t="n">
        <v>7.76601450009536</v>
      </c>
      <c r="J443" s="40" t="n">
        <v>10</v>
      </c>
      <c r="K443" s="60" t="n">
        <v>0.572675401603658</v>
      </c>
      <c r="L443" s="32" t="n">
        <v>2.8963612181564</v>
      </c>
      <c r="M443" s="32" t="n">
        <v>18.6120702826585</v>
      </c>
    </row>
    <row r="444" customFormat="false" ht="12.8" hidden="false" customHeight="false" outlineLevel="0" collapsed="false">
      <c r="C444" s="7" t="s">
        <v>198</v>
      </c>
      <c r="D444" s="40" t="n">
        <v>1</v>
      </c>
      <c r="E444" s="40" t="n">
        <v>5.03448275862069</v>
      </c>
      <c r="F444" s="40" t="n">
        <v>4.72413793103448</v>
      </c>
      <c r="G444" s="40" t="n">
        <v>3.48275862068965</v>
      </c>
      <c r="H444" s="40" t="n">
        <v>2.86206896551724</v>
      </c>
      <c r="I444" s="40" t="n">
        <v>4.10344827586207</v>
      </c>
      <c r="J444" s="40" t="n">
        <v>10</v>
      </c>
      <c r="K444" s="60" t="n">
        <v>0.310344827586207</v>
      </c>
      <c r="L444" s="32" t="n">
        <v>43</v>
      </c>
      <c r="M444" s="32" t="n">
        <v>72</v>
      </c>
    </row>
    <row r="445" customFormat="false" ht="12.8" hidden="false" customHeight="false" outlineLevel="0" collapsed="false">
      <c r="J445" s="37"/>
    </row>
    <row r="446" customFormat="false" ht="12.8" hidden="false" customHeight="false" outlineLevel="0" collapsed="false">
      <c r="C446" s="7" t="s">
        <v>199</v>
      </c>
      <c r="D446" s="9" t="n">
        <v>14.8929733375881</v>
      </c>
      <c r="E446" s="9" t="n">
        <v>10.0344827586207</v>
      </c>
      <c r="F446" s="9" t="n">
        <v>22.3397987061096</v>
      </c>
      <c r="G446" s="9" t="n">
        <v>28.494123372275</v>
      </c>
      <c r="H446" s="9" t="n">
        <v>16.0991482383784</v>
      </c>
      <c r="I446" s="9" t="n">
        <v>38.6393944007511</v>
      </c>
      <c r="J446" s="9" t="n">
        <v>60</v>
      </c>
      <c r="O446" s="57" t="n">
        <f aca="false">SUM(D446:J446)</f>
        <v>190.499920813723</v>
      </c>
      <c r="P446" s="36" t="n">
        <f aca="false">O446-O426</f>
        <v>-2.1648033757161</v>
      </c>
      <c r="Q446" s="0" t="s">
        <v>207</v>
      </c>
    </row>
    <row r="447" customFormat="false" ht="12.8" hidden="false" customHeight="false" outlineLevel="0" collapsed="false">
      <c r="P447" s="36"/>
    </row>
    <row r="448" customFormat="false" ht="15" hidden="false" customHeight="false" outlineLevel="0" collapsed="false">
      <c r="D448" s="33" t="s">
        <v>194</v>
      </c>
      <c r="E448" s="7"/>
      <c r="F448" s="58"/>
      <c r="G448" s="15" t="n">
        <v>43979</v>
      </c>
      <c r="H448" s="7"/>
      <c r="I448" s="17" t="s">
        <v>200</v>
      </c>
      <c r="J448" s="7"/>
      <c r="P448" s="36"/>
    </row>
    <row r="449" customFormat="false" ht="12.8" hidden="false" customHeight="false" outlineLevel="0" collapsed="false">
      <c r="D449" s="17"/>
      <c r="E449" s="7"/>
      <c r="F449" s="58"/>
      <c r="G449" s="7"/>
      <c r="H449" s="7"/>
      <c r="I449" s="7"/>
      <c r="J449" s="7"/>
      <c r="P449" s="36"/>
    </row>
    <row r="450" customFormat="false" ht="12.8" hidden="false" customHeight="false" outlineLevel="0" collapsed="false">
      <c r="D450" s="7" t="s">
        <v>9</v>
      </c>
      <c r="E450" s="7" t="s">
        <v>10</v>
      </c>
      <c r="F450" s="7" t="s">
        <v>11</v>
      </c>
      <c r="G450" s="7" t="s">
        <v>12</v>
      </c>
      <c r="H450" s="7" t="s">
        <v>13</v>
      </c>
      <c r="I450" s="7" t="s">
        <v>14</v>
      </c>
      <c r="J450" s="7" t="s">
        <v>15</v>
      </c>
      <c r="K450" s="7" t="s">
        <v>177</v>
      </c>
      <c r="L450" s="7" t="s">
        <v>178</v>
      </c>
      <c r="M450" s="7" t="s">
        <v>179</v>
      </c>
      <c r="P450" s="36" t="n">
        <f aca="false">O446-O455</f>
        <v>5.92682194109798</v>
      </c>
      <c r="Q450" s="0" t="s">
        <v>208</v>
      </c>
    </row>
    <row r="451" customFormat="false" ht="12.8" hidden="false" customHeight="false" outlineLevel="0" collapsed="false">
      <c r="C451" s="7" t="s">
        <v>196</v>
      </c>
      <c r="D451" s="40" t="n">
        <v>1.96080274853757</v>
      </c>
      <c r="E451" s="40" t="n">
        <v>1</v>
      </c>
      <c r="F451" s="40" t="n">
        <v>3.87586830050006</v>
      </c>
      <c r="G451" s="40" t="n">
        <v>4.68258583200137</v>
      </c>
      <c r="H451" s="40" t="n">
        <v>1.91808646340542</v>
      </c>
      <c r="I451" s="40" t="n">
        <v>6.3346390415661</v>
      </c>
      <c r="J451" s="40" t="n">
        <v>10</v>
      </c>
      <c r="K451" s="60" t="n">
        <v>0.0181513543157487</v>
      </c>
      <c r="L451" s="32" t="n">
        <v>100.804828973843</v>
      </c>
      <c r="M451" s="32" t="n">
        <v>596.635599694423</v>
      </c>
      <c r="P451" s="36"/>
    </row>
    <row r="452" customFormat="false" ht="12.8" hidden="false" customHeight="false" outlineLevel="0" collapsed="false">
      <c r="C452" s="7" t="s">
        <v>197</v>
      </c>
      <c r="D452" s="40" t="n">
        <v>4.40746284155099</v>
      </c>
      <c r="E452" s="40" t="n">
        <v>2.24713477478431</v>
      </c>
      <c r="F452" s="40" t="n">
        <v>1</v>
      </c>
      <c r="G452" s="40" t="n">
        <v>3.08063603250944</v>
      </c>
      <c r="H452" s="40" t="n">
        <v>3.36396953084735</v>
      </c>
      <c r="I452" s="40" t="n">
        <v>7.92592440174252</v>
      </c>
      <c r="J452" s="40" t="n">
        <v>10</v>
      </c>
      <c r="K452" s="60" t="n">
        <v>0.498425375222565</v>
      </c>
      <c r="L452" s="32" t="n">
        <v>3.97469563141561</v>
      </c>
      <c r="M452" s="32" t="n">
        <v>22.0315612072928</v>
      </c>
      <c r="P452" s="36"/>
    </row>
    <row r="453" customFormat="false" ht="12.8" hidden="false" customHeight="false" outlineLevel="0" collapsed="false">
      <c r="C453" s="7" t="s">
        <v>198</v>
      </c>
      <c r="D453" s="40" t="n">
        <v>1</v>
      </c>
      <c r="E453" s="40" t="n">
        <v>5.03448275862069</v>
      </c>
      <c r="F453" s="40" t="n">
        <v>4.72413793103448</v>
      </c>
      <c r="G453" s="40" t="n">
        <v>3.48275862068965</v>
      </c>
      <c r="H453" s="40" t="n">
        <v>2.86206896551724</v>
      </c>
      <c r="I453" s="40" t="n">
        <v>4.10344827586207</v>
      </c>
      <c r="J453" s="40" t="n">
        <v>10</v>
      </c>
      <c r="K453" s="60" t="n">
        <v>0.310344827586207</v>
      </c>
      <c r="L453" s="32" t="n">
        <v>43</v>
      </c>
      <c r="M453" s="32" t="n">
        <v>72</v>
      </c>
      <c r="P453" s="36"/>
    </row>
    <row r="454" customFormat="false" ht="12.8" hidden="false" customHeight="false" outlineLevel="0" collapsed="false">
      <c r="J454" s="37"/>
    </row>
    <row r="455" customFormat="false" ht="12.8" hidden="false" customHeight="false" outlineLevel="0" collapsed="false">
      <c r="C455" s="7" t="s">
        <v>199</v>
      </c>
      <c r="D455" s="9" t="n">
        <v>15.6973339287147</v>
      </c>
      <c r="E455" s="9" t="n">
        <v>12.5287523081893</v>
      </c>
      <c r="F455" s="9" t="n">
        <v>18.3517428325346</v>
      </c>
      <c r="G455" s="9" t="n">
        <v>23.6917881817126</v>
      </c>
      <c r="H455" s="9" t="n">
        <v>15.3442674174282</v>
      </c>
      <c r="I455" s="9" t="n">
        <v>38.9592142040454</v>
      </c>
      <c r="J455" s="9" t="n">
        <v>60</v>
      </c>
      <c r="O455" s="57" t="n">
        <f aca="false">SUM(D455:J455)</f>
        <v>184.573098872625</v>
      </c>
      <c r="P455" s="36" t="n">
        <f aca="false">O455-O435</f>
        <v>-2.16480337571608</v>
      </c>
      <c r="Q455" s="0" t="s">
        <v>207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BK315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V163" activeCellId="0" sqref="V163"/>
    </sheetView>
  </sheetViews>
  <sheetFormatPr defaultColWidth="11.53515625" defaultRowHeight="12.8" zeroHeight="false" outlineLevelRow="0" outlineLevelCol="0"/>
  <cols>
    <col collapsed="false" customWidth="false" hidden="false" outlineLevel="0" max="3" min="3" style="62" width="11.52"/>
    <col collapsed="false" customWidth="false" hidden="false" outlineLevel="0" max="13" min="13" style="1" width="11.52"/>
  </cols>
  <sheetData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63" t="s">
        <v>210</v>
      </c>
    </row>
    <row r="5" customFormat="false" ht="12.8" hidden="false" customHeight="false" outlineLevel="0" collapsed="false">
      <c r="B5" s="5" t="s">
        <v>4</v>
      </c>
    </row>
    <row r="6" customFormat="false" ht="12.8" hidden="false" customHeight="false" outlineLevel="0" collapsed="false">
      <c r="B6" s="27" t="s">
        <v>78</v>
      </c>
      <c r="C6" s="62" t="s">
        <v>79</v>
      </c>
    </row>
    <row r="7" customFormat="false" ht="12.8" hidden="false" customHeight="false" outlineLevel="0" collapsed="false">
      <c r="B7" s="27" t="s">
        <v>16</v>
      </c>
      <c r="C7" s="62" t="s">
        <v>80</v>
      </c>
    </row>
    <row r="8" customFormat="false" ht="12.8" hidden="false" customHeight="false" outlineLevel="0" collapsed="false">
      <c r="B8" s="27" t="s">
        <v>81</v>
      </c>
      <c r="C8" s="62" t="s">
        <v>82</v>
      </c>
    </row>
    <row r="9" customFormat="false" ht="12.8" hidden="false" customHeight="false" outlineLevel="0" collapsed="false">
      <c r="B9" s="27" t="s">
        <v>65</v>
      </c>
      <c r="C9" s="62" t="s">
        <v>31</v>
      </c>
    </row>
    <row r="28" customFormat="false" ht="12.8" hidden="false" customHeight="false" outlineLevel="0" collapsed="false">
      <c r="N28" s="17" t="s">
        <v>211</v>
      </c>
    </row>
    <row r="29" customFormat="false" ht="12.8" hidden="false" customHeight="false" outlineLevel="0" collapsed="false">
      <c r="O29" s="7" t="s">
        <v>9</v>
      </c>
      <c r="P29" s="7" t="s">
        <v>10</v>
      </c>
      <c r="Q29" s="7" t="s">
        <v>11</v>
      </c>
      <c r="R29" s="7" t="s">
        <v>12</v>
      </c>
      <c r="S29" s="7" t="s">
        <v>13</v>
      </c>
      <c r="T29" s="7" t="s">
        <v>14</v>
      </c>
      <c r="U29" s="7" t="s">
        <v>15</v>
      </c>
      <c r="V29" s="7" t="s">
        <v>212</v>
      </c>
    </row>
    <row r="30" customFormat="false" ht="12.8" hidden="false" customHeight="false" outlineLevel="0" collapsed="false">
      <c r="N30" s="21" t="n">
        <v>0</v>
      </c>
      <c r="O30" s="21" t="n">
        <f aca="false">N30+1</f>
        <v>1</v>
      </c>
      <c r="P30" s="21" t="n">
        <f aca="false">O30+1</f>
        <v>2</v>
      </c>
      <c r="Q30" s="21" t="n">
        <f aca="false">P30+1</f>
        <v>3</v>
      </c>
      <c r="R30" s="21" t="n">
        <f aca="false">Q30+1</f>
        <v>4</v>
      </c>
      <c r="S30" s="21" t="n">
        <f aca="false">R30+1</f>
        <v>5</v>
      </c>
      <c r="T30" s="21" t="n">
        <f aca="false">S30+1</f>
        <v>6</v>
      </c>
      <c r="U30" s="21" t="n">
        <f aca="false">T30+1</f>
        <v>7</v>
      </c>
      <c r="V30" s="21"/>
    </row>
    <row r="31" customFormat="false" ht="12.8" hidden="false" customHeight="false" outlineLevel="0" collapsed="false">
      <c r="M31" s="1" t="n">
        <v>0</v>
      </c>
      <c r="N31" s="7" t="s">
        <v>23</v>
      </c>
      <c r="O31" s="1" t="n">
        <v>60.48</v>
      </c>
      <c r="P31" s="1" t="n">
        <v>46.75</v>
      </c>
      <c r="Q31" s="1" t="n">
        <v>65.27</v>
      </c>
      <c r="R31" s="1" t="n">
        <v>10.36</v>
      </c>
      <c r="S31" s="1" t="n">
        <v>67.79</v>
      </c>
      <c r="T31" s="1" t="n">
        <v>331</v>
      </c>
      <c r="U31" s="1" t="n">
        <v>83.78</v>
      </c>
      <c r="V31" s="1" t="n">
        <v>10.65</v>
      </c>
    </row>
    <row r="32" customFormat="false" ht="12.8" hidden="false" customHeight="false" outlineLevel="0" collapsed="false">
      <c r="M32" s="1" t="n">
        <v>1</v>
      </c>
      <c r="N32" s="8" t="s">
        <v>19</v>
      </c>
      <c r="O32" s="40" t="n">
        <f aca="false">O31*5</f>
        <v>302.4</v>
      </c>
      <c r="P32" s="40" t="n">
        <f aca="false">P31*5</f>
        <v>233.75</v>
      </c>
      <c r="Q32" s="40" t="n">
        <f aca="false">Q31*5</f>
        <v>326.35</v>
      </c>
      <c r="R32" s="40" t="n">
        <f aca="false">R31*5</f>
        <v>51.8</v>
      </c>
      <c r="S32" s="40" t="n">
        <f aca="false">S31*5</f>
        <v>338.95</v>
      </c>
      <c r="T32" s="40" t="n">
        <f aca="false">T31*5</f>
        <v>1655</v>
      </c>
      <c r="U32" s="40" t="n">
        <f aca="false">U31*5</f>
        <v>418.9</v>
      </c>
      <c r="V32" s="40" t="n">
        <f aca="false">V31*5</f>
        <v>53.25</v>
      </c>
    </row>
    <row r="33" customFormat="false" ht="12.8" hidden="false" customHeight="false" outlineLevel="0" collapsed="false">
      <c r="M33" s="1" t="n">
        <v>2</v>
      </c>
      <c r="N33" s="10" t="s">
        <v>32</v>
      </c>
      <c r="O33" s="11" t="n">
        <v>43898</v>
      </c>
      <c r="P33" s="11" t="n">
        <v>43907</v>
      </c>
      <c r="Q33" s="11" t="n">
        <v>43912</v>
      </c>
      <c r="R33" s="11" t="n">
        <v>43915</v>
      </c>
      <c r="S33" s="11" t="n">
        <v>43916</v>
      </c>
      <c r="T33" s="11" t="n">
        <v>43917</v>
      </c>
      <c r="U33" s="11" t="n">
        <v>43918</v>
      </c>
      <c r="V33" s="11" t="n">
        <v>43900</v>
      </c>
    </row>
    <row r="37" customFormat="false" ht="12.8" hidden="false" customHeight="false" outlineLevel="0" collapsed="false">
      <c r="D37" s="21"/>
      <c r="E37" s="21"/>
      <c r="F37" s="21"/>
      <c r="G37" s="21"/>
      <c r="H37" s="21"/>
      <c r="I37" s="21"/>
      <c r="O37" s="41"/>
      <c r="P37" s="41"/>
    </row>
    <row r="40" customFormat="false" ht="15" hidden="false" customHeight="false" outlineLevel="0" collapsed="false">
      <c r="N40" s="7" t="s">
        <v>213</v>
      </c>
      <c r="P40" s="33" t="s">
        <v>214</v>
      </c>
      <c r="R40" s="0" t="s">
        <v>215</v>
      </c>
      <c r="Y40" s="33" t="s">
        <v>216</v>
      </c>
      <c r="AF40" s="33" t="s">
        <v>217</v>
      </c>
    </row>
    <row r="41" customFormat="false" ht="12.8" hidden="false" customHeight="false" outlineLevel="0" collapsed="false">
      <c r="M41" s="0"/>
      <c r="N41" s="5" t="s">
        <v>218</v>
      </c>
    </row>
    <row r="42" customFormat="false" ht="12.8" hidden="false" customHeight="false" outlineLevel="0" collapsed="false">
      <c r="M42" s="0"/>
      <c r="N42" s="7" t="s">
        <v>78</v>
      </c>
      <c r="O42" s="17" t="s">
        <v>219</v>
      </c>
    </row>
    <row r="43" customFormat="false" ht="12.8" hidden="false" customHeight="false" outlineLevel="0" collapsed="false">
      <c r="A43" s="21"/>
      <c r="B43" s="21"/>
      <c r="C43" s="24"/>
      <c r="D43" s="21" t="n">
        <v>43</v>
      </c>
      <c r="E43" s="21" t="n">
        <v>56</v>
      </c>
      <c r="F43" s="21" t="n">
        <v>53</v>
      </c>
      <c r="G43" s="21" t="n">
        <v>38</v>
      </c>
      <c r="H43" s="21"/>
      <c r="I43" s="21"/>
      <c r="J43" s="21"/>
      <c r="K43" s="21"/>
      <c r="L43" s="21"/>
      <c r="M43" s="21"/>
      <c r="N43" s="21" t="n">
        <v>0</v>
      </c>
      <c r="O43" s="21" t="n">
        <v>2</v>
      </c>
      <c r="P43" s="21" t="n">
        <v>7</v>
      </c>
      <c r="Q43" s="21" t="n">
        <v>1</v>
      </c>
      <c r="R43" s="21" t="n">
        <v>4</v>
      </c>
      <c r="S43" s="21" t="n">
        <v>6</v>
      </c>
      <c r="T43" s="21"/>
      <c r="U43" s="21"/>
      <c r="V43" s="21"/>
      <c r="W43" s="21"/>
      <c r="X43" s="24"/>
      <c r="Y43" s="21" t="n">
        <v>43</v>
      </c>
      <c r="Z43" s="21" t="n">
        <v>56</v>
      </c>
      <c r="AA43" s="21" t="n">
        <v>53</v>
      </c>
      <c r="AB43" s="21" t="n">
        <v>62</v>
      </c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</row>
    <row r="44" customFormat="false" ht="12.8" hidden="false" customHeight="false" outlineLevel="0" collapsed="false">
      <c r="C44" s="39"/>
      <c r="D44" s="7" t="str">
        <f aca="false">O44</f>
        <v>Spain</v>
      </c>
      <c r="E44" s="7" t="str">
        <f aca="false">P44</f>
        <v>Germany</v>
      </c>
      <c r="F44" s="7" t="str">
        <f aca="false">R44</f>
        <v>Sweden</v>
      </c>
      <c r="G44" s="7" t="str">
        <f aca="false">V44</f>
        <v>Czechia</v>
      </c>
      <c r="H44" s="7"/>
      <c r="I44" s="7"/>
      <c r="J44" s="7"/>
      <c r="K44" s="7"/>
      <c r="M44" s="1" t="n">
        <v>0</v>
      </c>
      <c r="N44" s="15"/>
      <c r="O44" s="15" t="str">
        <f aca="true">OFFSET(INDIRECT($N$41),$M44,O$43)</f>
        <v>Spain</v>
      </c>
      <c r="P44" s="15" t="str">
        <f aca="true">OFFSET(INDIRECT($N$41),$M44,P$43)</f>
        <v>Germany</v>
      </c>
      <c r="Q44" s="15" t="str">
        <f aca="true">OFFSET(INDIRECT($N$41),$M44,Q$43)</f>
        <v>Italy</v>
      </c>
      <c r="R44" s="15" t="str">
        <f aca="true">OFFSET(INDIRECT($N$41),$M44,R$43)</f>
        <v>Sweden</v>
      </c>
      <c r="S44" s="15" t="str">
        <f aca="true">OFFSET(INDIRECT($N$41),$M44,S$43)</f>
        <v>USA</v>
      </c>
      <c r="V44" s="7" t="str">
        <f aca="false">V29</f>
        <v>Czechia</v>
      </c>
      <c r="X44" s="39" t="s">
        <v>104</v>
      </c>
      <c r="Y44" s="7" t="str">
        <f aca="false">O44</f>
        <v>Spain</v>
      </c>
      <c r="Z44" s="7" t="str">
        <f aca="false">P44</f>
        <v>Germany</v>
      </c>
      <c r="AA44" s="7" t="str">
        <f aca="false">R44</f>
        <v>Sweden</v>
      </c>
      <c r="AB44" s="7" t="str">
        <f aca="false">V44</f>
        <v>Czechia</v>
      </c>
      <c r="AF44" s="7" t="str">
        <f aca="false">Y44</f>
        <v>Spain</v>
      </c>
      <c r="AG44" s="7" t="str">
        <f aca="false">Z44</f>
        <v>Germany</v>
      </c>
      <c r="AH44" s="7" t="str">
        <f aca="false">AA44</f>
        <v>Sweden</v>
      </c>
      <c r="AI44" s="7" t="str">
        <f aca="false">AB44</f>
        <v>Czechia</v>
      </c>
    </row>
    <row r="45" customFormat="false" ht="12.8" hidden="false" customHeight="false" outlineLevel="0" collapsed="false">
      <c r="C45" s="24" t="n">
        <v>1</v>
      </c>
      <c r="D45" s="48" t="n">
        <f aca="false">AF45</f>
        <v>1.39750445632799</v>
      </c>
      <c r="E45" s="48" t="n">
        <f aca="false">AG45</f>
        <v>1.39651468130819</v>
      </c>
      <c r="F45" s="48" t="n">
        <f aca="false">AH45</f>
        <v>1.28700128700129</v>
      </c>
      <c r="G45" s="48" t="n">
        <f aca="false">AI45</f>
        <v>1.37715179968701</v>
      </c>
      <c r="H45" s="24"/>
      <c r="I45" s="7"/>
      <c r="J45" s="7"/>
      <c r="K45" s="7"/>
      <c r="M45" s="1" t="n">
        <f aca="false">M44+1</f>
        <v>1</v>
      </c>
      <c r="N45" s="15" t="n">
        <f aca="true">OFFSET(INDIRECT($N$41),1,0)</f>
        <v>43862</v>
      </c>
      <c r="O45" s="24" t="n">
        <f aca="true">OFFSET(INDIRECT($N$41),$M45,O$43)</f>
        <v>0</v>
      </c>
      <c r="P45" s="24" t="n">
        <f aca="true">OFFSET(INDIRECT($N$41),$M45,P$43)</f>
        <v>0</v>
      </c>
      <c r="Q45" s="24" t="n">
        <f aca="true">OFFSET(INDIRECT($N$41),$M45,Q$43)</f>
        <v>0</v>
      </c>
      <c r="R45" s="24" t="n">
        <f aca="true">OFFSET(INDIRECT($N$41),$M45,R$43)</f>
        <v>0</v>
      </c>
      <c r="S45" s="24" t="n">
        <f aca="true">OFFSET(INDIRECT($N$41),$M45,S$43)</f>
        <v>0</v>
      </c>
      <c r="T45" s="24"/>
      <c r="U45" s="24"/>
      <c r="V45" s="24" t="n">
        <v>0</v>
      </c>
      <c r="X45" s="24" t="n">
        <v>1</v>
      </c>
      <c r="Y45" s="48" t="n">
        <f aca="true">OFFSET(O44,Y$43,0)/$P$31</f>
        <v>4.19251336898396</v>
      </c>
      <c r="Z45" s="48" t="n">
        <f aca="true">OFFSET(P44,Z$43,0)/$U$31</f>
        <v>4.18954404392456</v>
      </c>
      <c r="AA45" s="48" t="n">
        <f aca="true">OFFSET(R44,AA$43,0)/$R$31</f>
        <v>3.86100386100386</v>
      </c>
      <c r="AB45" s="32" t="n">
        <f aca="true">OFFSET(V44,AB$43,0)/$V$31</f>
        <v>4.13145539906103</v>
      </c>
      <c r="AE45" s="24" t="n">
        <v>1</v>
      </c>
      <c r="AF45" s="32" t="n">
        <f aca="false">Y45/3</f>
        <v>1.39750445632799</v>
      </c>
      <c r="AG45" s="32" t="n">
        <f aca="false">Z45/3</f>
        <v>1.39651468130819</v>
      </c>
      <c r="AH45" s="32" t="n">
        <f aca="false">AA45/3</f>
        <v>1.28700128700129</v>
      </c>
      <c r="AI45" s="32" t="n">
        <f aca="false">AB45/3</f>
        <v>1.37715179968701</v>
      </c>
    </row>
    <row r="46" customFormat="false" ht="12.8" hidden="false" customHeight="false" outlineLevel="0" collapsed="false">
      <c r="C46" s="24" t="n">
        <f aca="false">C45+1</f>
        <v>2</v>
      </c>
      <c r="D46" s="48" t="n">
        <f aca="false">AVERAGE(AF45:AF46)</f>
        <v>1.74688057040998</v>
      </c>
      <c r="E46" s="48" t="n">
        <f aca="false">AVERAGE(AG45:AG46)</f>
        <v>1.18763428025782</v>
      </c>
      <c r="F46" s="48" t="n">
        <f aca="false">AVERAGE(AH45:AH46)</f>
        <v>1.70527670527671</v>
      </c>
      <c r="G46" s="48" t="n">
        <f aca="false">AVERAGE(AI45:AI46)</f>
        <v>1.11111111111111</v>
      </c>
      <c r="H46" s="24"/>
      <c r="I46" s="7"/>
      <c r="J46" s="7"/>
      <c r="K46" s="7"/>
      <c r="M46" s="1" t="n">
        <f aca="false">M45+1</f>
        <v>2</v>
      </c>
      <c r="N46" s="15" t="n">
        <f aca="false">N45+1</f>
        <v>43863</v>
      </c>
      <c r="O46" s="24" t="n">
        <f aca="true">OFFSET(INDIRECT($N$41),$M46,O$43)</f>
        <v>0</v>
      </c>
      <c r="P46" s="24" t="n">
        <f aca="true">OFFSET(INDIRECT($N$41),$M46,P$43)</f>
        <v>0</v>
      </c>
      <c r="Q46" s="24" t="n">
        <f aca="true">OFFSET(INDIRECT($N$41),$M46,Q$43)</f>
        <v>0</v>
      </c>
      <c r="R46" s="24" t="n">
        <f aca="true">OFFSET(INDIRECT($N$41),$M46,R$43)</f>
        <v>0</v>
      </c>
      <c r="S46" s="24" t="n">
        <f aca="true">OFFSET(INDIRECT($N$41),$M46,S$43)</f>
        <v>0</v>
      </c>
      <c r="T46" s="24"/>
      <c r="U46" s="24"/>
      <c r="V46" s="24" t="n">
        <v>0</v>
      </c>
      <c r="X46" s="24" t="n">
        <f aca="false">X45+1</f>
        <v>2</v>
      </c>
      <c r="Y46" s="48" t="n">
        <f aca="true">OFFSET(O45,Y$43,0)/$P$31</f>
        <v>6.28877005347594</v>
      </c>
      <c r="Z46" s="48" t="n">
        <f aca="true">OFFSET(P45,Z$43,0)/$U$31</f>
        <v>5.16829792313201</v>
      </c>
      <c r="AA46" s="48" t="n">
        <f aca="true">OFFSET(R45,AA$43,0)/$R$31</f>
        <v>5.98455598455598</v>
      </c>
      <c r="AB46" s="32" t="n">
        <f aca="true">OFFSET(V45,AB$43,0)/$V$31</f>
        <v>4.97652582159624</v>
      </c>
      <c r="AE46" s="24" t="n">
        <f aca="false">AE45+1</f>
        <v>2</v>
      </c>
      <c r="AF46" s="32" t="n">
        <f aca="false">Y46-Y45</f>
        <v>2.09625668449198</v>
      </c>
      <c r="AG46" s="32" t="n">
        <f aca="false">Z46-Z45</f>
        <v>0.978753879207448</v>
      </c>
      <c r="AH46" s="32" t="n">
        <f aca="false">AA46-AA45</f>
        <v>2.12355212355212</v>
      </c>
      <c r="AI46" s="32" t="n">
        <f aca="false">AB46-AB45</f>
        <v>0.845070422535211</v>
      </c>
    </row>
    <row r="47" customFormat="false" ht="12.8" hidden="false" customHeight="false" outlineLevel="0" collapsed="false">
      <c r="C47" s="24" t="n">
        <f aca="false">C46+1</f>
        <v>3</v>
      </c>
      <c r="D47" s="48" t="n">
        <f aca="false">AVERAGE(AF45:AF47)</f>
        <v>1.5068330362448</v>
      </c>
      <c r="E47" s="48" t="n">
        <f aca="false">AVERAGE(AG45:AG47)</f>
        <v>1.22145301185645</v>
      </c>
      <c r="F47" s="48" t="n">
        <f aca="false">AVERAGE(AH45:AH47)</f>
        <v>1.61947661947662</v>
      </c>
      <c r="G47" s="48" t="n">
        <f aca="false">AVERAGE(AI45:AI47)</f>
        <v>0.928534167970788</v>
      </c>
      <c r="H47" s="24"/>
      <c r="I47" s="7"/>
      <c r="J47" s="7"/>
      <c r="K47" s="7"/>
      <c r="M47" s="1" t="n">
        <f aca="false">M46+1</f>
        <v>3</v>
      </c>
      <c r="N47" s="15" t="n">
        <f aca="false">N46+1</f>
        <v>43864</v>
      </c>
      <c r="O47" s="24" t="n">
        <f aca="true">OFFSET(INDIRECT($N$41),$M47,O$43)</f>
        <v>0</v>
      </c>
      <c r="P47" s="24" t="n">
        <f aca="true">OFFSET(INDIRECT($N$41),$M47,P$43)</f>
        <v>0</v>
      </c>
      <c r="Q47" s="24" t="n">
        <f aca="true">OFFSET(INDIRECT($N$41),$M47,Q$43)</f>
        <v>0</v>
      </c>
      <c r="R47" s="24" t="n">
        <f aca="true">OFFSET(INDIRECT($N$41),$M47,R$43)</f>
        <v>0</v>
      </c>
      <c r="S47" s="24" t="n">
        <f aca="true">OFFSET(INDIRECT($N$41),$M47,S$43)</f>
        <v>0</v>
      </c>
      <c r="T47" s="24"/>
      <c r="U47" s="24"/>
      <c r="V47" s="24" t="n">
        <v>0</v>
      </c>
      <c r="X47" s="24" t="n">
        <f aca="false">X46+1</f>
        <v>3</v>
      </c>
      <c r="Y47" s="48" t="n">
        <f aca="true">OFFSET(O46,Y$43,0)/$P$31</f>
        <v>7.31550802139037</v>
      </c>
      <c r="Z47" s="48" t="n">
        <f aca="true">OFFSET(P46,Z$43,0)/$U$31</f>
        <v>6.45738839818572</v>
      </c>
      <c r="AA47" s="48" t="n">
        <f aca="true">OFFSET(R46,AA$43,0)/$R$31</f>
        <v>7.43243243243243</v>
      </c>
      <c r="AB47" s="32" t="n">
        <f aca="true">OFFSET(V46,AB$43,0)/$V$31</f>
        <v>5.53990610328639</v>
      </c>
      <c r="AE47" s="24" t="n">
        <f aca="false">AE46+1</f>
        <v>3</v>
      </c>
      <c r="AF47" s="32" t="n">
        <f aca="false">Y47-Y46</f>
        <v>1.02673796791444</v>
      </c>
      <c r="AG47" s="32" t="n">
        <f aca="false">Z47-Z46</f>
        <v>1.28909047505371</v>
      </c>
      <c r="AH47" s="32" t="n">
        <f aca="false">AA47-AA46</f>
        <v>1.44787644787645</v>
      </c>
      <c r="AI47" s="32" t="n">
        <f aca="false">AB47-AB46</f>
        <v>0.563380281690141</v>
      </c>
    </row>
    <row r="48" customFormat="false" ht="12.8" hidden="false" customHeight="false" outlineLevel="0" collapsed="false">
      <c r="C48" s="24" t="n">
        <f aca="false">C47+1</f>
        <v>4</v>
      </c>
      <c r="D48" s="48" t="n">
        <f aca="false">AVERAGE(AF45:AF48)</f>
        <v>2.15151515151515</v>
      </c>
      <c r="E48" s="48" t="n">
        <f aca="false">AVERAGE(AG45:AG48)</f>
        <v>1.2264263547386</v>
      </c>
      <c r="F48" s="48" t="n">
        <f aca="false">AVERAGE(AH45:AH48)</f>
        <v>1.89028314028314</v>
      </c>
      <c r="G48" s="48" t="n">
        <f aca="false">AVERAGE(AI45:AI48)</f>
        <v>0.884194053208138</v>
      </c>
      <c r="H48" s="24"/>
      <c r="I48" s="7"/>
      <c r="J48" s="7"/>
      <c r="K48" s="7"/>
      <c r="M48" s="1" t="n">
        <f aca="false">M47+1</f>
        <v>4</v>
      </c>
      <c r="N48" s="15" t="n">
        <f aca="false">N47+1</f>
        <v>43865</v>
      </c>
      <c r="O48" s="24" t="n">
        <f aca="true">OFFSET(INDIRECT($N$41),$M48,O$43)</f>
        <v>0</v>
      </c>
      <c r="P48" s="24" t="n">
        <f aca="true">OFFSET(INDIRECT($N$41),$M48,P$43)</f>
        <v>0</v>
      </c>
      <c r="Q48" s="24" t="n">
        <f aca="true">OFFSET(INDIRECT($N$41),$M48,Q$43)</f>
        <v>0</v>
      </c>
      <c r="R48" s="24" t="n">
        <f aca="true">OFFSET(INDIRECT($N$41),$M48,R$43)</f>
        <v>0</v>
      </c>
      <c r="S48" s="24" t="n">
        <f aca="true">OFFSET(INDIRECT($N$41),$M48,S$43)</f>
        <v>0</v>
      </c>
      <c r="T48" s="24"/>
      <c r="U48" s="24"/>
      <c r="V48" s="24" t="n">
        <v>0</v>
      </c>
      <c r="X48" s="24" t="n">
        <f aca="false">X47+1</f>
        <v>4</v>
      </c>
      <c r="Y48" s="48" t="n">
        <f aca="true">OFFSET(O47,Y$43,0)/$P$31</f>
        <v>11.4010695187166</v>
      </c>
      <c r="Z48" s="48" t="n">
        <f aca="true">OFFSET(P47,Z$43,0)/$U$31</f>
        <v>7.69873478157078</v>
      </c>
      <c r="AA48" s="48" t="n">
        <f aca="true">OFFSET(R47,AA$43,0)/$R$31</f>
        <v>10.1351351351351</v>
      </c>
      <c r="AB48" s="32" t="n">
        <f aca="true">OFFSET(V47,AB$43,0)/$V$31</f>
        <v>6.29107981220657</v>
      </c>
      <c r="AE48" s="24" t="n">
        <f aca="false">AE47+1</f>
        <v>4</v>
      </c>
      <c r="AF48" s="32" t="n">
        <f aca="false">Y48-Y47</f>
        <v>4.0855614973262</v>
      </c>
      <c r="AG48" s="32" t="n">
        <f aca="false">Z48-Z47</f>
        <v>1.24134638338506</v>
      </c>
      <c r="AH48" s="32" t="n">
        <f aca="false">AA48-AA47</f>
        <v>2.7027027027027</v>
      </c>
      <c r="AI48" s="32" t="n">
        <f aca="false">AB48-AB47</f>
        <v>0.751173708920188</v>
      </c>
    </row>
    <row r="49" customFormat="false" ht="12.8" hidden="false" customHeight="false" outlineLevel="0" collapsed="false">
      <c r="C49" s="24" t="n">
        <f aca="false">C48+1</f>
        <v>5</v>
      </c>
      <c r="D49" s="48" t="n">
        <f aca="false">AVERAGE(AF45:AF49)</f>
        <v>2.17040998217469</v>
      </c>
      <c r="E49" s="48" t="n">
        <f aca="false">AVERAGE(AG45:AG49)</f>
        <v>1.29147767963715</v>
      </c>
      <c r="F49" s="48" t="n">
        <f aca="false">AVERAGE(AH45:AH49)</f>
        <v>1.51222651222651</v>
      </c>
      <c r="G49" s="48" t="n">
        <f aca="false">AVERAGE(AI45:AI49)</f>
        <v>0.913928012519562</v>
      </c>
      <c r="H49" s="24"/>
      <c r="I49" s="7"/>
      <c r="J49" s="7"/>
      <c r="K49" s="7"/>
      <c r="M49" s="1" t="n">
        <f aca="false">M48+1</f>
        <v>5</v>
      </c>
      <c r="N49" s="15" t="n">
        <f aca="false">N48+1</f>
        <v>43866</v>
      </c>
      <c r="O49" s="24" t="n">
        <f aca="true">OFFSET(INDIRECT($N$41),$M49,O$43)</f>
        <v>0</v>
      </c>
      <c r="P49" s="24" t="n">
        <f aca="true">OFFSET(INDIRECT($N$41),$M49,P$43)</f>
        <v>0</v>
      </c>
      <c r="Q49" s="24" t="n">
        <f aca="true">OFFSET(INDIRECT($N$41),$M49,Q$43)</f>
        <v>0</v>
      </c>
      <c r="R49" s="24" t="n">
        <f aca="true">OFFSET(INDIRECT($N$41),$M49,R$43)</f>
        <v>0</v>
      </c>
      <c r="S49" s="24" t="n">
        <f aca="true">OFFSET(INDIRECT($N$41),$M49,S$43)</f>
        <v>0</v>
      </c>
      <c r="T49" s="24"/>
      <c r="U49" s="24"/>
      <c r="V49" s="24" t="n">
        <v>0</v>
      </c>
      <c r="X49" s="24" t="n">
        <f aca="false">X48+1</f>
        <v>5</v>
      </c>
      <c r="Y49" s="48" t="n">
        <f aca="true">OFFSET(O48,Y$43,0)/$P$31</f>
        <v>13.6470588235294</v>
      </c>
      <c r="Z49" s="48" t="n">
        <f aca="true">OFFSET(P48,Z$43,0)/$U$31</f>
        <v>9.2504177608021</v>
      </c>
      <c r="AA49" s="48" t="n">
        <f aca="true">OFFSET(R48,AA$43,0)/$R$31</f>
        <v>10.1351351351351</v>
      </c>
      <c r="AB49" s="32" t="n">
        <f aca="true">OFFSET(V48,AB$43,0)/$V$31</f>
        <v>7.32394366197183</v>
      </c>
      <c r="AE49" s="24" t="n">
        <f aca="false">AE48+1</f>
        <v>5</v>
      </c>
      <c r="AF49" s="32" t="n">
        <f aca="false">Y49-Y48</f>
        <v>2.24598930481283</v>
      </c>
      <c r="AG49" s="32" t="n">
        <f aca="false">Z49-Z48</f>
        <v>1.55168297923132</v>
      </c>
      <c r="AH49" s="32" t="n">
        <f aca="false">AA49-AA48</f>
        <v>0</v>
      </c>
      <c r="AI49" s="32" t="n">
        <f aca="false">AB49-AB48</f>
        <v>1.03286384976526</v>
      </c>
    </row>
    <row r="50" customFormat="false" ht="12.8" hidden="false" customHeight="false" outlineLevel="0" collapsed="false">
      <c r="C50" s="24" t="n">
        <f aca="false">C49+1</f>
        <v>6</v>
      </c>
      <c r="D50" s="48" t="n">
        <f aca="false">AVERAGE(AF45:AF50)</f>
        <v>2.49673202614379</v>
      </c>
      <c r="E50" s="48" t="n">
        <f aca="false">AVERAGE(AG45:AG50)</f>
        <v>1.38656799554388</v>
      </c>
      <c r="F50" s="48" t="n">
        <f aca="false">AVERAGE(AH45:AH50)</f>
        <v>1.34062634062634</v>
      </c>
      <c r="G50" s="48" t="n">
        <f aca="false">AVERAGE(AI45:AI50)</f>
        <v>0.918101199791341</v>
      </c>
      <c r="H50" s="24"/>
      <c r="I50" s="7"/>
      <c r="J50" s="7"/>
      <c r="K50" s="7"/>
      <c r="M50" s="1" t="n">
        <f aca="false">M49+1</f>
        <v>6</v>
      </c>
      <c r="N50" s="15" t="n">
        <f aca="false">N49+1</f>
        <v>43867</v>
      </c>
      <c r="O50" s="24" t="n">
        <f aca="true">OFFSET(INDIRECT($N$41),$M50,O$43)</f>
        <v>0</v>
      </c>
      <c r="P50" s="24" t="n">
        <f aca="true">OFFSET(INDIRECT($N$41),$M50,P$43)</f>
        <v>0</v>
      </c>
      <c r="Q50" s="24" t="n">
        <f aca="true">OFFSET(INDIRECT($N$41),$M50,Q$43)</f>
        <v>0</v>
      </c>
      <c r="R50" s="24" t="n">
        <f aca="true">OFFSET(INDIRECT($N$41),$M50,R$43)</f>
        <v>0</v>
      </c>
      <c r="S50" s="24" t="n">
        <f aca="true">OFFSET(INDIRECT($N$41),$M50,S$43)</f>
        <v>0</v>
      </c>
      <c r="T50" s="24"/>
      <c r="U50" s="24"/>
      <c r="V50" s="24" t="n">
        <v>0</v>
      </c>
      <c r="X50" s="24" t="n">
        <f aca="false">X49+1</f>
        <v>6</v>
      </c>
      <c r="Y50" s="48" t="n">
        <f aca="true">OFFSET(O49,Y$43,0)/$P$31</f>
        <v>17.7754010695187</v>
      </c>
      <c r="Z50" s="48" t="n">
        <f aca="true">OFFSET(P49,Z$43,0)/$U$31</f>
        <v>11.1124373358797</v>
      </c>
      <c r="AA50" s="48" t="n">
        <f aca="true">OFFSET(R49,AA$43,0)/$R$31</f>
        <v>10.6177606177606</v>
      </c>
      <c r="AB50" s="32" t="n">
        <f aca="true">OFFSET(V49,AB$43,0)/$V$31</f>
        <v>8.26291079812207</v>
      </c>
      <c r="AE50" s="24" t="n">
        <f aca="false">AE49+1</f>
        <v>6</v>
      </c>
      <c r="AF50" s="32" t="n">
        <f aca="false">Y50-Y49</f>
        <v>4.12834224598931</v>
      </c>
      <c r="AG50" s="32" t="n">
        <f aca="false">Z50-Z49</f>
        <v>1.86201957507758</v>
      </c>
      <c r="AH50" s="32" t="n">
        <f aca="false">AA50-AA49</f>
        <v>0.482625482625483</v>
      </c>
      <c r="AI50" s="32" t="n">
        <f aca="false">AB50-AB49</f>
        <v>0.938967136150235</v>
      </c>
    </row>
    <row r="51" customFormat="false" ht="12.8" hidden="false" customHeight="false" outlineLevel="0" collapsed="false">
      <c r="C51" s="24" t="n">
        <f aca="false">C50+1</f>
        <v>7</v>
      </c>
      <c r="D51" s="48" t="n">
        <f aca="false">(0.7*AF45+0.8*AF46+0.9*AF47+AF48+1.1*AF49+1.2*AF50+1.3*AF51)/7</f>
        <v>3.19643493761141</v>
      </c>
      <c r="E51" s="48" t="n">
        <f aca="false">(0.7*AG45+0.8*AG46+0.9*AG47+AG48+1.1*AG49+1.2*AG50+1.3*AG51)/7</f>
        <v>1.54776114312997</v>
      </c>
      <c r="F51" s="48" t="n">
        <f aca="false">(0.7*AH45+0.8*AH46+0.9*AH47+AH48+1.1*AH49+1.2*AH50+1.3*AH51)/7</f>
        <v>1.67172274315131</v>
      </c>
      <c r="G51" s="48" t="n">
        <f aca="false">(0.7*AI45+0.8*AI46+0.9*AI47+AI48+1.1*AI49+1.2*AI50+1.3*AI51)/7</f>
        <v>0.929130337581042</v>
      </c>
      <c r="H51" s="24"/>
      <c r="I51" s="7"/>
      <c r="J51" s="7"/>
      <c r="K51" s="7"/>
      <c r="M51" s="1" t="n">
        <f aca="false">M50+1</f>
        <v>7</v>
      </c>
      <c r="N51" s="15" t="n">
        <f aca="false">N50+1</f>
        <v>43868</v>
      </c>
      <c r="O51" s="24" t="n">
        <f aca="true">OFFSET(INDIRECT($N$41),$M51,O$43)</f>
        <v>0</v>
      </c>
      <c r="P51" s="24" t="n">
        <f aca="true">OFFSET(INDIRECT($N$41),$M51,P$43)</f>
        <v>0</v>
      </c>
      <c r="Q51" s="24" t="n">
        <f aca="true">OFFSET(INDIRECT($N$41),$M51,Q$43)</f>
        <v>0</v>
      </c>
      <c r="R51" s="24" t="n">
        <f aca="true">OFFSET(INDIRECT($N$41),$M51,R$43)</f>
        <v>0</v>
      </c>
      <c r="S51" s="24" t="n">
        <f aca="true">OFFSET(INDIRECT($N$41),$M51,S$43)</f>
        <v>0</v>
      </c>
      <c r="T51" s="24"/>
      <c r="U51" s="24"/>
      <c r="V51" s="24" t="n">
        <v>0</v>
      </c>
      <c r="X51" s="24" t="n">
        <f aca="false">X50+1</f>
        <v>7</v>
      </c>
      <c r="Y51" s="48" t="n">
        <f aca="true">OFFSET(O50,Y$43,0)/$P$31</f>
        <v>23.379679144385</v>
      </c>
      <c r="Z51" s="48" t="n">
        <f aca="true">OFFSET(P50,Z$43,0)/$U$31</f>
        <v>13.2131773693005</v>
      </c>
      <c r="AA51" s="48" t="n">
        <f aca="true">OFFSET(R50,AA$43,0)/$R$31</f>
        <v>14.0926640926641</v>
      </c>
      <c r="AB51" s="32" t="n">
        <f aca="true">OFFSET(V50,AB$43,0)/$V$31</f>
        <v>9.29577464788732</v>
      </c>
      <c r="AE51" s="24" t="n">
        <f aca="false">AE50+1</f>
        <v>7</v>
      </c>
      <c r="AF51" s="32" t="n">
        <f aca="false">Y51-Y50</f>
        <v>5.60427807486631</v>
      </c>
      <c r="AG51" s="32" t="n">
        <f aca="false">Z51-Z50</f>
        <v>2.10074003342086</v>
      </c>
      <c r="AH51" s="32" t="n">
        <f aca="false">AA51-AA50</f>
        <v>3.47490347490348</v>
      </c>
      <c r="AI51" s="32" t="n">
        <f aca="false">AB51-AB50</f>
        <v>1.03286384976526</v>
      </c>
    </row>
    <row r="52" customFormat="false" ht="12.8" hidden="false" customHeight="false" outlineLevel="0" collapsed="false">
      <c r="C52" s="24" t="n">
        <f aca="false">C51+1</f>
        <v>8</v>
      </c>
      <c r="D52" s="48" t="n">
        <f aca="false">(0.7*AF46+0.8*AF47+0.9*AF48+AF49+1.1*AF50+1.2*AF51+1.3*AF52)/7</f>
        <v>3.9266615737204</v>
      </c>
      <c r="E52" s="48" t="n">
        <f aca="false">(0.7*AG46+0.8*AG47+0.9*AG48+AG49+1.1*AG50+1.2*AG51+1.3*AG52)/7</f>
        <v>1.65160454250929</v>
      </c>
      <c r="F52" s="48" t="n">
        <f aca="false">(0.7*AH46+0.8*AH47+0.9*AH48+AH49+1.1*AH50+1.2*AH51+1.3*AH52)/7</f>
        <v>2.00634307777165</v>
      </c>
      <c r="G52" s="48" t="n">
        <f aca="false">(0.7*AI46+0.8*AI47+0.9*AI48+AI49+1.1*AI50+1.2*AI51+1.3*AI52)/7</f>
        <v>0.944332662642522</v>
      </c>
      <c r="H52" s="24"/>
      <c r="I52" s="7"/>
      <c r="J52" s="7"/>
      <c r="K52" s="7"/>
      <c r="M52" s="1" t="n">
        <f aca="false">M51+1</f>
        <v>8</v>
      </c>
      <c r="N52" s="15" t="n">
        <f aca="false">N51+1</f>
        <v>43869</v>
      </c>
      <c r="O52" s="24" t="n">
        <f aca="true">OFFSET(INDIRECT($N$41),$M52,O$43)</f>
        <v>0</v>
      </c>
      <c r="P52" s="24" t="n">
        <f aca="true">OFFSET(INDIRECT($N$41),$M52,P$43)</f>
        <v>0</v>
      </c>
      <c r="Q52" s="24" t="n">
        <f aca="true">OFFSET(INDIRECT($N$41),$M52,Q$43)</f>
        <v>0</v>
      </c>
      <c r="R52" s="24" t="n">
        <f aca="true">OFFSET(INDIRECT($N$41),$M52,R$43)</f>
        <v>0</v>
      </c>
      <c r="S52" s="24" t="n">
        <f aca="true">OFFSET(INDIRECT($N$41),$M52,S$43)</f>
        <v>0</v>
      </c>
      <c r="T52" s="24"/>
      <c r="U52" s="24"/>
      <c r="V52" s="24" t="n">
        <v>0</v>
      </c>
      <c r="X52" s="24" t="n">
        <f aca="false">X51+1</f>
        <v>8</v>
      </c>
      <c r="Y52" s="48" t="n">
        <f aca="true">OFFSET(O51,Y$43,0)/$P$31</f>
        <v>29.5401069518717</v>
      </c>
      <c r="Z52" s="48" t="n">
        <f aca="true">OFFSET(P51,Z$43,0)/$U$31</f>
        <v>15.2184292193841</v>
      </c>
      <c r="AA52" s="48" t="n">
        <f aca="true">OFFSET(R51,AA$43,0)/$R$31</f>
        <v>17.3745173745174</v>
      </c>
      <c r="AB52" s="32" t="n">
        <f aca="true">OFFSET(V51,AB$43,0)/$V$31</f>
        <v>10.5164319248826</v>
      </c>
      <c r="AE52" s="24" t="n">
        <f aca="false">AE51+1</f>
        <v>8</v>
      </c>
      <c r="AF52" s="32" t="n">
        <f aca="false">Y52-Y51</f>
        <v>6.16042780748663</v>
      </c>
      <c r="AG52" s="32" t="n">
        <f aca="false">Z52-Z51</f>
        <v>2.00525185008355</v>
      </c>
      <c r="AH52" s="32" t="n">
        <f aca="false">AA52-AA51</f>
        <v>3.28185328185328</v>
      </c>
      <c r="AI52" s="32" t="n">
        <f aca="false">AB52-AB51</f>
        <v>1.2206572769953</v>
      </c>
    </row>
    <row r="53" customFormat="false" ht="12.8" hidden="false" customHeight="false" outlineLevel="0" collapsed="false">
      <c r="C53" s="24" t="n">
        <f aca="false">C52+1</f>
        <v>9</v>
      </c>
      <c r="D53" s="48" t="n">
        <f aca="false">(0.7*AF47+0.8*AF48+0.9*AF49+AF50+1.1*AF51+1.2*AF52+1.3*AF53)/7</f>
        <v>4.93812070282659</v>
      </c>
      <c r="E53" s="48" t="n">
        <f aca="false">(0.7*AG47+0.8*AG48+0.9*AG49+AG50+1.1*AG51+1.2*AG52+1.3*AG53)/7</f>
        <v>1.78477645534222</v>
      </c>
      <c r="F53" s="48" t="n">
        <f aca="false">(0.7*AH47+0.8*AH48+0.9*AH49+AH50+1.1*AH51+1.2*AH52+1.3*AH53)/7</f>
        <v>2.68891340319912</v>
      </c>
      <c r="G53" s="48" t="n">
        <f aca="false">(0.7*AI47+0.8*AI48+0.9*AI49+AI50+1.1*AI51+1.2*AI52+1.3*AI53)/7</f>
        <v>0.902749832327297</v>
      </c>
      <c r="H53" s="24"/>
      <c r="I53" s="7"/>
      <c r="J53" s="7"/>
      <c r="K53" s="7"/>
      <c r="M53" s="1" t="n">
        <f aca="false">M52+1</f>
        <v>9</v>
      </c>
      <c r="N53" s="15" t="n">
        <f aca="false">N52+1</f>
        <v>43870</v>
      </c>
      <c r="O53" s="24" t="n">
        <f aca="true">OFFSET(INDIRECT($N$41),$M53,O$43)</f>
        <v>0</v>
      </c>
      <c r="P53" s="24" t="n">
        <f aca="true">OFFSET(INDIRECT($N$41),$M53,P$43)</f>
        <v>0</v>
      </c>
      <c r="Q53" s="24" t="n">
        <f aca="true">OFFSET(INDIRECT($N$41),$M53,Q$43)</f>
        <v>0</v>
      </c>
      <c r="R53" s="24" t="n">
        <f aca="true">OFFSET(INDIRECT($N$41),$M53,R$43)</f>
        <v>0</v>
      </c>
      <c r="S53" s="24" t="n">
        <f aca="true">OFFSET(INDIRECT($N$41),$M53,S$43)</f>
        <v>0</v>
      </c>
      <c r="T53" s="24"/>
      <c r="U53" s="24"/>
      <c r="V53" s="24" t="n">
        <v>0</v>
      </c>
      <c r="X53" s="24" t="n">
        <f aca="false">X52+1</f>
        <v>9</v>
      </c>
      <c r="Y53" s="48" t="n">
        <f aca="true">OFFSET(O52,Y$43,0)/$P$31</f>
        <v>37.903743315508</v>
      </c>
      <c r="Z53" s="48" t="n">
        <f aca="true">OFFSET(P52,Z$43,0)/$U$31</f>
        <v>17.2356170923848</v>
      </c>
      <c r="AA53" s="48" t="n">
        <f aca="true">OFFSET(R52,AA$43,0)/$R$31</f>
        <v>23.0694980694981</v>
      </c>
      <c r="AB53" s="32" t="n">
        <f aca="true">OFFSET(V52,AB$43,0)/$V$31</f>
        <v>11.1737089201878</v>
      </c>
      <c r="AE53" s="24" t="n">
        <f aca="false">AE52+1</f>
        <v>9</v>
      </c>
      <c r="AF53" s="32" t="n">
        <f aca="false">Y53-Y52</f>
        <v>8.36363636363637</v>
      </c>
      <c r="AG53" s="32" t="n">
        <f aca="false">Z53-Z52</f>
        <v>2.01718787300072</v>
      </c>
      <c r="AH53" s="32" t="n">
        <f aca="false">AA53-AA52</f>
        <v>5.6949806949807</v>
      </c>
      <c r="AI53" s="32" t="n">
        <f aca="false">AB53-AB52</f>
        <v>0.657276995305166</v>
      </c>
    </row>
    <row r="54" customFormat="false" ht="12.8" hidden="false" customHeight="false" outlineLevel="0" collapsed="false">
      <c r="C54" s="24" t="n">
        <f aca="false">C53+1</f>
        <v>10</v>
      </c>
      <c r="D54" s="48" t="n">
        <f aca="false">(0.7*AF48+0.8*AF49+0.9*AF50+AF51+1.1*AF52+1.2*AF53+1.3*AF54)/7</f>
        <v>6.53964858670741</v>
      </c>
      <c r="E54" s="48" t="n">
        <f aca="false">(0.7*AG48+0.8*AG49+0.9*AG50+AG51+1.1*AG52+1.2*AG53+1.3*AG54)/7</f>
        <v>1.8122293080517</v>
      </c>
      <c r="F54" s="48" t="n">
        <f aca="false">(0.7*AH48+0.8*AH49+0.9*AH50+AH51+1.1*AH52+1.2*AH53+1.3*AH54)/7</f>
        <v>3.55763927192499</v>
      </c>
      <c r="G54" s="48" t="n">
        <f aca="false">(0.7*AI48+0.8*AI49+0.9*AI50+AI51+1.1*AI52+1.2*AI53+1.3*AI54)/7</f>
        <v>0.940308517773306</v>
      </c>
      <c r="H54" s="24"/>
      <c r="I54" s="7"/>
      <c r="J54" s="7"/>
      <c r="K54" s="7"/>
      <c r="M54" s="1" t="n">
        <f aca="false">M53+1</f>
        <v>10</v>
      </c>
      <c r="N54" s="15" t="n">
        <f aca="false">N53+1</f>
        <v>43871</v>
      </c>
      <c r="O54" s="24" t="n">
        <f aca="true">OFFSET(INDIRECT($N$41),$M54,O$43)</f>
        <v>0</v>
      </c>
      <c r="P54" s="24" t="n">
        <f aca="true">OFFSET(INDIRECT($N$41),$M54,P$43)</f>
        <v>0</v>
      </c>
      <c r="Q54" s="24" t="n">
        <f aca="true">OFFSET(INDIRECT($N$41),$M54,Q$43)</f>
        <v>0</v>
      </c>
      <c r="R54" s="24" t="n">
        <f aca="true">OFFSET(INDIRECT($N$41),$M54,R$43)</f>
        <v>0</v>
      </c>
      <c r="S54" s="24" t="n">
        <f aca="true">OFFSET(INDIRECT($N$41),$M54,S$43)</f>
        <v>0</v>
      </c>
      <c r="T54" s="24"/>
      <c r="U54" s="24"/>
      <c r="V54" s="24" t="n">
        <v>0</v>
      </c>
      <c r="X54" s="24" t="n">
        <f aca="false">X53+1</f>
        <v>10</v>
      </c>
      <c r="Y54" s="48" t="n">
        <f aca="true">OFFSET(O53,Y$43,0)/$P$31</f>
        <v>49.4331550802139</v>
      </c>
      <c r="Z54" s="48" t="n">
        <f aca="true">OFFSET(P53,Z$43,0)/$U$31</f>
        <v>18.9066603007878</v>
      </c>
      <c r="AA54" s="48" t="n">
        <f aca="true">OFFSET(R53,AA$43,0)/$R$31</f>
        <v>29.7297297297297</v>
      </c>
      <c r="AB54" s="32" t="n">
        <f aca="true">OFFSET(V53,AB$43,0)/$V$31</f>
        <v>12.112676056338</v>
      </c>
      <c r="AE54" s="24" t="n">
        <f aca="false">AE53+1</f>
        <v>10</v>
      </c>
      <c r="AF54" s="32" t="n">
        <f aca="false">Y54-Y53</f>
        <v>11.5294117647059</v>
      </c>
      <c r="AG54" s="32" t="n">
        <f aca="false">Z54-Z53</f>
        <v>1.67104320840296</v>
      </c>
      <c r="AH54" s="32" t="n">
        <f aca="false">AA54-AA53</f>
        <v>6.66023166023166</v>
      </c>
      <c r="AI54" s="32" t="n">
        <f aca="false">AB54-AB53</f>
        <v>0.938967136150234</v>
      </c>
    </row>
    <row r="55" customFormat="false" ht="12.8" hidden="false" customHeight="false" outlineLevel="0" collapsed="false">
      <c r="C55" s="24" t="n">
        <f aca="false">C54+1</f>
        <v>11</v>
      </c>
      <c r="D55" s="48" t="n">
        <f aca="false">(0.7*AF49+0.8*AF50+0.9*AF51+AF52+1.1*AF53+1.2*AF54+1.3*AF55)/7</f>
        <v>8.2890756302521</v>
      </c>
      <c r="E55" s="48" t="n">
        <f aca="false">(0.7*AG49+0.8*AG50+0.9*AG51+AG52+1.1*AG53+1.2*AG54+1.3*AG55)/7</f>
        <v>2.02895338130478</v>
      </c>
      <c r="F55" s="48" t="n">
        <f aca="false">(0.7*AH49+0.8*AH50+0.9*AH51+AH52+1.1*AH53+1.2*AH54+1.3*AH55)/7</f>
        <v>3.90375068946498</v>
      </c>
      <c r="G55" s="48" t="n">
        <f aca="false">(0.7*AI49+0.8*AI50+0.9*AI51+AI52+1.1*AI53+1.2*AI54+1.3*AI55)/7</f>
        <v>0.938967136150235</v>
      </c>
      <c r="H55" s="24"/>
      <c r="I55" s="7"/>
      <c r="J55" s="7"/>
      <c r="K55" s="7"/>
      <c r="M55" s="1" t="n">
        <f aca="false">M54+1</f>
        <v>11</v>
      </c>
      <c r="N55" s="15" t="n">
        <f aca="false">N54+1</f>
        <v>43872</v>
      </c>
      <c r="O55" s="24" t="n">
        <f aca="true">OFFSET(INDIRECT($N$41),$M55,O$43)</f>
        <v>0</v>
      </c>
      <c r="P55" s="24" t="n">
        <f aca="true">OFFSET(INDIRECT($N$41),$M55,P$43)</f>
        <v>0</v>
      </c>
      <c r="Q55" s="24" t="n">
        <f aca="true">OFFSET(INDIRECT($N$41),$M55,Q$43)</f>
        <v>0</v>
      </c>
      <c r="R55" s="24" t="n">
        <f aca="true">OFFSET(INDIRECT($N$41),$M55,R$43)</f>
        <v>0</v>
      </c>
      <c r="S55" s="24" t="n">
        <f aca="true">OFFSET(INDIRECT($N$41),$M55,S$43)</f>
        <v>0</v>
      </c>
      <c r="T55" s="24"/>
      <c r="U55" s="24"/>
      <c r="V55" s="24" t="n">
        <v>0</v>
      </c>
      <c r="X55" s="24" t="n">
        <f aca="false">X54+1</f>
        <v>11</v>
      </c>
      <c r="Y55" s="48" t="n">
        <f aca="true">OFFSET(O54,Y$43,0)/$P$31</f>
        <v>63.9786096256684</v>
      </c>
      <c r="Z55" s="48" t="n">
        <f aca="true">OFFSET(P54,Z$43,0)/$U$31</f>
        <v>21.6042014800668</v>
      </c>
      <c r="AA55" s="48" t="n">
        <f aca="true">OFFSET(R54,AA$43,0)/$R$31</f>
        <v>34.5559845559846</v>
      </c>
      <c r="AB55" s="32" t="n">
        <f aca="true">OFFSET(V54,AB$43,0)/$V$31</f>
        <v>12.9577464788732</v>
      </c>
      <c r="AE55" s="24" t="n">
        <f aca="false">AE54+1</f>
        <v>11</v>
      </c>
      <c r="AF55" s="32" t="n">
        <f aca="false">Y55-Y54</f>
        <v>14.5454545454545</v>
      </c>
      <c r="AG55" s="32" t="n">
        <f aca="false">Z55-Z54</f>
        <v>2.69754117927906</v>
      </c>
      <c r="AH55" s="32" t="n">
        <f aca="false">AA55-AA54</f>
        <v>4.82625482625483</v>
      </c>
      <c r="AI55" s="32" t="n">
        <f aca="false">AB55-AB54</f>
        <v>0.84507042253521</v>
      </c>
    </row>
    <row r="56" customFormat="false" ht="12.8" hidden="false" customHeight="false" outlineLevel="0" collapsed="false">
      <c r="C56" s="24" t="n">
        <f aca="false">C55+1</f>
        <v>12</v>
      </c>
      <c r="D56" s="48" t="n">
        <f aca="false">(0.7*AF50+0.8*AF51+0.9*AF52+AF53+1.1*AF54+1.2*AF55+1.3*AF56)/7</f>
        <v>9.95141329258976</v>
      </c>
      <c r="E56" s="48" t="n">
        <f aca="false">(0.7*AG50+0.8*AG51+0.9*AG52+AG53+1.1*AG54+1.2*AG55+1.3*AG56)/7</f>
        <v>2.15394059270879</v>
      </c>
      <c r="F56" s="48" t="n">
        <f aca="false">(0.7*AH50+0.8*AH51+0.9*AH52+AH53+1.1*AH54+1.2*AH55+1.3*AH56)/7</f>
        <v>3.82377275234418</v>
      </c>
      <c r="G56" s="48" t="n">
        <f aca="false">(0.7*AI50+0.8*AI51+0.9*AI52+AI53+1.1*AI54+1.2*AI55+1.3*AI56)/7</f>
        <v>0.842387659289068</v>
      </c>
      <c r="H56" s="24"/>
      <c r="I56" s="7"/>
      <c r="J56" s="7"/>
      <c r="K56" s="7"/>
      <c r="M56" s="1" t="n">
        <f aca="false">M55+1</f>
        <v>12</v>
      </c>
      <c r="N56" s="15" t="n">
        <f aca="false">N55+1</f>
        <v>43873</v>
      </c>
      <c r="O56" s="24" t="n">
        <f aca="true">OFFSET(INDIRECT($N$41),$M56,O$43)</f>
        <v>0</v>
      </c>
      <c r="P56" s="24" t="n">
        <f aca="true">OFFSET(INDIRECT($N$41),$M56,P$43)</f>
        <v>0</v>
      </c>
      <c r="Q56" s="24" t="n">
        <f aca="true">OFFSET(INDIRECT($N$41),$M56,Q$43)</f>
        <v>0</v>
      </c>
      <c r="R56" s="24" t="n">
        <f aca="true">OFFSET(INDIRECT($N$41),$M56,R$43)</f>
        <v>0</v>
      </c>
      <c r="S56" s="24" t="n">
        <f aca="true">OFFSET(INDIRECT($N$41),$M56,S$43)</f>
        <v>0</v>
      </c>
      <c r="T56" s="24"/>
      <c r="U56" s="24"/>
      <c r="V56" s="24" t="n">
        <v>0</v>
      </c>
      <c r="X56" s="24" t="n">
        <f aca="false">X55+1</f>
        <v>12</v>
      </c>
      <c r="Y56" s="48" t="n">
        <f aca="true">OFFSET(O55,Y$43,0)/$P$31</f>
        <v>78.0106951871658</v>
      </c>
      <c r="Z56" s="48" t="n">
        <f aca="true">OFFSET(P55,Z$43,0)/$U$31</f>
        <v>24.0630222010026</v>
      </c>
      <c r="AA56" s="48" t="n">
        <f aca="true">OFFSET(R55,AA$43,0)/$R$31</f>
        <v>36.003861003861</v>
      </c>
      <c r="AB56" s="32" t="n">
        <f aca="true">OFFSET(V55,AB$43,0)/$V$31</f>
        <v>13.4272300469484</v>
      </c>
      <c r="AE56" s="24" t="n">
        <f aca="false">AE55+1</f>
        <v>12</v>
      </c>
      <c r="AF56" s="32" t="n">
        <f aca="false">Y56-Y55</f>
        <v>14.0320855614973</v>
      </c>
      <c r="AG56" s="32" t="n">
        <f aca="false">Z56-Z55</f>
        <v>2.45882072093578</v>
      </c>
      <c r="AH56" s="32" t="n">
        <f aca="false">AA56-AA55</f>
        <v>1.44787644787645</v>
      </c>
      <c r="AI56" s="32" t="n">
        <f aca="false">AB56-AB55</f>
        <v>0.469483568075118</v>
      </c>
    </row>
    <row r="57" customFormat="false" ht="12.8" hidden="false" customHeight="false" outlineLevel="0" collapsed="false">
      <c r="C57" s="24" t="n">
        <f aca="false">C56+1</f>
        <v>13</v>
      </c>
      <c r="D57" s="48" t="n">
        <f aca="false">(0.7*AF51+0.8*AF52+0.9*AF53+AF54+1.1*AF55+1.2*AF56+1.3*AF57)/7</f>
        <v>11.5303284950344</v>
      </c>
      <c r="E57" s="48" t="n">
        <f aca="false">(0.7*AG51+0.8*AG52+0.9*AG53+AG54+1.1*AG55+1.2*AG56+1.3*AG57)/7</f>
        <v>2.52088804010504</v>
      </c>
      <c r="F57" s="48" t="n">
        <f aca="false">(0.7*AH51+0.8*AH52+0.9*AH53+AH54+1.1*AH55+1.2*AH56+1.3*AH57)/7</f>
        <v>3.91478212906784</v>
      </c>
      <c r="G57" s="48" t="n">
        <f aca="false">(0.7*AI51+0.8*AI52+0.9*AI53+AI54+1.1*AI55+1.2*AI56+1.3*AI57)/7</f>
        <v>0.98859825620389</v>
      </c>
      <c r="H57" s="24"/>
      <c r="I57" s="7"/>
      <c r="J57" s="7"/>
      <c r="K57" s="7"/>
      <c r="M57" s="1" t="n">
        <f aca="false">M56+1</f>
        <v>13</v>
      </c>
      <c r="N57" s="15" t="n">
        <f aca="false">N56+1</f>
        <v>43874</v>
      </c>
      <c r="O57" s="24" t="n">
        <f aca="true">OFFSET(INDIRECT($N$41),$M57,O$43)</f>
        <v>0</v>
      </c>
      <c r="P57" s="24" t="n">
        <f aca="true">OFFSET(INDIRECT($N$41),$M57,P$43)</f>
        <v>0</v>
      </c>
      <c r="Q57" s="24" t="n">
        <f aca="true">OFFSET(INDIRECT($N$41),$M57,Q$43)</f>
        <v>0</v>
      </c>
      <c r="R57" s="24" t="n">
        <f aca="true">OFFSET(INDIRECT($N$41),$M57,R$43)</f>
        <v>0</v>
      </c>
      <c r="S57" s="24" t="n">
        <f aca="true">OFFSET(INDIRECT($N$41),$M57,S$43)</f>
        <v>0</v>
      </c>
      <c r="T57" s="24"/>
      <c r="U57" s="24"/>
      <c r="V57" s="24" t="n">
        <v>0</v>
      </c>
      <c r="X57" s="24" t="n">
        <f aca="false">X56+1</f>
        <v>13</v>
      </c>
      <c r="Y57" s="48" t="n">
        <f aca="true">OFFSET(O56,Y$43,0)/$P$31</f>
        <v>93.3689839572193</v>
      </c>
      <c r="Z57" s="48" t="n">
        <f aca="true">OFFSET(P56,Z$43,0)/$U$31</f>
        <v>28.0377178324182</v>
      </c>
      <c r="AA57" s="48" t="n">
        <f aca="true">OFFSET(R56,AA$43,0)/$R$31</f>
        <v>38.7065637065637</v>
      </c>
      <c r="AB57" s="32" t="n">
        <f aca="true">OFFSET(V56,AB$43,0)/$V$31</f>
        <v>15.1173708920188</v>
      </c>
      <c r="AE57" s="24" t="n">
        <f aca="false">AE56+1</f>
        <v>13</v>
      </c>
      <c r="AF57" s="32" t="n">
        <f aca="false">Y57-Y56</f>
        <v>15.3582887700535</v>
      </c>
      <c r="AG57" s="32" t="n">
        <f aca="false">Z57-Z56</f>
        <v>3.97469563141561</v>
      </c>
      <c r="AH57" s="32" t="n">
        <f aca="false">AA57-AA56</f>
        <v>2.7027027027027</v>
      </c>
      <c r="AI57" s="32" t="n">
        <f aca="false">AB57-AB56</f>
        <v>1.69014084507042</v>
      </c>
    </row>
    <row r="58" customFormat="false" ht="12.8" hidden="false" customHeight="false" outlineLevel="0" collapsed="false">
      <c r="C58" s="24" t="n">
        <f aca="false">C57+1</f>
        <v>14</v>
      </c>
      <c r="D58" s="48" t="n">
        <f aca="false">(0.7*AF52+0.8*AF53+0.9*AF54+AF55+1.1*AF56+1.2*AF57+1.3*AF58)/7</f>
        <v>13.040794499618</v>
      </c>
      <c r="E58" s="48" t="n">
        <f aca="false">(0.7*AG52+0.8*AG53+0.9*AG54+AG55+1.1*AG56+1.2*AG57+1.3*AG58)/7</f>
        <v>2.6709408996351</v>
      </c>
      <c r="F58" s="48" t="n">
        <f aca="false">(0.7*AH52+0.8*AH53+0.9*AH54+AH55+1.1*AH56+1.2*AH57+1.3*AH58)/7</f>
        <v>4.57804743519029</v>
      </c>
      <c r="G58" s="48" t="n">
        <f aca="false">(0.7*AI52+0.8*AI53+0.9*AI54+AI55+1.1*AI56+1.2*AI57+1.3*AI58)/7</f>
        <v>0.889336016096579</v>
      </c>
      <c r="H58" s="24"/>
      <c r="I58" s="7"/>
      <c r="J58" s="7"/>
      <c r="K58" s="7"/>
      <c r="M58" s="1" t="n">
        <f aca="false">M57+1</f>
        <v>14</v>
      </c>
      <c r="N58" s="15" t="n">
        <f aca="false">N57+1</f>
        <v>43875</v>
      </c>
      <c r="O58" s="24" t="n">
        <f aca="true">OFFSET(INDIRECT($N$41),$M58,O$43)</f>
        <v>0</v>
      </c>
      <c r="P58" s="24" t="n">
        <f aca="true">OFFSET(INDIRECT($N$41),$M58,P$43)</f>
        <v>0</v>
      </c>
      <c r="Q58" s="24" t="n">
        <f aca="true">OFFSET(INDIRECT($N$41),$M58,Q$43)</f>
        <v>0</v>
      </c>
      <c r="R58" s="24" t="n">
        <f aca="true">OFFSET(INDIRECT($N$41),$M58,R$43)</f>
        <v>0</v>
      </c>
      <c r="S58" s="24" t="n">
        <f aca="true">OFFSET(INDIRECT($N$41),$M58,S$43)</f>
        <v>0</v>
      </c>
      <c r="T58" s="24"/>
      <c r="U58" s="24"/>
      <c r="V58" s="24" t="n">
        <v>0</v>
      </c>
      <c r="X58" s="24" t="n">
        <f aca="false">X57+1</f>
        <v>14</v>
      </c>
      <c r="Y58" s="48" t="n">
        <f aca="true">OFFSET(O57,Y$43,0)/$P$31</f>
        <v>109.903743315508</v>
      </c>
      <c r="Z58" s="48" t="n">
        <f aca="true">OFFSET(P57,Z$43,0)/$U$31</f>
        <v>31.1172117450465</v>
      </c>
      <c r="AA58" s="48" t="n">
        <f aca="true">OFFSET(R57,AA$43,0)/$R$31</f>
        <v>46.042471042471</v>
      </c>
      <c r="AB58" s="32" t="n">
        <f aca="true">OFFSET(V57,AB$43,0)/$V$31</f>
        <v>15.5868544600939</v>
      </c>
      <c r="AE58" s="24" t="n">
        <f aca="false">AE57+1</f>
        <v>14</v>
      </c>
      <c r="AF58" s="32" t="n">
        <f aca="false">Y58-Y57</f>
        <v>16.5347593582888</v>
      </c>
      <c r="AG58" s="32" t="n">
        <f aca="false">Z58-Z57</f>
        <v>3.07949391262831</v>
      </c>
      <c r="AH58" s="32" t="n">
        <f aca="false">AA58-AA57</f>
        <v>7.33590733590734</v>
      </c>
      <c r="AI58" s="32" t="n">
        <f aca="false">AB58-AB57</f>
        <v>0.469483568075118</v>
      </c>
    </row>
    <row r="59" customFormat="false" ht="12.8" hidden="false" customHeight="false" outlineLevel="0" collapsed="false">
      <c r="C59" s="24" t="n">
        <f aca="false">C58+1</f>
        <v>15</v>
      </c>
      <c r="D59" s="48" t="n">
        <f aca="false">(0.7*AF53+0.8*AF54+0.9*AF55+AF56+1.1*AF57+1.2*AF58+1.3*AF59)/7</f>
        <v>14.6294881588999</v>
      </c>
      <c r="E59" s="48" t="n">
        <f aca="false">(0.7*AG53+0.8*AG54+0.9*AG55+AG56+1.1*AG57+1.2*AG58+1.3*AG59)/7</f>
        <v>2.52924325614705</v>
      </c>
      <c r="F59" s="48" t="n">
        <f aca="false">(0.7*AH53+0.8*AH54+0.9*AH55+AH56+1.1*AH57+1.2*AH58+1.3*AH59)/7</f>
        <v>5.88389409817981</v>
      </c>
      <c r="G59" s="48" t="n">
        <f aca="false">(0.7*AI53+0.8*AI54+0.9*AI55+AI56+1.1*AI57+1.2*AI58+1.3*AI59)/7</f>
        <v>0.747149564050973</v>
      </c>
      <c r="H59" s="24"/>
      <c r="I59" s="7"/>
      <c r="J59" s="7"/>
      <c r="K59" s="7"/>
      <c r="M59" s="1" t="n">
        <f aca="false">M58+1</f>
        <v>15</v>
      </c>
      <c r="N59" s="15" t="n">
        <f aca="false">N58+1</f>
        <v>43876</v>
      </c>
      <c r="O59" s="24" t="n">
        <f aca="true">OFFSET(INDIRECT($N$41),$M59,O$43)</f>
        <v>0</v>
      </c>
      <c r="P59" s="24" t="n">
        <f aca="true">OFFSET(INDIRECT($N$41),$M59,P$43)</f>
        <v>0</v>
      </c>
      <c r="Q59" s="24" t="n">
        <f aca="true">OFFSET(INDIRECT($N$41),$M59,Q$43)</f>
        <v>0</v>
      </c>
      <c r="R59" s="24" t="n">
        <f aca="true">OFFSET(INDIRECT($N$41),$M59,R$43)</f>
        <v>0</v>
      </c>
      <c r="S59" s="24" t="n">
        <f aca="true">OFFSET(INDIRECT($N$41),$M59,S$43)</f>
        <v>0</v>
      </c>
      <c r="T59" s="24"/>
      <c r="U59" s="24"/>
      <c r="V59" s="24" t="n">
        <v>0</v>
      </c>
      <c r="X59" s="24" t="n">
        <f aca="false">X58+1</f>
        <v>15</v>
      </c>
      <c r="Y59" s="48" t="n">
        <f aca="true">OFFSET(O58,Y$43,0)/$P$31</f>
        <v>127.957219251337</v>
      </c>
      <c r="Z59" s="48" t="n">
        <f aca="true">OFFSET(P58,Z$43,0)/$U$31</f>
        <v>32.6569587013607</v>
      </c>
      <c r="AA59" s="48" t="n">
        <f aca="true">OFFSET(R58,AA$43,0)/$R$31</f>
        <v>57.0463320463321</v>
      </c>
      <c r="AB59" s="32" t="n">
        <f aca="true">OFFSET(V58,AB$43,0)/$V$31</f>
        <v>15.868544600939</v>
      </c>
      <c r="AE59" s="24" t="n">
        <f aca="false">AE58+1</f>
        <v>15</v>
      </c>
      <c r="AF59" s="32" t="n">
        <f aca="false">Y59-Y58</f>
        <v>18.0534759358289</v>
      </c>
      <c r="AG59" s="32" t="n">
        <f aca="false">Z59-Z58</f>
        <v>1.53974695631416</v>
      </c>
      <c r="AH59" s="32" t="n">
        <f aca="false">AA59-AA58</f>
        <v>11.003861003861</v>
      </c>
      <c r="AI59" s="32" t="n">
        <f aca="false">AB59-AB58</f>
        <v>0.28169014084507</v>
      </c>
    </row>
    <row r="60" customFormat="false" ht="12.8" hidden="false" customHeight="false" outlineLevel="0" collapsed="false">
      <c r="C60" s="24" t="n">
        <f aca="false">C59+1</f>
        <v>16</v>
      </c>
      <c r="D60" s="48" t="n">
        <f aca="false">(0.7*AF54+0.8*AF55+0.9*AF56+AF57+1.1*AF58+1.2*AF59+1.3*AF60)/7</f>
        <v>15.7680672268908</v>
      </c>
      <c r="E60" s="48" t="n">
        <f aca="false">(0.7*AG54+0.8*AG55+0.9*AG56+AG57+1.1*AG58+1.2*AG59+1.3*AG60)/7</f>
        <v>2.40647273471337</v>
      </c>
      <c r="F60" s="48" t="n">
        <f aca="false">(0.7*AH54+0.8*AH55+0.9*AH56+AH57+1.1*AH58+1.2*AH59+1.3*AH60)/7</f>
        <v>6.54991726420298</v>
      </c>
      <c r="G60" s="48" t="n">
        <f aca="false">(0.7*AI54+0.8*AI55+0.9*AI56+AI57+1.1*AI58+1.2*AI59+1.3*AI60)/7</f>
        <v>0.684104627766599</v>
      </c>
      <c r="H60" s="24"/>
      <c r="I60" s="7"/>
      <c r="J60" s="7"/>
      <c r="K60" s="7"/>
      <c r="M60" s="1" t="n">
        <f aca="false">M59+1</f>
        <v>16</v>
      </c>
      <c r="N60" s="15" t="n">
        <f aca="false">N59+1</f>
        <v>43877</v>
      </c>
      <c r="O60" s="24" t="n">
        <f aca="true">OFFSET(INDIRECT($N$41),$M60,O$43)</f>
        <v>0</v>
      </c>
      <c r="P60" s="24" t="n">
        <f aca="true">OFFSET(INDIRECT($N$41),$M60,P$43)</f>
        <v>0</v>
      </c>
      <c r="Q60" s="24" t="n">
        <f aca="true">OFFSET(INDIRECT($N$41),$M60,Q$43)</f>
        <v>0</v>
      </c>
      <c r="R60" s="24" t="n">
        <f aca="true">OFFSET(INDIRECT($N$41),$M60,R$43)</f>
        <v>0</v>
      </c>
      <c r="S60" s="24" t="n">
        <f aca="true">OFFSET(INDIRECT($N$41),$M60,S$43)</f>
        <v>0</v>
      </c>
      <c r="T60" s="24"/>
      <c r="U60" s="24"/>
      <c r="V60" s="24" t="n">
        <v>0</v>
      </c>
      <c r="X60" s="24" t="n">
        <f aca="false">X59+1</f>
        <v>16</v>
      </c>
      <c r="Y60" s="48" t="n">
        <f aca="true">OFFSET(O59,Y$43,0)/$P$31</f>
        <v>145.51871657754</v>
      </c>
      <c r="Z60" s="48" t="n">
        <f aca="true">OFFSET(P59,Z$43,0)/$U$31</f>
        <v>34.2683217951778</v>
      </c>
      <c r="AA60" s="48" t="n">
        <f aca="true">OFFSET(R59,AA$43,0)/$R$31</f>
        <v>66.3127413127413</v>
      </c>
      <c r="AB60" s="32" t="n">
        <f aca="true">OFFSET(V59,AB$43,0)/$V$31</f>
        <v>16.2441314553991</v>
      </c>
      <c r="AE60" s="24" t="n">
        <f aca="false">AE59+1</f>
        <v>16</v>
      </c>
      <c r="AF60" s="32" t="n">
        <f aca="false">Y60-Y59</f>
        <v>17.5614973262032</v>
      </c>
      <c r="AG60" s="32" t="n">
        <f aca="false">Z60-Z59</f>
        <v>1.61136309381714</v>
      </c>
      <c r="AH60" s="32" t="n">
        <f aca="false">AA60-AA59</f>
        <v>9.26640926640928</v>
      </c>
      <c r="AI60" s="32" t="n">
        <f aca="false">AB60-AB59</f>
        <v>0.375586854460094</v>
      </c>
    </row>
    <row r="61" customFormat="false" ht="12.8" hidden="false" customHeight="false" outlineLevel="0" collapsed="false">
      <c r="C61" s="24" t="n">
        <f aca="false">C60+1</f>
        <v>17</v>
      </c>
      <c r="D61" s="48" t="n">
        <f aca="false">(0.7*AF55+0.8*AF56+0.9*AF57+AF58+1.1*AF59+1.2*AF60+1.3*AF61)/7</f>
        <v>16.8693659281895</v>
      </c>
      <c r="E61" s="48" t="n">
        <f aca="false">(0.7*AG55+0.8*AG56+0.9*AG57+AG58+1.1*AG59+1.2*AG60+1.3*AG61)/7</f>
        <v>2.35463629233025</v>
      </c>
      <c r="F61" s="48" t="n">
        <f aca="false">(0.7*AH55+0.8*AH56+0.9*AH57+AH58+1.1*AH59+1.2*AH60+1.3*AH61)/7</f>
        <v>7.26144511858798</v>
      </c>
      <c r="G61" s="48" t="n">
        <f aca="false">(0.7*AI55+0.8*AI56+0.9*AI57+AI58+1.1*AI59+1.2*AI60+1.3*AI61)/7</f>
        <v>0.670690811535882</v>
      </c>
      <c r="H61" s="24"/>
      <c r="I61" s="7"/>
      <c r="J61" s="7"/>
      <c r="K61" s="7"/>
      <c r="M61" s="1" t="n">
        <f aca="false">M60+1</f>
        <v>17</v>
      </c>
      <c r="N61" s="15" t="n">
        <f aca="false">N60+1</f>
        <v>43878</v>
      </c>
      <c r="O61" s="24" t="n">
        <f aca="true">OFFSET(INDIRECT($N$41),$M61,O$43)</f>
        <v>0</v>
      </c>
      <c r="P61" s="24" t="n">
        <f aca="true">OFFSET(INDIRECT($N$41),$M61,P$43)</f>
        <v>0</v>
      </c>
      <c r="Q61" s="24" t="n">
        <f aca="true">OFFSET(INDIRECT($N$41),$M61,Q$43)</f>
        <v>0</v>
      </c>
      <c r="R61" s="24" t="n">
        <f aca="true">OFFSET(INDIRECT($N$41),$M61,R$43)</f>
        <v>0</v>
      </c>
      <c r="S61" s="24" t="n">
        <f aca="true">OFFSET(INDIRECT($N$41),$M61,S$43)</f>
        <v>0</v>
      </c>
      <c r="T61" s="24"/>
      <c r="U61" s="24"/>
      <c r="V61" s="24" t="n">
        <v>0</v>
      </c>
      <c r="X61" s="24" t="n">
        <f aca="false">X60+1</f>
        <v>17</v>
      </c>
      <c r="Y61" s="48" t="n">
        <f aca="true">OFFSET(O60,Y$43,0)/$P$31</f>
        <v>165.048128342246</v>
      </c>
      <c r="Z61" s="48" t="n">
        <f aca="true">OFFSET(P60,Z$43,0)/$U$31</f>
        <v>36.0706612556696</v>
      </c>
      <c r="AA61" s="48" t="n">
        <f aca="true">OFFSET(R60,AA$43,0)/$R$31</f>
        <v>76.5444015444016</v>
      </c>
      <c r="AB61" s="32" t="n">
        <f aca="true">OFFSET(V60,AB$43,0)/$V$31</f>
        <v>16.9953051643192</v>
      </c>
      <c r="AE61" s="24" t="n">
        <f aca="false">AE60+1</f>
        <v>17</v>
      </c>
      <c r="AF61" s="32" t="n">
        <f aca="false">Y61-Y60</f>
        <v>19.5294117647059</v>
      </c>
      <c r="AG61" s="32" t="n">
        <f aca="false">Z61-Z60</f>
        <v>1.80233946049177</v>
      </c>
      <c r="AH61" s="32" t="n">
        <f aca="false">AA61-AA60</f>
        <v>10.2316602316602</v>
      </c>
      <c r="AI61" s="32" t="n">
        <f aca="false">AB61-AB60</f>
        <v>0.751173708920188</v>
      </c>
    </row>
    <row r="62" customFormat="false" ht="12.8" hidden="false" customHeight="false" outlineLevel="0" collapsed="false">
      <c r="C62" s="24" t="n">
        <f aca="false">C61+1</f>
        <v>18</v>
      </c>
      <c r="D62" s="48" t="n">
        <f aca="false">(0.7*AF56+0.8*AF57+0.9*AF58+AF59+1.1*AF60+1.2*AF61+1.3*AF62)/7</f>
        <v>16.9423987776929</v>
      </c>
      <c r="E62" s="48" t="n">
        <f aca="false">(0.7*AG56+0.8*AG57+0.9*AG58+AG59+1.1*AG60+1.2*AG61+1.3*AG62)/7</f>
        <v>2.25948913821915</v>
      </c>
      <c r="F62" s="48" t="n">
        <f aca="false">(0.7*AH56+0.8*AH57+0.9*AH58+AH59+1.1*AH60+1.2*AH61+1.3*AH62)/7</f>
        <v>7.55929398786542</v>
      </c>
      <c r="G62" s="48" t="n">
        <f aca="false">(0.7*AI56+0.8*AI57+0.9*AI58+AI59+1.1*AI60+1.2*AI61+1.3*AI62)/7</f>
        <v>0.615694164989939</v>
      </c>
      <c r="H62" s="24"/>
      <c r="I62" s="7"/>
      <c r="J62" s="7"/>
      <c r="K62" s="7"/>
      <c r="M62" s="1" t="n">
        <f aca="false">M61+1</f>
        <v>18</v>
      </c>
      <c r="N62" s="15" t="n">
        <f aca="false">N61+1</f>
        <v>43879</v>
      </c>
      <c r="O62" s="24" t="n">
        <f aca="true">OFFSET(INDIRECT($N$41),$M62,O$43)</f>
        <v>0</v>
      </c>
      <c r="P62" s="24" t="n">
        <f aca="true">OFFSET(INDIRECT($N$41),$M62,P$43)</f>
        <v>0</v>
      </c>
      <c r="Q62" s="24" t="n">
        <f aca="true">OFFSET(INDIRECT($N$41),$M62,Q$43)</f>
        <v>0</v>
      </c>
      <c r="R62" s="24" t="n">
        <f aca="true">OFFSET(INDIRECT($N$41),$M62,R$43)</f>
        <v>0</v>
      </c>
      <c r="S62" s="24" t="n">
        <f aca="true">OFFSET(INDIRECT($N$41),$M62,S$43)</f>
        <v>0</v>
      </c>
      <c r="T62" s="24"/>
      <c r="U62" s="24"/>
      <c r="V62" s="24" t="n">
        <v>0</v>
      </c>
      <c r="X62" s="24" t="n">
        <f aca="false">X61+1</f>
        <v>18</v>
      </c>
      <c r="Y62" s="48" t="n">
        <f aca="true">OFFSET(O61,Y$43,0)/$P$31</f>
        <v>181.048128342246</v>
      </c>
      <c r="Z62" s="48" t="n">
        <f aca="true">OFFSET(P61,Z$43,0)/$U$31</f>
        <v>38.1236571974218</v>
      </c>
      <c r="AA62" s="48" t="n">
        <f aca="true">OFFSET(R61,AA$43,0)/$R$31</f>
        <v>83.976833976834</v>
      </c>
      <c r="AB62" s="32" t="n">
        <f aca="true">OFFSET(V61,AB$43,0)/$V$31</f>
        <v>17.4647887323944</v>
      </c>
      <c r="AE62" s="24" t="n">
        <f aca="false">AE61+1</f>
        <v>18</v>
      </c>
      <c r="AF62" s="32" t="n">
        <f aca="false">Y62-Y61</f>
        <v>16</v>
      </c>
      <c r="AG62" s="32" t="n">
        <f aca="false">Z62-Z61</f>
        <v>2.05299594175221</v>
      </c>
      <c r="AH62" s="32" t="n">
        <f aca="false">AA62-AA61</f>
        <v>7.43243243243244</v>
      </c>
      <c r="AI62" s="32" t="n">
        <f aca="false">AB62-AB61</f>
        <v>0.469483568075116</v>
      </c>
    </row>
    <row r="63" customFormat="false" ht="12.8" hidden="false" customHeight="false" outlineLevel="0" collapsed="false">
      <c r="C63" s="24" t="n">
        <f aca="false">C62+1</f>
        <v>19</v>
      </c>
      <c r="D63" s="48" t="n">
        <f aca="false">(0.7*AF57+0.8*AF58+0.9*AF59+AF60+1.1*AF61+1.2*AF62+1.3*AF63)/7</f>
        <v>17.7338426279603</v>
      </c>
      <c r="E63" s="48" t="n">
        <f aca="false">(0.7*AG57+0.8*AG58+0.9*AG59+AG60+1.1*AG61+1.2*AG62+1.3*AG63)/7</f>
        <v>2.47996453296047</v>
      </c>
      <c r="F63" s="48" t="n">
        <f aca="false">(0.7*AH57+0.8*AH58+0.9*AH59+AH60+1.1*AH61+1.2*AH62+1.3*AH63)/7</f>
        <v>7.03392167677882</v>
      </c>
      <c r="G63" s="48" t="n">
        <f aca="false">(0.7*AI57+0.8*AI58+0.9*AI59+AI60+1.1*AI61+1.2*AI62+1.3*AI63)/7</f>
        <v>0.650570087189805</v>
      </c>
      <c r="H63" s="24"/>
      <c r="I63" s="7"/>
      <c r="J63" s="7"/>
      <c r="K63" s="7"/>
      <c r="M63" s="1" t="n">
        <f aca="false">M62+1</f>
        <v>19</v>
      </c>
      <c r="N63" s="15" t="n">
        <f aca="false">N62+1</f>
        <v>43880</v>
      </c>
      <c r="O63" s="24" t="n">
        <f aca="true">OFFSET(INDIRECT($N$41),$M63,O$43)</f>
        <v>0</v>
      </c>
      <c r="P63" s="24" t="n">
        <f aca="true">OFFSET(INDIRECT($N$41),$M63,P$43)</f>
        <v>0</v>
      </c>
      <c r="Q63" s="24" t="n">
        <f aca="true">OFFSET(INDIRECT($N$41),$M63,Q$43)</f>
        <v>0</v>
      </c>
      <c r="R63" s="24" t="n">
        <f aca="true">OFFSET(INDIRECT($N$41),$M63,R$43)</f>
        <v>0</v>
      </c>
      <c r="S63" s="24" t="n">
        <f aca="true">OFFSET(INDIRECT($N$41),$M63,S$43)</f>
        <v>0</v>
      </c>
      <c r="T63" s="24"/>
      <c r="U63" s="24"/>
      <c r="V63" s="24" t="n">
        <v>0</v>
      </c>
      <c r="X63" s="24" t="n">
        <f aca="false">X62+1</f>
        <v>19</v>
      </c>
      <c r="Y63" s="48" t="n">
        <f aca="true">OFFSET(O62,Y$43,0)/$P$31</f>
        <v>200.791443850267</v>
      </c>
      <c r="Z63" s="48" t="n">
        <f aca="true">OFFSET(P62,Z$43,0)/$U$31</f>
        <v>41.7164000954882</v>
      </c>
      <c r="AA63" s="48" t="n">
        <f aca="true">OFFSET(R62,AA$43,0)/$R$31</f>
        <v>85.6177606177606</v>
      </c>
      <c r="AB63" s="32" t="n">
        <f aca="true">OFFSET(V62,AB$43,0)/$V$31</f>
        <v>18.2159624413146</v>
      </c>
      <c r="AE63" s="24" t="n">
        <f aca="false">AE62+1</f>
        <v>19</v>
      </c>
      <c r="AF63" s="32" t="n">
        <f aca="false">Y63-Y62</f>
        <v>19.7433155080214</v>
      </c>
      <c r="AG63" s="32" t="n">
        <f aca="false">Z63-Z62</f>
        <v>3.59274289806636</v>
      </c>
      <c r="AH63" s="32" t="n">
        <f aca="false">AA63-AA62</f>
        <v>1.64092664092664</v>
      </c>
      <c r="AI63" s="32" t="n">
        <f aca="false">AB63-AB62</f>
        <v>0.751173708920188</v>
      </c>
    </row>
    <row r="64" customFormat="false" ht="12.8" hidden="false" customHeight="false" outlineLevel="0" collapsed="false">
      <c r="C64" s="24" t="n">
        <f aca="false">C63+1</f>
        <v>20</v>
      </c>
      <c r="D64" s="48" t="n">
        <f aca="false">(0.7*AF58+0.8*AF59+0.9*AF60+AF61+1.1*AF62+1.2*AF63+1.3*AF64)/7</f>
        <v>18.4809778456837</v>
      </c>
      <c r="E64" s="48" t="n">
        <f aca="false">(0.7*AG58+0.8*AG59+0.9*AG60+AG61+1.1*AG62+1.2*AG63+1.3*AG64)/7</f>
        <v>2.57204242403574</v>
      </c>
      <c r="F64" s="48" t="n">
        <f aca="false">(0.7*AH58+0.8*AH59+0.9*AH60+AH61+1.1*AH62+1.2*AH63+1.3*AH64)/7</f>
        <v>6.30860452289024</v>
      </c>
      <c r="G64" s="48" t="n">
        <f aca="false">(0.7*AI58+0.8*AI59+0.9*AI60+AI61+1.1*AI62+1.2*AI63+1.3*AI64)/7</f>
        <v>0.559356136820925</v>
      </c>
      <c r="H64" s="24"/>
      <c r="I64" s="7"/>
      <c r="J64" s="7"/>
      <c r="K64" s="7"/>
      <c r="M64" s="1" t="n">
        <f aca="false">M63+1</f>
        <v>20</v>
      </c>
      <c r="N64" s="15" t="n">
        <f aca="false">N63+1</f>
        <v>43881</v>
      </c>
      <c r="O64" s="24" t="n">
        <f aca="true">OFFSET(INDIRECT($N$41),$M64,O$43)</f>
        <v>0</v>
      </c>
      <c r="P64" s="24" t="n">
        <f aca="true">OFFSET(INDIRECT($N$41),$M64,P$43)</f>
        <v>0</v>
      </c>
      <c r="Q64" s="24" t="n">
        <f aca="true">OFFSET(INDIRECT($N$41),$M64,Q$43)</f>
        <v>0</v>
      </c>
      <c r="R64" s="24" t="n">
        <f aca="true">OFFSET(INDIRECT($N$41),$M64,R$43)</f>
        <v>0</v>
      </c>
      <c r="S64" s="24" t="n">
        <f aca="true">OFFSET(INDIRECT($N$41),$M64,S$43)</f>
        <v>0</v>
      </c>
      <c r="T64" s="24"/>
      <c r="U64" s="24"/>
      <c r="V64" s="24" t="n">
        <v>0</v>
      </c>
      <c r="X64" s="24" t="n">
        <f aca="false">X63+1</f>
        <v>20</v>
      </c>
      <c r="Y64" s="48" t="n">
        <f aca="true">OFFSET(O63,Y$43,0)/$P$31</f>
        <v>221.347593582888</v>
      </c>
      <c r="Z64" s="48" t="n">
        <f aca="true">OFFSET(P63,Z$43,0)/$U$31</f>
        <v>45.4046311768919</v>
      </c>
      <c r="AA64" s="48" t="n">
        <f aca="true">OFFSET(R63,AA$43,0)/$R$31</f>
        <v>86.7760617760618</v>
      </c>
      <c r="AB64" s="32" t="n">
        <f aca="true">OFFSET(V63,AB$43,0)/$V$31</f>
        <v>18.8732394366197</v>
      </c>
      <c r="AE64" s="24" t="n">
        <f aca="false">AE63+1</f>
        <v>20</v>
      </c>
      <c r="AF64" s="32" t="n">
        <f aca="false">Y64-Y63</f>
        <v>20.5561497326203</v>
      </c>
      <c r="AG64" s="32" t="n">
        <f aca="false">Z64-Z63</f>
        <v>3.68823108140368</v>
      </c>
      <c r="AH64" s="32" t="n">
        <f aca="false">AA64-AA63</f>
        <v>1.15830115830116</v>
      </c>
      <c r="AI64" s="32" t="n">
        <f aca="false">AB64-AB63</f>
        <v>0.657276995305164</v>
      </c>
    </row>
    <row r="65" customFormat="false" ht="12.8" hidden="false" customHeight="false" outlineLevel="0" collapsed="false">
      <c r="C65" s="24" t="n">
        <f aca="false">C64+1</f>
        <v>21</v>
      </c>
      <c r="D65" s="48" t="n">
        <f aca="false">(0.7*AF59+0.8*AF60+0.9*AF61+AF62+1.1*AF63+1.2*AF64+1.3*AF65)/7</f>
        <v>18.6120702826585</v>
      </c>
      <c r="E65" s="48" t="n">
        <f aca="false">(0.7*AG59+0.8*AG60+0.9*AG61+AG62+1.1*AG63+1.2*AG64+1.3*AG65)/7</f>
        <v>2.60972615353136</v>
      </c>
      <c r="F65" s="48" t="n">
        <f aca="false">(0.7*AH59+0.8*AH60+0.9*AH61+AH62+1.1*AH63+1.2*AH64+1.3*AH65)/7</f>
        <v>5.35162713734142</v>
      </c>
      <c r="G65" s="48" t="n">
        <f aca="false">(0.7*AI59+0.8*AI60+0.9*AI61+AI62+1.1*AI63+1.2*AI64+1.3*AI65)/7</f>
        <v>0.587525150905432</v>
      </c>
      <c r="H65" s="24"/>
      <c r="I65" s="7"/>
      <c r="J65" s="7"/>
      <c r="K65" s="7"/>
      <c r="M65" s="1" t="n">
        <f aca="false">M64+1</f>
        <v>21</v>
      </c>
      <c r="N65" s="15" t="n">
        <f aca="false">N64+1</f>
        <v>43882</v>
      </c>
      <c r="O65" s="24" t="n">
        <f aca="true">OFFSET(INDIRECT($N$41),$M65,O$43)</f>
        <v>0</v>
      </c>
      <c r="P65" s="24" t="n">
        <f aca="true">OFFSET(INDIRECT($N$41),$M65,P$43)</f>
        <v>0</v>
      </c>
      <c r="Q65" s="24" t="n">
        <f aca="true">OFFSET(INDIRECT($N$41),$M65,Q$43)</f>
        <v>0</v>
      </c>
      <c r="R65" s="24" t="n">
        <f aca="true">OFFSET(INDIRECT($N$41),$M65,R$43)</f>
        <v>0</v>
      </c>
      <c r="S65" s="24" t="n">
        <f aca="true">OFFSET(INDIRECT($N$41),$M65,S$43)</f>
        <v>0</v>
      </c>
      <c r="T65" s="24"/>
      <c r="U65" s="24"/>
      <c r="V65" s="24" t="n">
        <v>0</v>
      </c>
      <c r="X65" s="24" t="n">
        <f aca="false">X64+1</f>
        <v>21</v>
      </c>
      <c r="Y65" s="48" t="n">
        <f aca="true">OFFSET(O64,Y$43,0)/$P$31</f>
        <v>239.529411764706</v>
      </c>
      <c r="Z65" s="48" t="n">
        <f aca="true">OFFSET(P64,Z$43,0)/$U$31</f>
        <v>48.3647648603485</v>
      </c>
      <c r="AA65" s="48" t="n">
        <f aca="true">OFFSET(R64,AA$43,0)/$R$31</f>
        <v>88.7065637065637</v>
      </c>
      <c r="AB65" s="32" t="n">
        <f aca="true">OFFSET(V64,AB$43,0)/$V$31</f>
        <v>19.5305164319249</v>
      </c>
      <c r="AE65" s="24" t="n">
        <f aca="false">AE64+1</f>
        <v>21</v>
      </c>
      <c r="AF65" s="32" t="n">
        <f aca="false">Y65-Y64</f>
        <v>18.1818181818182</v>
      </c>
      <c r="AG65" s="32" t="n">
        <f aca="false">Z65-Z64</f>
        <v>2.96013368345667</v>
      </c>
      <c r="AH65" s="32" t="n">
        <f aca="false">AA65-AA64</f>
        <v>1.93050193050193</v>
      </c>
      <c r="AI65" s="32" t="n">
        <f aca="false">AB65-AB64</f>
        <v>0.657276995305164</v>
      </c>
    </row>
    <row r="66" customFormat="false" ht="12.8" hidden="false" customHeight="false" outlineLevel="0" collapsed="false">
      <c r="C66" s="24" t="n">
        <f aca="false">C65+1</f>
        <v>22</v>
      </c>
      <c r="D66" s="48" t="n">
        <f aca="false">(0.7*AF60+0.8*AF61+0.9*AF62+AF63+1.1*AF64+1.2*AF65+1.3*AF66)/7</f>
        <v>18.1882352941176</v>
      </c>
      <c r="E66" s="48" t="n">
        <f aca="false">(0.7*AG60+0.8*AG61+0.9*AG62+AG63+1.1*AG64+1.2*AG65+1.3*AG66)/7</f>
        <v>2.8963612181564</v>
      </c>
      <c r="F66" s="48" t="n">
        <f aca="false">(0.7*AH60+0.8*AH61+0.9*AH62+AH63+1.1*AH64+1.2*AH65+1.3*AH66)/7</f>
        <v>5.84252619966906</v>
      </c>
      <c r="G66" s="48" t="n">
        <f aca="false">(0.7*AI60+0.8*AI61+0.9*AI62+AI63+1.1*AI64+1.2*AI65+1.3*AI66)/7</f>
        <v>0.541918175720993</v>
      </c>
      <c r="H66" s="24"/>
      <c r="I66" s="7"/>
      <c r="J66" s="7"/>
      <c r="K66" s="7"/>
      <c r="M66" s="1" t="n">
        <f aca="false">M65+1</f>
        <v>22</v>
      </c>
      <c r="N66" s="15" t="n">
        <f aca="false">N65+1</f>
        <v>43883</v>
      </c>
      <c r="O66" s="24" t="n">
        <f aca="true">OFFSET(INDIRECT($N$41),$M66,O$43)</f>
        <v>0</v>
      </c>
      <c r="P66" s="24" t="n">
        <f aca="true">OFFSET(INDIRECT($N$41),$M66,P$43)</f>
        <v>0</v>
      </c>
      <c r="Q66" s="24" t="n">
        <f aca="true">OFFSET(INDIRECT($N$41),$M66,Q$43)</f>
        <v>0</v>
      </c>
      <c r="R66" s="24" t="n">
        <f aca="true">OFFSET(INDIRECT($N$41),$M66,R$43)</f>
        <v>0</v>
      </c>
      <c r="S66" s="24" t="n">
        <f aca="true">OFFSET(INDIRECT($N$41),$M66,S$43)</f>
        <v>0</v>
      </c>
      <c r="T66" s="24"/>
      <c r="U66" s="24"/>
      <c r="V66" s="24" t="n">
        <v>0</v>
      </c>
      <c r="X66" s="24" t="n">
        <f aca="false">X65+1</f>
        <v>22</v>
      </c>
      <c r="Y66" s="48" t="n">
        <f aca="true">OFFSET(O65,Y$43,0)/$P$31</f>
        <v>255.550802139037</v>
      </c>
      <c r="Z66" s="48" t="n">
        <f aca="true">OFFSET(P65,Z$43,0)/$U$31</f>
        <v>51.9455717354977</v>
      </c>
      <c r="AA66" s="48" t="n">
        <f aca="true">OFFSET(R65,AA$43,0)/$R$31</f>
        <v>99.7104247104247</v>
      </c>
      <c r="AB66" s="32" t="n">
        <f aca="true">OFFSET(V65,AB$43,0)/$V$31</f>
        <v>19.7183098591549</v>
      </c>
      <c r="AE66" s="24" t="n">
        <f aca="false">AE65+1</f>
        <v>22</v>
      </c>
      <c r="AF66" s="32" t="n">
        <f aca="false">Y66-Y65</f>
        <v>16.0213903743316</v>
      </c>
      <c r="AG66" s="32" t="n">
        <f aca="false">Z66-Z65</f>
        <v>3.5808068751492</v>
      </c>
      <c r="AH66" s="32" t="n">
        <f aca="false">AA66-AA65</f>
        <v>11.003861003861</v>
      </c>
      <c r="AI66" s="32" t="n">
        <f aca="false">AB66-AB65</f>
        <v>0.187793427230048</v>
      </c>
    </row>
    <row r="67" customFormat="false" ht="12.8" hidden="false" customHeight="false" outlineLevel="0" collapsed="false">
      <c r="C67" s="24" t="n">
        <f aca="false">C66+1</f>
        <v>23</v>
      </c>
      <c r="D67" s="48" t="n">
        <f aca="false">(0.7*AF61+0.8*AF62+0.9*AF63+AF64+1.1*AF65+1.2*AF66+1.3*AF67)/7</f>
        <v>17.6171122994652</v>
      </c>
      <c r="E67" s="48" t="n">
        <f aca="false">(0.7*AG61+0.8*AG62+0.9*AG63+AG64+1.1*AG65+1.2*AG66+1.3*AG67)/7</f>
        <v>2.89499710125158</v>
      </c>
      <c r="F67" s="48" t="n">
        <f aca="false">(0.7*AH61+0.8*AH62+0.9*AH63+AH64+1.1*AH65+1.2*AH66+1.3*AH67)/7</f>
        <v>7.48621070049641</v>
      </c>
      <c r="G67" s="48" t="n">
        <f aca="false">(0.7*AI61+0.8*AI62+0.9*AI63+AI64+1.1*AI65+1.2*AI66+1.3*AI67)/7</f>
        <v>0.52448021462106</v>
      </c>
      <c r="H67" s="24"/>
      <c r="I67" s="7"/>
      <c r="J67" s="7"/>
      <c r="K67" s="7"/>
      <c r="M67" s="1" t="n">
        <f aca="false">M66+1</f>
        <v>23</v>
      </c>
      <c r="N67" s="15" t="n">
        <f aca="false">N66+1</f>
        <v>43884</v>
      </c>
      <c r="O67" s="24" t="n">
        <f aca="true">OFFSET(INDIRECT($N$41),$M67,O$43)</f>
        <v>0</v>
      </c>
      <c r="P67" s="24" t="n">
        <f aca="true">OFFSET(INDIRECT($N$41),$M67,P$43)</f>
        <v>0</v>
      </c>
      <c r="Q67" s="24" t="n">
        <f aca="true">OFFSET(INDIRECT($N$41),$M67,Q$43)</f>
        <v>0</v>
      </c>
      <c r="R67" s="24" t="n">
        <f aca="true">OFFSET(INDIRECT($N$41),$M67,R$43)</f>
        <v>0</v>
      </c>
      <c r="S67" s="24" t="n">
        <f aca="true">OFFSET(INDIRECT($N$41),$M67,S$43)</f>
        <v>0</v>
      </c>
      <c r="T67" s="24"/>
      <c r="U67" s="24"/>
      <c r="V67" s="24" t="n">
        <v>0</v>
      </c>
      <c r="X67" s="24" t="n">
        <f aca="false">X66+1</f>
        <v>23</v>
      </c>
      <c r="Y67" s="48" t="n">
        <f aca="true">OFFSET(O66,Y$43,0)/$P$31</f>
        <v>270.395721925134</v>
      </c>
      <c r="Z67" s="48" t="n">
        <f aca="true">OFFSET(P66,Z$43,0)/$U$31</f>
        <v>54.1656719980902</v>
      </c>
      <c r="AA67" s="48" t="n">
        <f aca="true">OFFSET(R66,AA$43,0)/$R$31</f>
        <v>116.119691119691</v>
      </c>
      <c r="AB67" s="32" t="n">
        <f aca="true">OFFSET(V66,AB$43,0)/$V$31</f>
        <v>20.093896713615</v>
      </c>
      <c r="AE67" s="24" t="n">
        <f aca="false">AE66+1</f>
        <v>23</v>
      </c>
      <c r="AF67" s="32" t="n">
        <f aca="false">Y67-Y66</f>
        <v>14.8449197860962</v>
      </c>
      <c r="AG67" s="32" t="n">
        <f aca="false">Z67-Z66</f>
        <v>2.2201002625925</v>
      </c>
      <c r="AH67" s="32" t="n">
        <f aca="false">AA67-AA66</f>
        <v>16.4092664092664</v>
      </c>
      <c r="AI67" s="32" t="n">
        <f aca="false">AB67-AB66</f>
        <v>0.375586854460096</v>
      </c>
    </row>
    <row r="68" customFormat="false" ht="12.8" hidden="false" customHeight="false" outlineLevel="0" collapsed="false">
      <c r="C68" s="24" t="n">
        <f aca="false">C67+1</f>
        <v>24</v>
      </c>
      <c r="D68" s="48" t="n">
        <f aca="false">(0.7*AF62+0.8*AF63+0.9*AF64+AF65+1.1*AF66+1.2*AF67+1.3*AF68)/7</f>
        <v>16.9399541634836</v>
      </c>
      <c r="E68" s="48" t="n">
        <f aca="false">(0.7*AG62+0.8*AG63+0.9*AG64+AG65+1.1*AG66+1.2*AG67+1.3*AG68)/7</f>
        <v>2.68679875865362</v>
      </c>
      <c r="F68" s="48" t="n">
        <f aca="false">(0.7*AH62+0.8*AH63+0.9*AH64+AH65+1.1*AH66+1.2*AH67+1.3*AH68)/7</f>
        <v>8.2280750137893</v>
      </c>
      <c r="G68" s="48" t="n">
        <f aca="false">(0.7*AI62+0.8*AI63+0.9*AI64+AI65+1.1*AI66+1.2*AI67+1.3*AI68)/7</f>
        <v>0.474849094567404</v>
      </c>
      <c r="H68" s="24"/>
      <c r="I68" s="7"/>
      <c r="J68" s="7"/>
      <c r="K68" s="7"/>
      <c r="M68" s="1" t="n">
        <f aca="false">M67+1</f>
        <v>24</v>
      </c>
      <c r="N68" s="15" t="n">
        <f aca="false">N67+1</f>
        <v>43885</v>
      </c>
      <c r="O68" s="24" t="n">
        <f aca="true">OFFSET(INDIRECT($N$41),$M68,O$43)</f>
        <v>0</v>
      </c>
      <c r="P68" s="24" t="n">
        <f aca="true">OFFSET(INDIRECT($N$41),$M68,P$43)</f>
        <v>0</v>
      </c>
      <c r="Q68" s="24" t="n">
        <f aca="true">OFFSET(INDIRECT($N$41),$M68,Q$43)</f>
        <v>0</v>
      </c>
      <c r="R68" s="24" t="n">
        <f aca="true">OFFSET(INDIRECT($N$41),$M68,R$43)</f>
        <v>0</v>
      </c>
      <c r="S68" s="24" t="n">
        <f aca="true">OFFSET(INDIRECT($N$41),$M68,S$43)</f>
        <v>0</v>
      </c>
      <c r="T68" s="24"/>
      <c r="U68" s="24"/>
      <c r="V68" s="24" t="n">
        <v>0</v>
      </c>
      <c r="X68" s="24" t="n">
        <f aca="false">X67+1</f>
        <v>24</v>
      </c>
      <c r="Y68" s="48" t="n">
        <f aca="true">OFFSET(O67,Y$43,0)/$P$31</f>
        <v>285.368983957219</v>
      </c>
      <c r="Z68" s="48" t="n">
        <f aca="true">OFFSET(P67,Z$43,0)/$U$31</f>
        <v>55.4070183814753</v>
      </c>
      <c r="AA68" s="48" t="n">
        <f aca="true">OFFSET(R67,AA$43,0)/$R$31</f>
        <v>128.667953667954</v>
      </c>
      <c r="AB68" s="32" t="n">
        <f aca="true">OFFSET(V67,AB$43,0)/$V$31</f>
        <v>20.4694835680751</v>
      </c>
      <c r="AE68" s="24" t="n">
        <f aca="false">AE67+1</f>
        <v>24</v>
      </c>
      <c r="AF68" s="32" t="n">
        <f aca="false">Y68-Y67</f>
        <v>14.9732620320856</v>
      </c>
      <c r="AG68" s="32" t="n">
        <f aca="false">Z68-Z67</f>
        <v>1.24134638338506</v>
      </c>
      <c r="AH68" s="32" t="n">
        <f aca="false">AA68-AA67</f>
        <v>12.5482625482625</v>
      </c>
      <c r="AI68" s="32" t="n">
        <f aca="false">AB68-AB67</f>
        <v>0.375586854460092</v>
      </c>
    </row>
    <row r="69" customFormat="false" ht="12.8" hidden="false" customHeight="false" outlineLevel="0" collapsed="false">
      <c r="C69" s="24" t="n">
        <f aca="false">C68+1</f>
        <v>25</v>
      </c>
      <c r="D69" s="48" t="n">
        <f aca="false">(0.7*AF63+0.8*AF64+0.9*AF65+AF66+1.1*AF67+1.2*AF68+1.3*AF69)/7</f>
        <v>16.646294881589</v>
      </c>
      <c r="E69" s="48" t="n">
        <f aca="false">(0.7*AG63+0.8*AG64+0.9*AG65+AG66+1.1*AG67+1.2*AG68+1.3*AG69)/7</f>
        <v>2.7222657981789</v>
      </c>
      <c r="F69" s="48" t="n">
        <f aca="false">(0.7*AH63+0.8*AH64+0.9*AH65+AH66+1.1*AH67+1.2*AH68+1.3*AH69)/7</f>
        <v>8.04743519029233</v>
      </c>
      <c r="G69" s="48" t="n">
        <f aca="false">(0.7*AI63+0.8*AI64+0.9*AI65+AI66+1.1*AI67+1.2*AI68+1.3*AI69)/7</f>
        <v>0.419852448021462</v>
      </c>
      <c r="H69" s="24"/>
      <c r="I69" s="7"/>
      <c r="J69" s="7"/>
      <c r="K69" s="7"/>
      <c r="M69" s="1" t="n">
        <f aca="false">M68+1</f>
        <v>25</v>
      </c>
      <c r="N69" s="15" t="n">
        <f aca="false">N68+1</f>
        <v>43886</v>
      </c>
      <c r="O69" s="24" t="n">
        <f aca="true">OFFSET(INDIRECT($N$41),$M69,O$43)</f>
        <v>0</v>
      </c>
      <c r="P69" s="24" t="n">
        <f aca="true">OFFSET(INDIRECT($N$41),$M69,P$43)</f>
        <v>0</v>
      </c>
      <c r="Q69" s="24" t="n">
        <f aca="true">OFFSET(INDIRECT($N$41),$M69,Q$43)</f>
        <v>0</v>
      </c>
      <c r="R69" s="24" t="n">
        <f aca="true">OFFSET(INDIRECT($N$41),$M69,R$43)</f>
        <v>0</v>
      </c>
      <c r="S69" s="24" t="n">
        <f aca="true">OFFSET(INDIRECT($N$41),$M69,S$43)</f>
        <v>0</v>
      </c>
      <c r="T69" s="24"/>
      <c r="U69" s="24"/>
      <c r="V69" s="24" t="n">
        <v>0</v>
      </c>
      <c r="X69" s="24" t="n">
        <f aca="false">X68+1</f>
        <v>25</v>
      </c>
      <c r="Y69" s="48" t="n">
        <f aca="true">OFFSET(O68,Y$43,0)/$P$31</f>
        <v>300.427807486631</v>
      </c>
      <c r="Z69" s="48" t="n">
        <f aca="true">OFFSET(P68,Z$43,0)/$U$31</f>
        <v>58.0329434232514</v>
      </c>
      <c r="AA69" s="48" t="n">
        <f aca="true">OFFSET(R68,AA$43,0)/$R$31</f>
        <v>135.135135135135</v>
      </c>
      <c r="AB69" s="32" t="n">
        <f aca="true">OFFSET(V68,AB$43,0)/$V$31</f>
        <v>20.6572769953052</v>
      </c>
      <c r="AE69" s="24" t="n">
        <f aca="false">AE68+1</f>
        <v>25</v>
      </c>
      <c r="AF69" s="32" t="n">
        <f aca="false">Y69-Y68</f>
        <v>15.0588235294118</v>
      </c>
      <c r="AG69" s="32" t="n">
        <f aca="false">Z69-Z68</f>
        <v>2.62592504177609</v>
      </c>
      <c r="AH69" s="32" t="n">
        <f aca="false">AA69-AA68</f>
        <v>6.46718146718146</v>
      </c>
      <c r="AI69" s="32" t="n">
        <f aca="false">AB69-AB68</f>
        <v>0.187793427230048</v>
      </c>
    </row>
    <row r="70" customFormat="false" ht="12.8" hidden="false" customHeight="false" outlineLevel="0" collapsed="false">
      <c r="C70" s="24" t="n">
        <f aca="false">C69+1</f>
        <v>26</v>
      </c>
      <c r="D70" s="48" t="n">
        <f aca="false">(0.7*AF64+0.8*AF65+0.9*AF66+AF67+1.1*AF68+1.2*AF69+1.3*AF70)/7</f>
        <v>16.2160427807487</v>
      </c>
      <c r="E70" s="48" t="n">
        <f aca="false">(0.7*AG64+0.8*AG65+0.9*AG66+AG67+1.1*AG68+1.2*AG69+1.3*AG70)/7</f>
        <v>2.62643658561539</v>
      </c>
      <c r="F70" s="48" t="n">
        <f aca="false">(0.7*AH64+0.8*AH65+0.9*AH66+AH67+1.1*AH68+1.2*AH69+1.3*AH70)/7</f>
        <v>9.16574738003309</v>
      </c>
      <c r="G70" s="48" t="n">
        <f aca="false">(0.7*AI64+0.8*AI65+0.9*AI66+AI67+1.1*AI68+1.2*AI69+1.3*AI70)/7</f>
        <v>0.362173038229376</v>
      </c>
      <c r="H70" s="24"/>
      <c r="I70" s="7"/>
      <c r="J70" s="7"/>
      <c r="K70" s="7"/>
      <c r="M70" s="1" t="n">
        <f aca="false">M69+1</f>
        <v>26</v>
      </c>
      <c r="N70" s="15" t="n">
        <f aca="false">N69+1</f>
        <v>43887</v>
      </c>
      <c r="O70" s="24" t="n">
        <f aca="true">OFFSET(INDIRECT($N$41),$M70,O$43)</f>
        <v>0</v>
      </c>
      <c r="P70" s="24" t="n">
        <f aca="true">OFFSET(INDIRECT($N$41),$M70,P$43)</f>
        <v>0</v>
      </c>
      <c r="Q70" s="24" t="n">
        <f aca="true">OFFSET(INDIRECT($N$41),$M70,Q$43)</f>
        <v>0</v>
      </c>
      <c r="R70" s="24" t="n">
        <f aca="true">OFFSET(INDIRECT($N$41),$M70,R$43)</f>
        <v>0</v>
      </c>
      <c r="S70" s="24" t="n">
        <f aca="true">OFFSET(INDIRECT($N$41),$M70,S$43)</f>
        <v>0</v>
      </c>
      <c r="T70" s="24"/>
      <c r="U70" s="24"/>
      <c r="V70" s="24" t="n">
        <v>0</v>
      </c>
      <c r="X70" s="24" t="n">
        <f aca="false">X69+1</f>
        <v>26</v>
      </c>
      <c r="Y70" s="48" t="n">
        <f aca="true">OFFSET(O69,Y$43,0)/$P$31</f>
        <v>316.406417112299</v>
      </c>
      <c r="Z70" s="48" t="n">
        <f aca="true">OFFSET(P69,Z$43,0)/$U$31</f>
        <v>60.7066125566961</v>
      </c>
      <c r="AA70" s="48" t="n">
        <f aca="true">OFFSET(R69,AA$43,0)/$R$31</f>
        <v>145.849420849421</v>
      </c>
      <c r="AB70" s="32" t="n">
        <f aca="true">OFFSET(V69,AB$43,0)/$V$31</f>
        <v>20.9389671361502</v>
      </c>
      <c r="AE70" s="24" t="n">
        <f aca="false">AE69+1</f>
        <v>26</v>
      </c>
      <c r="AF70" s="32" t="n">
        <f aca="false">Y70-Y69</f>
        <v>15.9786096256685</v>
      </c>
      <c r="AG70" s="32" t="n">
        <f aca="false">Z70-Z69</f>
        <v>2.67366913344473</v>
      </c>
      <c r="AH70" s="32" t="n">
        <f aca="false">AA70-AA69</f>
        <v>10.7142857142857</v>
      </c>
      <c r="AI70" s="32" t="n">
        <f aca="false">AB70-AB69</f>
        <v>0.281690140845068</v>
      </c>
    </row>
    <row r="71" customFormat="false" ht="12.8" hidden="false" customHeight="false" outlineLevel="0" collapsed="false">
      <c r="C71" s="24" t="n">
        <f aca="false">C70+1</f>
        <v>27</v>
      </c>
      <c r="D71" s="48" t="n">
        <f aca="false">(0.7*AF65+0.8*AF66+0.9*AF67+AF68+1.1*AF69+1.2*AF70+1.3*AF71)/7</f>
        <v>15.4044308632544</v>
      </c>
      <c r="E71" s="48" t="n">
        <f aca="false">(0.7*AG65+0.8*AG66+0.9*AG67+AG68+1.1*AG69+1.2*AG70+1.3*AG71)/7</f>
        <v>2.54663574668349</v>
      </c>
      <c r="F71" s="48" t="n">
        <f aca="false">(0.7*AH65+0.8*AH66+0.9*AH67+AH68+1.1*AH69+1.2*AH70+1.3*AH71)/7</f>
        <v>8.72586872586873</v>
      </c>
      <c r="G71" s="48" t="n">
        <f aca="false">(0.7*AI65+0.8*AI66+0.9*AI67+AI68+1.1*AI69+1.2*AI70+1.3*AI71)/7</f>
        <v>0.336686787391013</v>
      </c>
      <c r="H71" s="24"/>
      <c r="I71" s="7"/>
      <c r="J71" s="7"/>
      <c r="K71" s="7"/>
      <c r="M71" s="1" t="n">
        <f aca="false">M70+1</f>
        <v>27</v>
      </c>
      <c r="N71" s="15" t="n">
        <f aca="false">N70+1</f>
        <v>43888</v>
      </c>
      <c r="O71" s="24" t="n">
        <f aca="true">OFFSET(INDIRECT($N$41),$M71,O$43)</f>
        <v>0</v>
      </c>
      <c r="P71" s="24" t="n">
        <f aca="true">OFFSET(INDIRECT($N$41),$M71,P$43)</f>
        <v>0</v>
      </c>
      <c r="Q71" s="24" t="n">
        <f aca="true">OFFSET(INDIRECT($N$41),$M71,Q$43)</f>
        <v>0</v>
      </c>
      <c r="R71" s="24" t="n">
        <f aca="true">OFFSET(INDIRECT($N$41),$M71,R$43)</f>
        <v>0</v>
      </c>
      <c r="S71" s="24" t="n">
        <f aca="true">OFFSET(INDIRECT($N$41),$M71,S$43)</f>
        <v>0</v>
      </c>
      <c r="T71" s="24"/>
      <c r="U71" s="24"/>
      <c r="V71" s="24" t="n">
        <v>0</v>
      </c>
      <c r="X71" s="24" t="n">
        <f aca="false">X70+1</f>
        <v>27</v>
      </c>
      <c r="Y71" s="48" t="n">
        <f aca="true">OFFSET(O70,Y$43,0)/$P$31</f>
        <v>330.417112299465</v>
      </c>
      <c r="Z71" s="48" t="n">
        <f aca="true">OFFSET(P70,Z$43,0)/$U$31</f>
        <v>63.4399618047267</v>
      </c>
      <c r="AA71" s="48" t="n">
        <f aca="true">OFFSET(R70,AA$43,0)/$R$31</f>
        <v>148.648648648649</v>
      </c>
      <c r="AB71" s="32" t="n">
        <f aca="true">OFFSET(V70,AB$43,0)/$V$31</f>
        <v>21.3145539906103</v>
      </c>
      <c r="AE71" s="24" t="n">
        <f aca="false">AE70+1</f>
        <v>27</v>
      </c>
      <c r="AF71" s="32" t="n">
        <f aca="false">Y71-Y70</f>
        <v>14.0106951871658</v>
      </c>
      <c r="AG71" s="32" t="n">
        <f aca="false">Z71-Z70</f>
        <v>2.73334924803056</v>
      </c>
      <c r="AH71" s="32" t="n">
        <f aca="false">AA71-AA70</f>
        <v>2.79922779922779</v>
      </c>
      <c r="AI71" s="32" t="n">
        <f aca="false">AB71-AB70</f>
        <v>0.375586854460096</v>
      </c>
    </row>
    <row r="72" customFormat="false" ht="12.8" hidden="false" customHeight="false" outlineLevel="0" collapsed="false">
      <c r="C72" s="24" t="n">
        <f aca="false">C71+1</f>
        <v>28</v>
      </c>
      <c r="D72" s="48" t="n">
        <f aca="false">(0.7*AF66+0.8*AF67+0.9*AF68+AF69+1.1*AF70+1.2*AF71+1.3*AF72)/7</f>
        <v>14.8064171122995</v>
      </c>
      <c r="E72" s="48" t="n">
        <f aca="false">(0.7*AG66+0.8*AG67+0.9*AG68+AG69+1.1*AG70+1.2*AG71+1.3*AG72)/7</f>
        <v>2.61160181427548</v>
      </c>
      <c r="F72" s="48" t="n">
        <f aca="false">(0.7*AH66+0.8*AH67+0.9*AH68+AH69+1.1*AH70+1.2*AH71+1.3*AH72)/7</f>
        <v>8.39354660783232</v>
      </c>
      <c r="G72" s="48" t="n">
        <f aca="false">(0.7*AI66+0.8*AI67+0.9*AI68+AI69+1.1*AI70+1.2*AI71+1.3*AI72)/7</f>
        <v>0.245472837022133</v>
      </c>
      <c r="H72" s="24"/>
      <c r="I72" s="7"/>
      <c r="J72" s="7"/>
      <c r="K72" s="7"/>
      <c r="M72" s="1" t="n">
        <f aca="false">M71+1</f>
        <v>28</v>
      </c>
      <c r="N72" s="15" t="n">
        <f aca="false">N71+1</f>
        <v>43889</v>
      </c>
      <c r="O72" s="24" t="n">
        <f aca="true">OFFSET(INDIRECT($N$41),$M72,O$43)</f>
        <v>0</v>
      </c>
      <c r="P72" s="24" t="n">
        <f aca="true">OFFSET(INDIRECT($N$41),$M72,P$43)</f>
        <v>0</v>
      </c>
      <c r="Q72" s="24" t="n">
        <f aca="true">OFFSET(INDIRECT($N$41),$M72,Q$43)</f>
        <v>0</v>
      </c>
      <c r="R72" s="24" t="n">
        <f aca="true">OFFSET(INDIRECT($N$41),$M72,R$43)</f>
        <v>0</v>
      </c>
      <c r="S72" s="24" t="n">
        <f aca="true">OFFSET(INDIRECT($N$41),$M72,S$43)</f>
        <v>0</v>
      </c>
      <c r="T72" s="24"/>
      <c r="U72" s="24"/>
      <c r="V72" s="24" t="n">
        <v>0</v>
      </c>
      <c r="X72" s="24" t="n">
        <f aca="false">X71+1</f>
        <v>28</v>
      </c>
      <c r="Y72" s="48" t="n">
        <f aca="true">OFFSET(O71,Y$43,0)/$P$31</f>
        <v>343.978609625668</v>
      </c>
      <c r="Z72" s="48" t="n">
        <f aca="true">OFFSET(P71,Z$43,0)/$U$31</f>
        <v>66.5433277631893</v>
      </c>
      <c r="AA72" s="48" t="n">
        <f aca="true">OFFSET(R71,AA$43,0)/$R$31</f>
        <v>152.509652509653</v>
      </c>
      <c r="AB72" s="32" t="n">
        <f aca="true">OFFSET(V71,AB$43,0)/$V$31</f>
        <v>21.3145539906103</v>
      </c>
      <c r="AE72" s="24" t="n">
        <f aca="false">AE71+1</f>
        <v>28</v>
      </c>
      <c r="AF72" s="32" t="n">
        <f aca="false">Y72-Y71</f>
        <v>13.5614973262032</v>
      </c>
      <c r="AG72" s="32" t="n">
        <f aca="false">Z72-Z71</f>
        <v>3.10336595846265</v>
      </c>
      <c r="AH72" s="32" t="n">
        <f aca="false">AA72-AA71</f>
        <v>3.86100386100387</v>
      </c>
      <c r="AI72" s="32" t="n">
        <f aca="false">AB72-AB71</f>
        <v>0</v>
      </c>
    </row>
    <row r="73" customFormat="false" ht="12.8" hidden="false" customHeight="false" outlineLevel="0" collapsed="false">
      <c r="C73" s="24" t="n">
        <f aca="false">C72+1</f>
        <v>29</v>
      </c>
      <c r="D73" s="48" t="n">
        <f aca="false">(0.7*AF67+0.8*AF68+0.9*AF69+AF70+1.1*AF71+1.2*AF72+1.3*AF73)/7</f>
        <v>14.0265851795264</v>
      </c>
      <c r="E73" s="48" t="n">
        <f aca="false">(0.7*AG67+0.8*AG68+0.9*AG69+AG70+1.1*AG71+1.2*AG72+1.3*AG73)/7</f>
        <v>2.45506939944753</v>
      </c>
      <c r="F73" s="48" t="n">
        <f aca="false">(0.7*AH67+0.8*AH68+0.9*AH69+AH70+1.1*AH71+1.2*AH72+1.3*AH73)/7</f>
        <v>9.85521235521236</v>
      </c>
      <c r="G73" s="48" t="n">
        <f aca="false">(0.7*AI67+0.8*AI68+0.9*AI69+AI70+1.1*AI71+1.2*AI72+1.3*AI73)/7</f>
        <v>0.360831656606305</v>
      </c>
      <c r="H73" s="24"/>
      <c r="I73" s="7"/>
      <c r="J73" s="7"/>
      <c r="K73" s="7"/>
      <c r="M73" s="1" t="n">
        <f aca="false">M72+1</f>
        <v>29</v>
      </c>
      <c r="N73" s="15" t="n">
        <f aca="false">N72+1</f>
        <v>43890</v>
      </c>
      <c r="O73" s="24" t="n">
        <f aca="true">OFFSET(INDIRECT($N$41),$M73,O$43)</f>
        <v>0</v>
      </c>
      <c r="P73" s="24" t="n">
        <f aca="true">OFFSET(INDIRECT($N$41),$M73,P$43)</f>
        <v>0</v>
      </c>
      <c r="Q73" s="24" t="n">
        <f aca="true">OFFSET(INDIRECT($N$41),$M73,Q$43)</f>
        <v>0</v>
      </c>
      <c r="R73" s="24" t="n">
        <f aca="true">OFFSET(INDIRECT($N$41),$M73,R$43)</f>
        <v>0</v>
      </c>
      <c r="S73" s="24" t="n">
        <f aca="true">OFFSET(INDIRECT($N$41),$M73,S$43)</f>
        <v>0</v>
      </c>
      <c r="T73" s="24"/>
      <c r="U73" s="24"/>
      <c r="V73" s="24" t="n">
        <v>0</v>
      </c>
      <c r="X73" s="24" t="n">
        <f aca="false">X72+1</f>
        <v>29</v>
      </c>
      <c r="Y73" s="48" t="n">
        <f aca="true">OFFSET(O72,Y$43,0)/$P$31</f>
        <v>355.208556149733</v>
      </c>
      <c r="Z73" s="48" t="n">
        <f aca="true">OFFSET(P72,Z$43,0)/$U$31</f>
        <v>68.7514920028647</v>
      </c>
      <c r="AA73" s="48" t="n">
        <f aca="true">OFFSET(R72,AA$43,0)/$R$31</f>
        <v>170.366795366795</v>
      </c>
      <c r="AB73" s="32" t="n">
        <f aca="true">OFFSET(V72,AB$43,0)/$V$31</f>
        <v>22.1596244131455</v>
      </c>
      <c r="AE73" s="24" t="n">
        <f aca="false">AE72+1</f>
        <v>29</v>
      </c>
      <c r="AF73" s="32" t="n">
        <f aca="false">Y73-Y72</f>
        <v>11.2299465240641</v>
      </c>
      <c r="AG73" s="32" t="n">
        <f aca="false">Z73-Z72</f>
        <v>2.20816423967534</v>
      </c>
      <c r="AH73" s="32" t="n">
        <f aca="false">AA73-AA72</f>
        <v>17.8571428571429</v>
      </c>
      <c r="AI73" s="32" t="n">
        <f aca="false">AB73-AB72</f>
        <v>0.845070422535212</v>
      </c>
    </row>
    <row r="74" customFormat="false" ht="12.8" hidden="false" customHeight="false" outlineLevel="0" collapsed="false">
      <c r="C74" s="24" t="n">
        <f aca="false">C73+1</f>
        <v>30</v>
      </c>
      <c r="D74" s="48" t="n">
        <f aca="false">(0.7*AF68+0.8*AF69+0.9*AF70+AF71+1.1*AF72+1.2*AF73+1.3*AF74)/7</f>
        <v>13.72589763178</v>
      </c>
      <c r="E74" s="48" t="n">
        <f aca="false">(0.7*AG68+0.8*AG69+0.9*AG70+AG71+1.1*AG72+1.2*AG73+1.3*AG74)/7</f>
        <v>2.28404324250588</v>
      </c>
      <c r="F74" s="48" t="n">
        <f aca="false">(0.7*AH68+0.8*AH69+0.9*AH70+AH71+1.1*AH72+1.2*AH73+1.3*AH74)/7</f>
        <v>10.5226144511859</v>
      </c>
      <c r="G74" s="48" t="n">
        <f aca="false">(0.7*AI68+0.8*AI69+0.9*AI70+AI71+1.1*AI72+1.2*AI73+1.3*AI74)/7</f>
        <v>0.363514419852448</v>
      </c>
      <c r="H74" s="24"/>
      <c r="I74" s="7"/>
      <c r="J74" s="7"/>
      <c r="K74" s="7"/>
      <c r="M74" s="1" t="n">
        <f aca="false">M73+1</f>
        <v>30</v>
      </c>
      <c r="N74" s="15" t="n">
        <f aca="false">N73+1</f>
        <v>43891</v>
      </c>
      <c r="O74" s="24" t="n">
        <f aca="true">OFFSET(INDIRECT($N$41),$M74,O$43)</f>
        <v>0</v>
      </c>
      <c r="P74" s="24" t="n">
        <f aca="true">OFFSET(INDIRECT($N$41),$M74,P$43)</f>
        <v>0</v>
      </c>
      <c r="Q74" s="24" t="n">
        <f aca="true">OFFSET(INDIRECT($N$41),$M74,Q$43)</f>
        <v>0</v>
      </c>
      <c r="R74" s="24" t="n">
        <f aca="true">OFFSET(INDIRECT($N$41),$M74,R$43)</f>
        <v>0</v>
      </c>
      <c r="S74" s="24" t="n">
        <f aca="true">OFFSET(INDIRECT($N$41),$M74,S$43)</f>
        <v>0</v>
      </c>
      <c r="T74" s="24"/>
      <c r="U74" s="24"/>
      <c r="V74" s="24" t="n">
        <v>0</v>
      </c>
      <c r="X74" s="24" t="n">
        <f aca="false">X73+1</f>
        <v>30</v>
      </c>
      <c r="Y74" s="48" t="n">
        <f aca="true">OFFSET(O73,Y$43,0)/$P$31</f>
        <v>368.106951871658</v>
      </c>
      <c r="Z74" s="48" t="n">
        <f aca="true">OFFSET(P73,Z$43,0)/$U$31</f>
        <v>70.1480066841728</v>
      </c>
      <c r="AA74" s="48" t="n">
        <f aca="true">OFFSET(R73,AA$43,0)/$R$31</f>
        <v>186.969111969112</v>
      </c>
      <c r="AB74" s="32" t="n">
        <f aca="true">OFFSET(V73,AB$43,0)/$V$31</f>
        <v>22.5352112676056</v>
      </c>
      <c r="AE74" s="24" t="n">
        <f aca="false">AE73+1</f>
        <v>30</v>
      </c>
      <c r="AF74" s="32" t="n">
        <f aca="false">Y74-Y73</f>
        <v>12.8983957219252</v>
      </c>
      <c r="AG74" s="32" t="n">
        <f aca="false">Z74-Z73</f>
        <v>1.39651468130818</v>
      </c>
      <c r="AH74" s="32" t="n">
        <f aca="false">AA74-AA73</f>
        <v>16.6023166023166</v>
      </c>
      <c r="AI74" s="32" t="n">
        <f aca="false">AB74-AB73</f>
        <v>0.375586854460092</v>
      </c>
    </row>
    <row r="75" customFormat="false" ht="12.8" hidden="false" customHeight="false" outlineLevel="0" collapsed="false">
      <c r="C75" s="24" t="n">
        <f aca="false">C74+1</f>
        <v>31</v>
      </c>
      <c r="D75" s="48" t="n">
        <f aca="false">(0.7*AF69+0.8*AF70+0.9*AF71+AF72+1.1*AF73+1.2*AF74+1.3*AF75)/7</f>
        <v>13.2195569136746</v>
      </c>
      <c r="E75" s="48" t="n">
        <f aca="false">(0.7*AG69+0.8*AG70+0.9*AG71+AG72+1.1*AG73+1.2*AG74+1.3*AG75)/7</f>
        <v>2.1687753640487</v>
      </c>
      <c r="F75" s="48" t="n">
        <f aca="false">(0.7*AH69+0.8*AH70+0.9*AH71+AH72+1.1*AH73+1.2*AH74+1.3*AH75)/7</f>
        <v>9.94070601213459</v>
      </c>
      <c r="G75" s="48" t="n">
        <f aca="false">(0.7*AI69+0.8*AI70+0.9*AI71+AI72+1.1*AI73+1.2*AI74+1.3*AI75)/7</f>
        <v>0.383635144198525</v>
      </c>
      <c r="H75" s="24"/>
      <c r="I75" s="7"/>
      <c r="J75" s="7"/>
      <c r="K75" s="7"/>
      <c r="M75" s="1" t="n">
        <f aca="false">M74+1</f>
        <v>31</v>
      </c>
      <c r="N75" s="15" t="n">
        <f aca="false">N74+1</f>
        <v>43892</v>
      </c>
      <c r="O75" s="24" t="n">
        <f aca="true">OFFSET(INDIRECT($N$41),$M75,O$43)</f>
        <v>0</v>
      </c>
      <c r="P75" s="24" t="n">
        <f aca="true">OFFSET(INDIRECT($N$41),$M75,P$43)</f>
        <v>0</v>
      </c>
      <c r="Q75" s="24" t="n">
        <f aca="true">OFFSET(INDIRECT($N$41),$M75,Q$43)</f>
        <v>0</v>
      </c>
      <c r="R75" s="24" t="n">
        <f aca="true">OFFSET(INDIRECT($N$41),$M75,R$43)</f>
        <v>0</v>
      </c>
      <c r="S75" s="24" t="n">
        <f aca="true">OFFSET(INDIRECT($N$41),$M75,S$43)</f>
        <v>0</v>
      </c>
      <c r="T75" s="24"/>
      <c r="U75" s="24"/>
      <c r="V75" s="24" t="n">
        <v>0</v>
      </c>
      <c r="X75" s="24" t="n">
        <f aca="false">X74+1</f>
        <v>31</v>
      </c>
      <c r="Y75" s="48" t="n">
        <f aca="true">OFFSET(O74,Y$43,0)/$P$31</f>
        <v>379.807486631016</v>
      </c>
      <c r="Z75" s="48" t="n">
        <f aca="true">OFFSET(P74,Z$43,0)/$U$31</f>
        <v>71.3296729529721</v>
      </c>
      <c r="AA75" s="48" t="n">
        <f aca="true">OFFSET(R74,AA$43,0)/$R$31</f>
        <v>195.07722007722</v>
      </c>
      <c r="AB75" s="32" t="n">
        <f aca="true">OFFSET(V74,AB$43,0)/$V$31</f>
        <v>23.0046948356807</v>
      </c>
      <c r="AE75" s="24" t="n">
        <f aca="false">AE74+1</f>
        <v>31</v>
      </c>
      <c r="AF75" s="32" t="n">
        <f aca="false">Y75-Y74</f>
        <v>11.7005347593583</v>
      </c>
      <c r="AG75" s="32" t="n">
        <f aca="false">Z75-Z74</f>
        <v>1.18166626879925</v>
      </c>
      <c r="AH75" s="32" t="n">
        <f aca="false">AA75-AA74</f>
        <v>8.1081081081081</v>
      </c>
      <c r="AI75" s="32" t="n">
        <f aca="false">AB75-AB74</f>
        <v>0.46948356807512</v>
      </c>
    </row>
    <row r="76" customFormat="false" ht="12.8" hidden="false" customHeight="false" outlineLevel="0" collapsed="false">
      <c r="C76" s="24" t="n">
        <f aca="false">C75+1</f>
        <v>32</v>
      </c>
      <c r="D76" s="48" t="n">
        <f aca="false">(0.7*AF70+0.8*AF71+0.9*AF72+AF73+1.1*AF74+1.2*AF75+1.3*AF76)/7</f>
        <v>12.5619556913675</v>
      </c>
      <c r="E76" s="48" t="n">
        <f aca="false">(0.7*AG70+0.8*AG71+0.9*AG72+AG73+1.1*AG74+1.2*AG75+1.3*AG76)/7</f>
        <v>2.04873307642465</v>
      </c>
      <c r="F76" s="48" t="n">
        <f aca="false">(0.7*AH70+0.8*AH71+0.9*AH72+AH73+1.1*AH74+1.2*AH75+1.3*AH76)/7</f>
        <v>10.7859900717044</v>
      </c>
      <c r="G76" s="48" t="n">
        <f aca="false">(0.7*AI70+0.8*AI71+0.9*AI72+AI73+1.1*AI74+1.2*AI75+1.3*AI76)/7</f>
        <v>0.383635144198524</v>
      </c>
      <c r="H76" s="24"/>
      <c r="I76" s="7"/>
      <c r="J76" s="7"/>
      <c r="K76" s="7"/>
      <c r="M76" s="1" t="n">
        <f aca="false">M75+1</f>
        <v>32</v>
      </c>
      <c r="N76" s="15" t="n">
        <f aca="false">N75+1</f>
        <v>43893</v>
      </c>
      <c r="O76" s="24" t="n">
        <f aca="true">OFFSET(INDIRECT($N$41),$M76,O$43)</f>
        <v>0</v>
      </c>
      <c r="P76" s="24" t="n">
        <f aca="true">OFFSET(INDIRECT($N$41),$M76,P$43)</f>
        <v>0</v>
      </c>
      <c r="Q76" s="24" t="n">
        <f aca="true">OFFSET(INDIRECT($N$41),$M76,Q$43)</f>
        <v>0</v>
      </c>
      <c r="R76" s="24" t="n">
        <f aca="true">OFFSET(INDIRECT($N$41),$M76,R$43)</f>
        <v>0</v>
      </c>
      <c r="S76" s="24" t="n">
        <f aca="true">OFFSET(INDIRECT($N$41),$M76,S$43)</f>
        <v>0</v>
      </c>
      <c r="T76" s="24"/>
      <c r="U76" s="24"/>
      <c r="V76" s="24" t="n">
        <v>0</v>
      </c>
      <c r="X76" s="24" t="n">
        <f aca="false">X75+1</f>
        <v>32</v>
      </c>
      <c r="Y76" s="48" t="n">
        <f aca="true">OFFSET(O75,Y$43,0)/$P$31</f>
        <v>390.48128342246</v>
      </c>
      <c r="Z76" s="48" t="n">
        <f aca="true">OFFSET(P75,Z$43,0)/$U$31</f>
        <v>73.1200763905467</v>
      </c>
      <c r="AA76" s="48" t="n">
        <f aca="true">OFFSET(R75,AA$43,0)/$R$31</f>
        <v>207.722007722008</v>
      </c>
      <c r="AB76" s="32" t="n">
        <f aca="true">OFFSET(V75,AB$43,0)/$V$31</f>
        <v>23.2863849765258</v>
      </c>
      <c r="AE76" s="24" t="n">
        <f aca="false">AE75+1</f>
        <v>32</v>
      </c>
      <c r="AF76" s="32" t="n">
        <f aca="false">Y76-Y75</f>
        <v>10.6737967914439</v>
      </c>
      <c r="AG76" s="32" t="n">
        <f aca="false">Z76-Z75</f>
        <v>1.7904034375746</v>
      </c>
      <c r="AH76" s="32" t="n">
        <f aca="false">AA76-AA75</f>
        <v>12.6447876447876</v>
      </c>
      <c r="AI76" s="32" t="n">
        <f aca="false">AB76-AB75</f>
        <v>0.281690140845068</v>
      </c>
    </row>
    <row r="77" customFormat="false" ht="12.8" hidden="false" customHeight="false" outlineLevel="0" collapsed="false">
      <c r="C77" s="24" t="n">
        <f aca="false">C76+1</f>
        <v>33</v>
      </c>
      <c r="D77" s="48" t="n">
        <f aca="false">(0.7*AF71+0.8*AF72+0.9*AF73+AF74+1.1*AF75+1.2*AF76+1.3*AF77)/7</f>
        <v>12.118563789152</v>
      </c>
      <c r="E77" s="48" t="n">
        <f aca="false">(0.7*AG71+0.8*AG72+0.9*AG73+AG74+1.1*AG75+1.2*AG76+1.3*AG77)/7</f>
        <v>2.02076867987587</v>
      </c>
      <c r="F77" s="48" t="n">
        <f aca="false">(0.7*AH71+0.8*AH72+0.9*AH73+AH74+1.1*AH75+1.2*AH76+1.3*AH77)/7</f>
        <v>9.54771097628241</v>
      </c>
      <c r="G77" s="48" t="n">
        <f aca="false">(0.7*AI71+0.8*AI72+0.9*AI73+AI74+1.1*AI75+1.2*AI76+1.3*AI77)/7</f>
        <v>0.391683433936955</v>
      </c>
      <c r="H77" s="24"/>
      <c r="I77" s="7"/>
      <c r="J77" s="7"/>
      <c r="K77" s="7"/>
      <c r="M77" s="1" t="n">
        <f aca="false">M76+1</f>
        <v>33</v>
      </c>
      <c r="N77" s="15" t="n">
        <f aca="false">N76+1</f>
        <v>43894</v>
      </c>
      <c r="O77" s="24" t="n">
        <f aca="true">OFFSET(INDIRECT($N$41),$M77,O$43)</f>
        <v>0</v>
      </c>
      <c r="P77" s="24" t="n">
        <f aca="true">OFFSET(INDIRECT($N$41),$M77,P$43)</f>
        <v>0</v>
      </c>
      <c r="Q77" s="24" t="n">
        <f aca="true">OFFSET(INDIRECT($N$41),$M77,Q$43)</f>
        <v>0</v>
      </c>
      <c r="R77" s="24" t="n">
        <f aca="true">OFFSET(INDIRECT($N$41),$M77,R$43)</f>
        <v>0</v>
      </c>
      <c r="S77" s="24" t="n">
        <f aca="true">OFFSET(INDIRECT($N$41),$M77,S$43)</f>
        <v>0</v>
      </c>
      <c r="T77" s="24"/>
      <c r="U77" s="24"/>
      <c r="V77" s="24" t="n">
        <v>0</v>
      </c>
      <c r="X77" s="24" t="n">
        <f aca="false">X76+1</f>
        <v>33</v>
      </c>
      <c r="Y77" s="48" t="n">
        <f aca="true">OFFSET(O76,Y$43,0)/$P$31</f>
        <v>402.395721925134</v>
      </c>
      <c r="Z77" s="48" t="n">
        <f aca="true">OFFSET(P76,Z$43,0)/$U$31</f>
        <v>75.3640486989735</v>
      </c>
      <c r="AA77" s="48" t="n">
        <f aca="true">OFFSET(R76,AA$43,0)/$R$31</f>
        <v>211.583011583012</v>
      </c>
      <c r="AB77" s="32" t="n">
        <f aca="true">OFFSET(V76,AB$43,0)/$V$31</f>
        <v>23.6619718309859</v>
      </c>
      <c r="AE77" s="24" t="n">
        <f aca="false">AE76+1</f>
        <v>33</v>
      </c>
      <c r="AF77" s="32" t="n">
        <f aca="false">Y77-Y76</f>
        <v>11.9144385026738</v>
      </c>
      <c r="AG77" s="32" t="n">
        <f aca="false">Z77-Z76</f>
        <v>2.24397230842683</v>
      </c>
      <c r="AH77" s="32" t="n">
        <f aca="false">AA77-AA76</f>
        <v>3.86100386100387</v>
      </c>
      <c r="AI77" s="32" t="n">
        <f aca="false">AB77-AB76</f>
        <v>0.375586854460096</v>
      </c>
    </row>
    <row r="78" customFormat="false" ht="12.8" hidden="false" customHeight="false" outlineLevel="0" collapsed="false">
      <c r="C78" s="24" t="n">
        <f aca="false">C77+1</f>
        <v>34</v>
      </c>
      <c r="D78" s="48" t="n">
        <f aca="false">(0.7*AF72+0.8*AF73+0.9*AF74+AF75+1.1*AF76+1.2*AF77+1.3*AF78)/7</f>
        <v>10.9524828113063</v>
      </c>
      <c r="E78" s="48" t="n">
        <f aca="false">(0.7*AG72+0.8*AG73+0.9*AG74+AG75+1.1*AG76+1.2*AG77+1.3*AG78)/7</f>
        <v>1.98274392115404</v>
      </c>
      <c r="F78" s="48" t="n">
        <f aca="false">(0.7*AH72+0.8*AH73+0.9*AH74+AH75+1.1*AH76+1.2*AH77+1.3*AH78)/7</f>
        <v>8.40457804743519</v>
      </c>
      <c r="G78" s="48" t="n">
        <f aca="false">(0.7*AI72+0.8*AI73+0.9*AI74+AI75+1.1*AI76+1.2*AI77+1.3*AI78)/7</f>
        <v>0.407780013413816</v>
      </c>
      <c r="H78" s="24"/>
      <c r="I78" s="7"/>
      <c r="J78" s="7"/>
      <c r="K78" s="7"/>
      <c r="M78" s="1" t="n">
        <f aca="false">M77+1</f>
        <v>34</v>
      </c>
      <c r="N78" s="15" t="n">
        <f aca="false">N77+1</f>
        <v>43895</v>
      </c>
      <c r="O78" s="24" t="n">
        <f aca="true">OFFSET(INDIRECT($N$41),$M78,O$43)</f>
        <v>0</v>
      </c>
      <c r="P78" s="24" t="n">
        <f aca="true">OFFSET(INDIRECT($N$41),$M78,P$43)</f>
        <v>0</v>
      </c>
      <c r="Q78" s="24" t="n">
        <f aca="true">OFFSET(INDIRECT($N$41),$M78,Q$43)</f>
        <v>0</v>
      </c>
      <c r="R78" s="24" t="n">
        <f aca="true">OFFSET(INDIRECT($N$41),$M78,R$43)</f>
        <v>0</v>
      </c>
      <c r="S78" s="24" t="n">
        <f aca="true">OFFSET(INDIRECT($N$41),$M78,S$43)</f>
        <v>0</v>
      </c>
      <c r="T78" s="24"/>
      <c r="U78" s="24"/>
      <c r="V78" s="24" t="n">
        <v>0</v>
      </c>
      <c r="X78" s="24" t="n">
        <f aca="false">X77+1</f>
        <v>34</v>
      </c>
      <c r="Y78" s="48" t="n">
        <f aca="true">OFFSET(O77,Y$43,0)/$P$31</f>
        <v>409.197860962567</v>
      </c>
      <c r="Z78" s="48" t="n">
        <f aca="true">OFFSET(P77,Z$43,0)/$U$31</f>
        <v>77.5483408928145</v>
      </c>
      <c r="AA78" s="48" t="n">
        <f aca="true">OFFSET(R77,AA$43,0)/$R$31</f>
        <v>211.776061776062</v>
      </c>
      <c r="AB78" s="32" t="n">
        <f aca="true">OFFSET(V77,AB$43,0)/$V$31</f>
        <v>24.131455399061</v>
      </c>
      <c r="AE78" s="24" t="n">
        <f aca="false">AE77+1</f>
        <v>34</v>
      </c>
      <c r="AF78" s="32" t="n">
        <f aca="false">Y78-Y77</f>
        <v>6.80213903743316</v>
      </c>
      <c r="AG78" s="32" t="n">
        <f aca="false">Z78-Z77</f>
        <v>2.184292193841</v>
      </c>
      <c r="AH78" s="32" t="n">
        <f aca="false">AA78-AA77</f>
        <v>0.193050193050198</v>
      </c>
      <c r="AI78" s="32" t="n">
        <f aca="false">AB78-AB77</f>
        <v>0.469483568075116</v>
      </c>
    </row>
    <row r="79" customFormat="false" ht="12.8" hidden="false" customHeight="false" outlineLevel="0" collapsed="false">
      <c r="C79" s="24" t="n">
        <f aca="false">C78+1</f>
        <v>35</v>
      </c>
      <c r="D79" s="48" t="n">
        <f aca="false">(0.7*AF73+0.8*AF74+0.9*AF75+AF76+1.1*AF77+1.2*AF78+1.3*AF79)/7</f>
        <v>10.0470588235294</v>
      </c>
      <c r="E79" s="48" t="n">
        <f aca="false">(0.7*AG73+0.8*AG74+0.9*AG75+AG76+1.1*AG77+1.2*AG78+1.3*AG79)/7</f>
        <v>1.79449578828906</v>
      </c>
      <c r="F79" s="48" t="n">
        <f aca="false">(0.7*AH73+0.8*AH74+0.9*AH75+AH76+1.1*AH77+1.2*AH78+1.3*AH79)/7</f>
        <v>8.60590182018754</v>
      </c>
      <c r="G79" s="48" t="n">
        <f aca="false">(0.7*AI73+0.8*AI74+0.9*AI75+AI76+1.1*AI77+1.2*AI78+1.3*AI79)/7</f>
        <v>0.454728370221328</v>
      </c>
      <c r="H79" s="24"/>
      <c r="I79" s="7"/>
      <c r="J79" s="7"/>
      <c r="K79" s="7"/>
      <c r="M79" s="1" t="n">
        <f aca="false">M78+1</f>
        <v>35</v>
      </c>
      <c r="N79" s="15" t="n">
        <f aca="false">N78+1</f>
        <v>43896</v>
      </c>
      <c r="O79" s="24" t="n">
        <f aca="true">OFFSET(INDIRECT($N$41),$M79,O$43)</f>
        <v>0</v>
      </c>
      <c r="P79" s="24" t="n">
        <f aca="true">OFFSET(INDIRECT($N$41),$M79,P$43)</f>
        <v>0</v>
      </c>
      <c r="Q79" s="24" t="n">
        <f aca="true">OFFSET(INDIRECT($N$41),$M79,Q$43)</f>
        <v>0</v>
      </c>
      <c r="R79" s="24" t="n">
        <f aca="true">OFFSET(INDIRECT($N$41),$M79,R$43)</f>
        <v>0</v>
      </c>
      <c r="S79" s="24" t="n">
        <f aca="true">OFFSET(INDIRECT($N$41),$M79,S$43)</f>
        <v>0</v>
      </c>
      <c r="T79" s="24"/>
      <c r="U79" s="24"/>
      <c r="V79" s="24" t="n">
        <v>0</v>
      </c>
      <c r="X79" s="24" t="n">
        <f aca="false">X78+1</f>
        <v>35</v>
      </c>
      <c r="Y79" s="48" t="n">
        <f aca="true">OFFSET(O78,Y$43,0)/$P$31</f>
        <v>416.641711229947</v>
      </c>
      <c r="Z79" s="48" t="n">
        <f aca="true">OFFSET(P78,Z$43,0)/$U$31</f>
        <v>79.0522797803772</v>
      </c>
      <c r="AA79" s="48" t="n">
        <f aca="true">OFFSET(R78,AA$43,0)/$R$31</f>
        <v>219.498069498069</v>
      </c>
      <c r="AB79" s="32" t="n">
        <f aca="true">OFFSET(V78,AB$43,0)/$V$31</f>
        <v>24.6009389671361</v>
      </c>
      <c r="AE79" s="24" t="n">
        <f aca="false">AE78+1</f>
        <v>35</v>
      </c>
      <c r="AF79" s="32" t="n">
        <f aca="false">Y79-Y78</f>
        <v>7.44385026737967</v>
      </c>
      <c r="AG79" s="32" t="n">
        <f aca="false">Z79-Z78</f>
        <v>1.50393888756267</v>
      </c>
      <c r="AH79" s="32" t="n">
        <f aca="false">AA79-AA78</f>
        <v>7.7220077220077</v>
      </c>
      <c r="AI79" s="32" t="n">
        <f aca="false">AB79-AB78</f>
        <v>0.469483568075116</v>
      </c>
    </row>
    <row r="80" customFormat="false" ht="12.8" hidden="false" customHeight="false" outlineLevel="0" collapsed="false">
      <c r="C80" s="24" t="n">
        <f aca="false">C79+1</f>
        <v>36</v>
      </c>
      <c r="D80" s="48" t="n">
        <f aca="false">(0.7*AF74+0.8*AF75+0.9*AF76+AF77+1.1*AF78+1.2*AF79+1.3*AF80)/7</f>
        <v>10.2909090909091</v>
      </c>
      <c r="E80" s="48" t="n">
        <f aca="false">(0.7*AG74+0.8*AG75+0.9*AG76+AG77+1.1*AG78+1.2*AG79+1.3*AG80)/7</f>
        <v>1.67701121986154</v>
      </c>
      <c r="F80" s="48" t="n">
        <f aca="false">(0.7*AH74+0.8*AH75+0.9*AH76+AH77+1.1*AH78+1.2*AH79+1.3*AH80)/7</f>
        <v>7.57032542746829</v>
      </c>
      <c r="G80" s="48" t="n">
        <f aca="false">(0.7*AI74+0.8*AI75+0.9*AI76+AI77+1.1*AI78+1.2*AI79+1.3*AI80)/7</f>
        <v>0.474849094567404</v>
      </c>
      <c r="H80" s="24"/>
      <c r="I80" s="7"/>
      <c r="J80" s="7"/>
      <c r="K80" s="7"/>
      <c r="M80" s="1" t="n">
        <f aca="false">M79+1</f>
        <v>36</v>
      </c>
      <c r="N80" s="15" t="n">
        <f aca="false">N79+1</f>
        <v>43897</v>
      </c>
      <c r="O80" s="24" t="n">
        <f aca="true">OFFSET(INDIRECT($N$41),$M80,O$43)</f>
        <v>0</v>
      </c>
      <c r="P80" s="24" t="n">
        <f aca="true">OFFSET(INDIRECT($N$41),$M80,P$43)</f>
        <v>0</v>
      </c>
      <c r="Q80" s="24" t="n">
        <f aca="true">OFFSET(INDIRECT($N$41),$M80,Q$43)</f>
        <v>233</v>
      </c>
      <c r="R80" s="24" t="n">
        <f aca="true">OFFSET(INDIRECT($N$41),$M80,R$43)</f>
        <v>0</v>
      </c>
      <c r="S80" s="24" t="n">
        <f aca="true">OFFSET(INDIRECT($N$41),$M80,S$43)</f>
        <v>0</v>
      </c>
      <c r="T80" s="24"/>
      <c r="U80" s="24"/>
      <c r="V80" s="24" t="n">
        <v>0</v>
      </c>
      <c r="X80" s="24" t="n">
        <f aca="false">X79+1</f>
        <v>36</v>
      </c>
      <c r="Y80" s="48" t="n">
        <f aca="true">OFFSET(O79,Y$43,0)/$P$31</f>
        <v>428.727272727273</v>
      </c>
      <c r="Z80" s="48" t="n">
        <f aca="true">OFFSET(P79,Z$43,0)/$U$31</f>
        <v>80.4010503700167</v>
      </c>
      <c r="AA80" s="48" t="n">
        <f aca="true">OFFSET(R79,AA$43,0)/$R$31</f>
        <v>227.316602316602</v>
      </c>
      <c r="AB80" s="32" t="n">
        <f aca="true">OFFSET(V79,AB$43,0)/$V$31</f>
        <v>25.3521126760563</v>
      </c>
      <c r="AE80" s="24" t="n">
        <f aca="false">AE79+1</f>
        <v>36</v>
      </c>
      <c r="AF80" s="32" t="n">
        <f aca="false">Y80-Y79</f>
        <v>12.0855614973262</v>
      </c>
      <c r="AG80" s="32" t="n">
        <f aca="false">Z80-Z79</f>
        <v>1.34877058963953</v>
      </c>
      <c r="AH80" s="32" t="n">
        <f aca="false">AA80-AA79</f>
        <v>7.81853281853284</v>
      </c>
      <c r="AI80" s="32" t="n">
        <f aca="false">AB80-AB79</f>
        <v>0.751173708920188</v>
      </c>
    </row>
    <row r="81" customFormat="false" ht="12.8" hidden="false" customHeight="false" outlineLevel="0" collapsed="false">
      <c r="C81" s="24" t="n">
        <f aca="false">C80+1</f>
        <v>37</v>
      </c>
      <c r="D81" s="48" t="n">
        <f aca="false">(0.7*AF75+0.8*AF76+0.9*AF77+AF78+1.1*AF79+1.2*AF80+1.3*AF81)/7</f>
        <v>9.76378915202445</v>
      </c>
      <c r="E81" s="48" t="n">
        <f aca="false">(0.7*AG75+0.8*AG76+0.9*AG77+AG78+1.1*AG79+1.2*AG80+1.3*AG81)/7</f>
        <v>1.55935613682093</v>
      </c>
      <c r="F81" s="48" t="n">
        <f aca="false">(0.7*AH75+0.8*AH76+0.9*AH77+AH78+1.1*AH79+1.2*AH80+1.3*AH81)/7</f>
        <v>7.25179260893547</v>
      </c>
      <c r="G81" s="48" t="n">
        <f aca="false">(0.7*AI75+0.8*AI76+0.9*AI77+AI78+1.1*AI79+1.2*AI80+1.3*AI81)/7</f>
        <v>0.449362843729041</v>
      </c>
      <c r="H81" s="24"/>
      <c r="I81" s="7"/>
      <c r="J81" s="7"/>
      <c r="K81" s="7"/>
      <c r="M81" s="1" t="n">
        <f aca="false">M80+1</f>
        <v>37</v>
      </c>
      <c r="N81" s="15" t="n">
        <f aca="false">N80+1</f>
        <v>43898</v>
      </c>
      <c r="O81" s="24" t="n">
        <f aca="true">OFFSET(INDIRECT($N$41),$M81,O$43)</f>
        <v>0</v>
      </c>
      <c r="P81" s="24" t="n">
        <f aca="true">OFFSET(INDIRECT($N$41),$M81,P$43)</f>
        <v>0</v>
      </c>
      <c r="Q81" s="24" t="n">
        <f aca="true">OFFSET(INDIRECT($N$41),$M81,Q$43)</f>
        <v>366</v>
      </c>
      <c r="R81" s="24" t="n">
        <f aca="true">OFFSET(INDIRECT($N$41),$M81,R$43)</f>
        <v>0</v>
      </c>
      <c r="S81" s="24" t="n">
        <f aca="true">OFFSET(INDIRECT($N$41),$M81,S$43)</f>
        <v>0</v>
      </c>
      <c r="T81" s="24"/>
      <c r="U81" s="24"/>
      <c r="V81" s="24" t="n">
        <v>0</v>
      </c>
      <c r="X81" s="24" t="n">
        <f aca="false">X80+1</f>
        <v>37</v>
      </c>
      <c r="Y81" s="48" t="n">
        <f aca="true">OFFSET(O80,Y$43,0)/$P$31</f>
        <v>437.497326203209</v>
      </c>
      <c r="Z81" s="48" t="n">
        <f aca="true">OFFSET(P80,Z$43,0)/$U$31</f>
        <v>81.3081881117212</v>
      </c>
      <c r="AA81" s="48" t="n">
        <f aca="true">OFFSET(R80,AA$43,0)/$R$31</f>
        <v>237.644787644788</v>
      </c>
      <c r="AB81" s="32" t="n">
        <f aca="true">OFFSET(V80,AB$43,0)/$V$31</f>
        <v>25.6338028169014</v>
      </c>
      <c r="AE81" s="24" t="n">
        <f aca="false">AE80+1</f>
        <v>37</v>
      </c>
      <c r="AF81" s="32" t="n">
        <f aca="false">Y81-Y80</f>
        <v>8.77005347593581</v>
      </c>
      <c r="AG81" s="32" t="n">
        <f aca="false">Z81-Z80</f>
        <v>0.907137741704474</v>
      </c>
      <c r="AH81" s="32" t="n">
        <f aca="false">AA81-AA80</f>
        <v>10.3281853281853</v>
      </c>
      <c r="AI81" s="32" t="n">
        <f aca="false">AB81-AB80</f>
        <v>0.281690140845072</v>
      </c>
    </row>
    <row r="82" customFormat="false" ht="12.8" hidden="false" customHeight="false" outlineLevel="0" collapsed="false">
      <c r="C82" s="24" t="n">
        <f aca="false">C81+1</f>
        <v>38</v>
      </c>
      <c r="D82" s="48" t="n">
        <f aca="false">(0.7*AF76+0.8*AF77+0.9*AF78+AF79+1.1*AF80+1.2*AF81+1.3*AF82)/7</f>
        <v>9.3546218487395</v>
      </c>
      <c r="E82" s="48" t="n">
        <f aca="false">(0.7*AG76+0.8*AG77+0.9*AG78+AG79+1.1*AG80+1.2*AG81+1.3*AG82)/7</f>
        <v>1.41834055178529</v>
      </c>
      <c r="F82" s="48" t="n">
        <f aca="false">(0.7*AH76+0.8*AH77+0.9*AH78+AH79+1.1*AH80+1.2*AH81+1.3*AH82)/7</f>
        <v>8.05570876999449</v>
      </c>
      <c r="G82" s="48" t="n">
        <f aca="false">(0.7*AI76+0.8*AI77+0.9*AI78+AI79+1.1*AI80+1.2*AI81+1.3*AI82)/7</f>
        <v>0.417169684775318</v>
      </c>
      <c r="H82" s="24"/>
      <c r="I82" s="7"/>
      <c r="J82" s="7"/>
      <c r="K82" s="7"/>
      <c r="M82" s="1" t="n">
        <f aca="false">M81+1</f>
        <v>38</v>
      </c>
      <c r="N82" s="15" t="n">
        <f aca="false">N81+1</f>
        <v>43899</v>
      </c>
      <c r="O82" s="24" t="n">
        <f aca="true">OFFSET(INDIRECT($N$41),$M82,O$43)</f>
        <v>0</v>
      </c>
      <c r="P82" s="24" t="n">
        <f aca="true">OFFSET(INDIRECT($N$41),$M82,P$43)</f>
        <v>0</v>
      </c>
      <c r="Q82" s="24" t="n">
        <f aca="true">OFFSET(INDIRECT($N$41),$M82,Q$43)</f>
        <v>463</v>
      </c>
      <c r="R82" s="24" t="n">
        <f aca="true">OFFSET(INDIRECT($N$41),$M82,R$43)</f>
        <v>0</v>
      </c>
      <c r="S82" s="24" t="n">
        <f aca="true">OFFSET(INDIRECT($N$41),$M82,S$43)</f>
        <v>0</v>
      </c>
      <c r="T82" s="24"/>
      <c r="U82" s="24"/>
      <c r="V82" s="24" t="n">
        <v>0</v>
      </c>
      <c r="X82" s="24" t="n">
        <f aca="false">X81+1</f>
        <v>38</v>
      </c>
      <c r="Y82" s="48" t="n">
        <f aca="true">OFFSET(O81,Y$43,0)/$P$31</f>
        <v>446.032085561497</v>
      </c>
      <c r="Z82" s="48" t="n">
        <f aca="true">OFFSET(P81,Z$43,0)/$U$31</f>
        <v>81.952733349248</v>
      </c>
      <c r="AA82" s="48" t="n">
        <f aca="true">OFFSET(R81,AA$43,0)/$R$31</f>
        <v>249.6138996139</v>
      </c>
      <c r="AB82" s="32" t="n">
        <f aca="true">OFFSET(V81,AB$43,0)/$V$31</f>
        <v>25.9154929577465</v>
      </c>
      <c r="AE82" s="24" t="n">
        <f aca="false">AE81+1</f>
        <v>38</v>
      </c>
      <c r="AF82" s="32" t="n">
        <f aca="false">Y82-Y81</f>
        <v>8.5347593582888</v>
      </c>
      <c r="AG82" s="32" t="n">
        <f aca="false">Z82-Z81</f>
        <v>0.644545237526856</v>
      </c>
      <c r="AH82" s="32" t="n">
        <f aca="false">AA82-AA81</f>
        <v>11.969111969112</v>
      </c>
      <c r="AI82" s="32" t="n">
        <f aca="false">AB82-AB81</f>
        <v>0.281690140845068</v>
      </c>
    </row>
    <row r="83" customFormat="false" ht="12.8" hidden="false" customHeight="false" outlineLevel="0" collapsed="false">
      <c r="C83" s="24" t="n">
        <f aca="false">C82+1</f>
        <v>39</v>
      </c>
      <c r="D83" s="48" t="n">
        <f aca="false">(0.7*AF77+0.8*AF78+0.9*AF79+AF80+1.1*AF81+1.2*AF82+1.3*AF83)/7</f>
        <v>9.20183346065699</v>
      </c>
      <c r="E83" s="48" t="n">
        <f aca="false">(0.7*AG77+0.8*AG78+0.9*AG79+AG80+1.1*AG81+1.2*AG82+1.3*AG83)/7</f>
        <v>1.39463902056406</v>
      </c>
      <c r="F83" s="48" t="n">
        <f aca="false">(0.7*AH77+0.8*AH78+0.9*AH79+AH80+1.1*AH81+1.2*AH82+1.3*AH83)/7</f>
        <v>7.39382239382239</v>
      </c>
      <c r="G83" s="48" t="n">
        <f aca="false">(0.7*AI77+0.8*AI78+0.9*AI79+AI80+1.1*AI81+1.2*AI82+1.3*AI83)/7</f>
        <v>0.421193829644534</v>
      </c>
      <c r="H83" s="24"/>
      <c r="I83" s="7"/>
      <c r="J83" s="7"/>
      <c r="K83" s="7"/>
      <c r="M83" s="1" t="n">
        <f aca="false">M82+1</f>
        <v>39</v>
      </c>
      <c r="N83" s="15" t="n">
        <f aca="false">N82+1</f>
        <v>43900</v>
      </c>
      <c r="O83" s="24" t="n">
        <f aca="true">OFFSET(INDIRECT($N$41),$M83,O$43)</f>
        <v>0</v>
      </c>
      <c r="P83" s="24" t="n">
        <f aca="true">OFFSET(INDIRECT($N$41),$M83,P$43)</f>
        <v>0</v>
      </c>
      <c r="Q83" s="24" t="n">
        <f aca="true">OFFSET(INDIRECT($N$41),$M83,Q$43)</f>
        <v>631</v>
      </c>
      <c r="R83" s="24" t="n">
        <f aca="true">OFFSET(INDIRECT($N$41),$M83,R$43)</f>
        <v>0</v>
      </c>
      <c r="S83" s="24" t="n">
        <f aca="true">OFFSET(INDIRECT($N$41),$M83,S$43)</f>
        <v>0</v>
      </c>
      <c r="T83" s="24"/>
      <c r="U83" s="24"/>
      <c r="V83" s="24" t="n">
        <v>0</v>
      </c>
      <c r="X83" s="24" t="n">
        <f aca="false">X82+1</f>
        <v>39</v>
      </c>
      <c r="Y83" s="48" t="n">
        <f aca="true">OFFSET(O82,Y$43,0)/$P$31</f>
        <v>455.229946524064</v>
      </c>
      <c r="Z83" s="48" t="n">
        <f aca="true">OFFSET(P82,Z$43,0)/$U$31</f>
        <v>83.4686082597279</v>
      </c>
      <c r="AA83" s="48" t="n">
        <f aca="true">OFFSET(R82,AA$43,0)/$R$31</f>
        <v>256.081081081081</v>
      </c>
      <c r="AB83" s="32" t="n">
        <f aca="true">OFFSET(V82,AB$43,0)/$V$31</f>
        <v>26.2910798122066</v>
      </c>
      <c r="AE83" s="24" t="n">
        <f aca="false">AE82+1</f>
        <v>39</v>
      </c>
      <c r="AF83" s="32" t="n">
        <f aca="false">Y83-Y82</f>
        <v>9.19786096256684</v>
      </c>
      <c r="AG83" s="32" t="n">
        <f aca="false">Z83-Z82</f>
        <v>1.51587491047982</v>
      </c>
      <c r="AH83" s="32" t="n">
        <f aca="false">AA83-AA82</f>
        <v>6.46718146718146</v>
      </c>
      <c r="AI83" s="32" t="n">
        <f aca="false">AB83-AB82</f>
        <v>0.375586854460096</v>
      </c>
    </row>
    <row r="84" customFormat="false" ht="12.8" hidden="false" customHeight="false" outlineLevel="0" collapsed="false">
      <c r="C84" s="24" t="n">
        <f aca="false">C83+1</f>
        <v>40</v>
      </c>
      <c r="D84" s="48" t="n">
        <f aca="false">(0.7*AF78+0.8*AF79+0.9*AF80+AF81+1.1*AF82+1.2*AF83+1.3*AF84)/7</f>
        <v>8.98365164247518</v>
      </c>
      <c r="E84" s="48" t="n">
        <f aca="false">(0.7*AG78+0.8*AG79+0.9*AG80+AG81+1.1*AG82+1.2*AG83+1.3*AG84)/7</f>
        <v>1.05446236742489</v>
      </c>
      <c r="F84" s="48" t="n">
        <f aca="false">(0.7*AH78+0.8*AH79+0.9*AH80+AH81+1.1*AH82+1.2*AH83+1.3*AH84)/7</f>
        <v>6.6588527302813</v>
      </c>
      <c r="G84" s="48" t="n">
        <f aca="false">(0.7*AI78+0.8*AI79+0.9*AI80+AI81+1.1*AI82+1.2*AI83+1.3*AI84)/7</f>
        <v>0.380952380952381</v>
      </c>
      <c r="H84" s="24"/>
      <c r="I84" s="7"/>
      <c r="J84" s="7"/>
      <c r="K84" s="7"/>
      <c r="M84" s="1" t="n">
        <f aca="false">M83+1</f>
        <v>40</v>
      </c>
      <c r="N84" s="15" t="n">
        <f aca="false">N83+1</f>
        <v>43901</v>
      </c>
      <c r="O84" s="24" t="n">
        <f aca="true">OFFSET(INDIRECT($N$41),$M84,O$43)</f>
        <v>0</v>
      </c>
      <c r="P84" s="24" t="n">
        <f aca="true">OFFSET(INDIRECT($N$41),$M84,P$43)</f>
        <v>0</v>
      </c>
      <c r="Q84" s="24" t="n">
        <f aca="true">OFFSET(INDIRECT($N$41),$M84,Q$43)</f>
        <v>827</v>
      </c>
      <c r="R84" s="24" t="n">
        <f aca="true">OFFSET(INDIRECT($N$41),$M84,R$43)</f>
        <v>0</v>
      </c>
      <c r="S84" s="24" t="n">
        <f aca="true">OFFSET(INDIRECT($N$41),$M84,S$43)</f>
        <v>0</v>
      </c>
      <c r="T84" s="24"/>
      <c r="U84" s="24"/>
      <c r="V84" s="24" t="n">
        <v>0</v>
      </c>
      <c r="X84" s="24" t="n">
        <f aca="false">X83+1</f>
        <v>40</v>
      </c>
      <c r="Y84" s="48" t="n">
        <f aca="true">OFFSET(O83,Y$43,0)/$P$31</f>
        <v>464.534759358289</v>
      </c>
      <c r="Z84" s="48" t="n">
        <f aca="true">OFFSET(P83,Z$43,0)/$U$31</f>
        <v>83.4686082597279</v>
      </c>
      <c r="AA84" s="48" t="n">
        <f aca="true">OFFSET(R83,AA$43,0)/$R$31</f>
        <v>257.625482625483</v>
      </c>
      <c r="AB84" s="32" t="n">
        <f aca="true">OFFSET(V83,AB$43,0)/$V$31</f>
        <v>26.4788732394366</v>
      </c>
      <c r="AE84" s="24" t="n">
        <f aca="false">AE83+1</f>
        <v>40</v>
      </c>
      <c r="AF84" s="32" t="n">
        <f aca="false">Y84-Y83</f>
        <v>9.30481283422461</v>
      </c>
      <c r="AG84" s="32" t="n">
        <f aca="false">Z84-Z83</f>
        <v>0</v>
      </c>
      <c r="AH84" s="32" t="n">
        <f aca="false">AA84-AA83</f>
        <v>1.54440154440152</v>
      </c>
      <c r="AI84" s="32" t="n">
        <f aca="false">AB84-AB83</f>
        <v>0.187793427230048</v>
      </c>
    </row>
    <row r="85" customFormat="false" ht="12.8" hidden="false" customHeight="false" outlineLevel="0" collapsed="false">
      <c r="C85" s="24" t="n">
        <f aca="false">C84+1</f>
        <v>41</v>
      </c>
      <c r="D85" s="48" t="n">
        <f aca="false">(0.7*AF79+0.8*AF80+0.9*AF81+AF82+1.1*AF83+1.2*AF84+1.3*AF85)/7</f>
        <v>9.26080977845684</v>
      </c>
      <c r="E85" s="48" t="n">
        <f aca="false">(0.7*AG79+0.8*AG80+0.9*AG81+AG82+1.1*AG83+1.2*AG84+1.3*AG85)/7</f>
        <v>1.37656447157522</v>
      </c>
      <c r="F85" s="48" t="n">
        <f aca="false">(0.7*AH79+0.8*AH80+0.9*AH81+AH82+1.1*AH83+1.2*AH84+1.3*AH85)/7</f>
        <v>6.16381687810259</v>
      </c>
      <c r="G85" s="48" t="n">
        <f aca="false">(0.7*AI79+0.8*AI80+0.9*AI81+AI82+1.1*AI83+1.2*AI84+1.3*AI85)/7</f>
        <v>0.317907444668008</v>
      </c>
      <c r="H85" s="24"/>
      <c r="I85" s="7"/>
      <c r="J85" s="7"/>
      <c r="K85" s="7"/>
      <c r="M85" s="1" t="n">
        <f aca="false">M84+1</f>
        <v>41</v>
      </c>
      <c r="N85" s="15" t="n">
        <f aca="false">N84+1</f>
        <v>43902</v>
      </c>
      <c r="O85" s="24" t="n">
        <f aca="true">OFFSET(INDIRECT($N$41),$M85,O$43)</f>
        <v>0</v>
      </c>
      <c r="P85" s="24" t="n">
        <f aca="true">OFFSET(INDIRECT($N$41),$M85,P$43)</f>
        <v>0</v>
      </c>
      <c r="Q85" s="24" t="n">
        <f aca="true">OFFSET(INDIRECT($N$41),$M85,Q$43)</f>
        <v>1016</v>
      </c>
      <c r="R85" s="24" t="n">
        <f aca="true">OFFSET(INDIRECT($N$41),$M85,R$43)</f>
        <v>0</v>
      </c>
      <c r="S85" s="24" t="n">
        <f aca="true">OFFSET(INDIRECT($N$41),$M85,S$43)</f>
        <v>0</v>
      </c>
      <c r="T85" s="24"/>
      <c r="U85" s="24"/>
      <c r="V85" s="24" t="n">
        <v>0</v>
      </c>
      <c r="X85" s="24" t="n">
        <f aca="false">X84+1</f>
        <v>41</v>
      </c>
      <c r="Y85" s="48" t="n">
        <f aca="true">OFFSET(O84,Y$43,0)/$P$31</f>
        <v>473.946524064171</v>
      </c>
      <c r="Z85" s="48" t="n">
        <f aca="true">OFFSET(P84,Z$43,0)/$U$31</f>
        <v>86.8345667223681</v>
      </c>
      <c r="AA85" s="48" t="n">
        <f aca="true">OFFSET(R84,AA$43,0)/$R$31</f>
        <v>258.590733590734</v>
      </c>
      <c r="AB85" s="32" t="n">
        <f aca="true">OFFSET(V84,AB$43,0)/$V$31</f>
        <v>26.5727699530516</v>
      </c>
      <c r="AE85" s="24" t="n">
        <f aca="false">AE84+1</f>
        <v>41</v>
      </c>
      <c r="AF85" s="32" t="n">
        <f aca="false">Y85-Y84</f>
        <v>9.41176470588232</v>
      </c>
      <c r="AG85" s="32" t="n">
        <f aca="false">Z85-Z84</f>
        <v>3.36595846264025</v>
      </c>
      <c r="AH85" s="32" t="n">
        <f aca="false">AA85-AA84</f>
        <v>0.965250965250959</v>
      </c>
      <c r="AI85" s="32" t="n">
        <f aca="false">AB85-AB84</f>
        <v>0.0938967136150239</v>
      </c>
    </row>
    <row r="86" customFormat="false" ht="12.8" hidden="false" customHeight="false" outlineLevel="0" collapsed="false">
      <c r="C86" s="24" t="n">
        <f aca="false">C85+1</f>
        <v>42</v>
      </c>
      <c r="D86" s="48" t="n">
        <f aca="false">(0.7*AF80+0.8*AF81+0.9*AF82+AF83+1.1*AF84+1.2*AF85+1.3*AF86)/7</f>
        <v>9.15569136745608</v>
      </c>
      <c r="E86" s="48" t="n">
        <f aca="false">(0.7*AG80+0.8*AG81+0.9*AG82+AG83+1.1*AG84+1.2*AG85+1.3*AG86)/7</f>
        <v>1.37434778160488</v>
      </c>
      <c r="F86" s="48" t="n">
        <f aca="false">(0.7*AH80+0.8*AH81+0.9*AH82+AH83+1.1*AH84+1.2*AH85+1.3*AH86)/7</f>
        <v>6.44649751792609</v>
      </c>
      <c r="G86" s="48" t="n">
        <f aca="false">(0.7*AI80+0.8*AI81+0.9*AI82+AI83+1.1*AI84+1.2*AI85+1.3*AI86)/7</f>
        <v>0.36485580147552</v>
      </c>
      <c r="H86" s="24"/>
      <c r="I86" s="7"/>
      <c r="J86" s="7"/>
      <c r="K86" s="7"/>
      <c r="M86" s="1" t="n">
        <f aca="false">M85+1</f>
        <v>42</v>
      </c>
      <c r="N86" s="15" t="n">
        <f aca="false">N85+1</f>
        <v>43903</v>
      </c>
      <c r="O86" s="24" t="n">
        <f aca="true">OFFSET(INDIRECT($N$41),$M86,O$43)</f>
        <v>0</v>
      </c>
      <c r="P86" s="24" t="n">
        <f aca="true">OFFSET(INDIRECT($N$41),$M86,P$43)</f>
        <v>0</v>
      </c>
      <c r="Q86" s="24" t="n">
        <f aca="true">OFFSET(INDIRECT($N$41),$M86,Q$43)</f>
        <v>1266</v>
      </c>
      <c r="R86" s="24" t="n">
        <f aca="true">OFFSET(INDIRECT($N$41),$M86,R$43)</f>
        <v>0</v>
      </c>
      <c r="S86" s="24" t="n">
        <f aca="true">OFFSET(INDIRECT($N$41),$M86,S$43)</f>
        <v>0</v>
      </c>
      <c r="T86" s="24"/>
      <c r="U86" s="24"/>
      <c r="V86" s="24" t="n">
        <v>0</v>
      </c>
      <c r="X86" s="24" t="n">
        <f aca="false">X85+1</f>
        <v>42</v>
      </c>
      <c r="Y86" s="48" t="n">
        <f aca="true">OFFSET(O85,Y$43,0)/$P$31</f>
        <v>481.79679144385</v>
      </c>
      <c r="Z86" s="48" t="n">
        <f aca="true">OFFSET(P85,Z$43,0)/$U$31</f>
        <v>88.2310814036763</v>
      </c>
      <c r="AA86" s="48" t="n">
        <f aca="true">OFFSET(R85,AA$43,0)/$R$31</f>
        <v>267.277992277992</v>
      </c>
      <c r="AB86" s="32" t="n">
        <f aca="true">OFFSET(V85,AB$43,0)/$V$31</f>
        <v>27.2300469483568</v>
      </c>
      <c r="AE86" s="24" t="n">
        <f aca="false">AE85+1</f>
        <v>42</v>
      </c>
      <c r="AF86" s="32" t="n">
        <f aca="false">Y86-Y85</f>
        <v>7.85026737967917</v>
      </c>
      <c r="AG86" s="32" t="n">
        <f aca="false">Z86-Z85</f>
        <v>1.39651468130819</v>
      </c>
      <c r="AH86" s="32" t="n">
        <f aca="false">AA86-AA85</f>
        <v>8.68725868725869</v>
      </c>
      <c r="AI86" s="32" t="n">
        <f aca="false">AB86-AB85</f>
        <v>0.657276995305164</v>
      </c>
    </row>
    <row r="87" customFormat="false" ht="12.8" hidden="false" customHeight="false" outlineLevel="0" collapsed="false">
      <c r="C87" s="24" t="n">
        <f aca="false">C86+1</f>
        <v>43</v>
      </c>
      <c r="D87" s="48" t="n">
        <f aca="false">(0.7*AF81+0.8*AF82+0.9*AF83+AF84+1.1*AF85+1.2*AF86+1.3*AF87)/7</f>
        <v>8.69060351413292</v>
      </c>
      <c r="E87" s="48" t="n">
        <f aca="false">(0.7*AG81+0.8*AG82+0.9*AG83+AG84+1.1*AG85+1.2*AG86+1.3*AG87)/7</f>
        <v>1.38918255294479</v>
      </c>
      <c r="F87" s="48" t="n">
        <f aca="false">(0.7*AH81+0.8*AH82+0.9*AH83+AH84+1.1*AH85+1.2*AH86+1.3*AH87)/7</f>
        <v>6.61748483177055</v>
      </c>
      <c r="G87" s="48" t="n">
        <f aca="false">(0.7*AI81+0.8*AI82+0.9*AI83+AI84+1.1*AI85+1.2*AI86+1.3*AI87)/7</f>
        <v>0.315224681421864</v>
      </c>
      <c r="H87" s="24"/>
      <c r="I87" s="7"/>
      <c r="J87" s="7"/>
      <c r="K87" s="7"/>
      <c r="M87" s="1" t="n">
        <f aca="false">M86+1</f>
        <v>43</v>
      </c>
      <c r="N87" s="15" t="n">
        <f aca="false">N86+1</f>
        <v>43904</v>
      </c>
      <c r="O87" s="24" t="n">
        <f aca="true">OFFSET(INDIRECT($N$41),$M87,O$43)</f>
        <v>196</v>
      </c>
      <c r="P87" s="24" t="n">
        <f aca="true">OFFSET(INDIRECT($N$41),$M87,P$43)</f>
        <v>0</v>
      </c>
      <c r="Q87" s="24" t="n">
        <f aca="true">OFFSET(INDIRECT($N$41),$M87,Q$43)</f>
        <v>1441</v>
      </c>
      <c r="R87" s="24" t="n">
        <f aca="true">OFFSET(INDIRECT($N$41),$M87,R$43)</f>
        <v>0</v>
      </c>
      <c r="S87" s="24" t="n">
        <f aca="true">OFFSET(INDIRECT($N$41),$M87,S$43)</f>
        <v>0</v>
      </c>
      <c r="T87" s="24"/>
      <c r="U87" s="24"/>
      <c r="V87" s="24" t="n">
        <v>0</v>
      </c>
      <c r="X87" s="24" t="n">
        <f aca="false">X86+1</f>
        <v>43</v>
      </c>
      <c r="Y87" s="48" t="n">
        <f aca="true">OFFSET(O86,Y$43,0)/$P$31</f>
        <v>489.882352941176</v>
      </c>
      <c r="Z87" s="48" t="n">
        <f aca="true">OFFSET(P86,Z$43,0)/$U$31</f>
        <v>89.6395321079016</v>
      </c>
      <c r="AA87" s="48" t="n">
        <f aca="true">OFFSET(R86,AA$43,0)/$R$31</f>
        <v>275.482625482626</v>
      </c>
      <c r="AB87" s="32" t="n">
        <f aca="true">OFFSET(V86,AB$43,0)/$V$31</f>
        <v>27.5117370892019</v>
      </c>
      <c r="AE87" s="24" t="n">
        <f aca="false">AE86+1</f>
        <v>43</v>
      </c>
      <c r="AF87" s="32" t="n">
        <f aca="false">Y87-Y86</f>
        <v>8.08556149732618</v>
      </c>
      <c r="AG87" s="32" t="n">
        <f aca="false">Z87-Z86</f>
        <v>1.40845070422535</v>
      </c>
      <c r="AH87" s="32" t="n">
        <f aca="false">AA87-AA86</f>
        <v>8.20463320463324</v>
      </c>
      <c r="AI87" s="32" t="n">
        <f aca="false">AB87-AB86</f>
        <v>0.281690140845068</v>
      </c>
    </row>
    <row r="88" customFormat="false" ht="12.8" hidden="false" customHeight="false" outlineLevel="0" collapsed="false">
      <c r="C88" s="24" t="n">
        <f aca="false">C87+1</f>
        <v>44</v>
      </c>
      <c r="D88" s="48" t="n">
        <f aca="false">(0.7*AF82+0.8*AF83+0.9*AF84+AF85+1.1*AF86+1.2*AF87+1.3*AF88)/7</f>
        <v>8.20932009167304</v>
      </c>
      <c r="E88" s="48" t="n">
        <f aca="false">(0.7*AG82+0.8*AG83+0.9*AG84+AG85+1.1*AG86+1.2*AG87+1.3*AG88)/7</f>
        <v>1.26590048767179</v>
      </c>
      <c r="F88" s="48" t="n">
        <f aca="false">(0.7*AH82+0.8*AH83+0.9*AH84+AH85+1.1*AH86+1.2*AH87+1.3*AH88)/7</f>
        <v>6.60369553226696</v>
      </c>
      <c r="G88" s="48" t="n">
        <f aca="false">(0.7*AI82+0.8*AI83+0.9*AI84+AI85+1.1*AI86+1.2*AI87+1.3*AI88)/7</f>
        <v>0.295103957075788</v>
      </c>
      <c r="H88" s="24"/>
      <c r="I88" s="7"/>
      <c r="J88" s="7"/>
      <c r="K88" s="7"/>
      <c r="M88" s="1" t="n">
        <f aca="false">M87+1</f>
        <v>44</v>
      </c>
      <c r="N88" s="15" t="n">
        <f aca="false">N87+1</f>
        <v>43905</v>
      </c>
      <c r="O88" s="24" t="n">
        <f aca="true">OFFSET(INDIRECT($N$41),$M88,O$43)</f>
        <v>294</v>
      </c>
      <c r="P88" s="24" t="n">
        <f aca="true">OFFSET(INDIRECT($N$41),$M88,P$43)</f>
        <v>0</v>
      </c>
      <c r="Q88" s="24" t="n">
        <f aca="true">OFFSET(INDIRECT($N$41),$M88,Q$43)</f>
        <v>1809</v>
      </c>
      <c r="R88" s="24" t="n">
        <f aca="true">OFFSET(INDIRECT($N$41),$M88,R$43)</f>
        <v>0</v>
      </c>
      <c r="S88" s="24" t="n">
        <f aca="true">OFFSET(INDIRECT($N$41),$M88,S$43)</f>
        <v>0</v>
      </c>
      <c r="T88" s="24"/>
      <c r="U88" s="24"/>
      <c r="V88" s="24" t="n">
        <v>0</v>
      </c>
      <c r="X88" s="24" t="n">
        <f aca="false">X87+1</f>
        <v>44</v>
      </c>
      <c r="Y88" s="48" t="n">
        <f aca="true">OFFSET(O87,Y$43,0)/$P$31</f>
        <v>496.042780748663</v>
      </c>
      <c r="Z88" s="48" t="n">
        <f aca="true">OFFSET(P87,Z$43,0)/$U$31</f>
        <v>90.105037001671</v>
      </c>
      <c r="AA88" s="48" t="n">
        <f aca="true">OFFSET(R87,AA$43,0)/$R$31</f>
        <v>283.880308880309</v>
      </c>
      <c r="AB88" s="32" t="n">
        <f aca="true">OFFSET(V87,AB$43,0)/$V$31</f>
        <v>27.6995305164319</v>
      </c>
      <c r="AE88" s="24" t="n">
        <f aca="false">AE87+1</f>
        <v>44</v>
      </c>
      <c r="AF88" s="32" t="n">
        <f aca="false">Y88-Y87</f>
        <v>6.16042780748666</v>
      </c>
      <c r="AG88" s="32" t="n">
        <f aca="false">Z88-Z87</f>
        <v>0.465504893769392</v>
      </c>
      <c r="AH88" s="32" t="n">
        <f aca="false">AA88-AA87</f>
        <v>8.39768339768341</v>
      </c>
      <c r="AI88" s="32" t="n">
        <f aca="false">AB88-AB87</f>
        <v>0.187793427230048</v>
      </c>
    </row>
    <row r="89" customFormat="false" ht="12.8" hidden="false" customHeight="false" outlineLevel="0" collapsed="false">
      <c r="C89" s="24" t="n">
        <f aca="false">C88+1</f>
        <v>45</v>
      </c>
      <c r="D89" s="48" t="n">
        <f aca="false">(0.7*AF83+0.8*AF84+0.9*AF85+AF86+1.1*AF87+1.2*AF88+1.3*AF89)/7</f>
        <v>7.9563025210084</v>
      </c>
      <c r="E89" s="48" t="n">
        <f aca="false">(0.7*AG83+0.8*AG84+0.9*AG85+AG86+1.1*AG87+1.2*AG88+1.3*AG89)/7</f>
        <v>1.12931828257682</v>
      </c>
      <c r="F89" s="48" t="n">
        <f aca="false">(0.7*AH83+0.8*AH84+0.9*AH85+AH86+1.1*AH87+1.2*AH88+1.3*AH89)/7</f>
        <v>6.69194704908991</v>
      </c>
      <c r="G89" s="48" t="n">
        <f aca="false">(0.7*AI83+0.8*AI84+0.9*AI85+AI86+1.1*AI87+1.2*AI88+1.3*AI89)/7</f>
        <v>0.258886653252851</v>
      </c>
      <c r="H89" s="24"/>
      <c r="I89" s="7"/>
      <c r="J89" s="7"/>
      <c r="K89" s="7"/>
      <c r="M89" s="1" t="n">
        <f aca="false">M88+1</f>
        <v>45</v>
      </c>
      <c r="N89" s="15" t="n">
        <f aca="false">N88+1</f>
        <v>43906</v>
      </c>
      <c r="O89" s="24" t="n">
        <f aca="true">OFFSET(INDIRECT($N$41),$M89,O$43)</f>
        <v>342</v>
      </c>
      <c r="P89" s="24" t="n">
        <f aca="true">OFFSET(INDIRECT($N$41),$M89,P$43)</f>
        <v>0</v>
      </c>
      <c r="Q89" s="24" t="n">
        <f aca="true">OFFSET(INDIRECT($N$41),$M89,Q$43)</f>
        <v>2158</v>
      </c>
      <c r="R89" s="24" t="n">
        <f aca="true">OFFSET(INDIRECT($N$41),$M89,R$43)</f>
        <v>0</v>
      </c>
      <c r="S89" s="24" t="n">
        <f aca="true">OFFSET(INDIRECT($N$41),$M89,S$43)</f>
        <v>0</v>
      </c>
      <c r="T89" s="24"/>
      <c r="U89" s="24"/>
      <c r="V89" s="24" t="n">
        <v>0</v>
      </c>
      <c r="X89" s="24" t="n">
        <f aca="false">X88+1</f>
        <v>45</v>
      </c>
      <c r="Y89" s="48" t="n">
        <f aca="true">OFFSET(O88,Y$43,0)/$P$31</f>
        <v>503.122994652406</v>
      </c>
      <c r="Z89" s="48" t="n">
        <f aca="true">OFFSET(P88,Z$43,0)/$U$31</f>
        <v>90.3437574600143</v>
      </c>
      <c r="AA89" s="48" t="n">
        <f aca="true">OFFSET(R88,AA$43,0)/$R$31</f>
        <v>293.436293436293</v>
      </c>
      <c r="AB89" s="32" t="n">
        <f aca="true">OFFSET(V88,AB$43,0)/$V$31</f>
        <v>27.7934272300469</v>
      </c>
      <c r="AE89" s="24" t="n">
        <f aca="false">AE88+1</f>
        <v>45</v>
      </c>
      <c r="AF89" s="32" t="n">
        <f aca="false">Y89-Y88</f>
        <v>7.0802139037433</v>
      </c>
      <c r="AG89" s="32" t="n">
        <f aca="false">Z89-Z88</f>
        <v>0.23872045834328</v>
      </c>
      <c r="AH89" s="32" t="n">
        <f aca="false">AA89-AA88</f>
        <v>9.55598455598454</v>
      </c>
      <c r="AI89" s="32" t="n">
        <f aca="false">AB89-AB88</f>
        <v>0.0938967136150239</v>
      </c>
    </row>
    <row r="90" customFormat="false" ht="12.8" hidden="false" customHeight="false" outlineLevel="0" collapsed="false">
      <c r="C90" s="24" t="n">
        <f aca="false">C89+1</f>
        <v>46</v>
      </c>
      <c r="D90" s="48" t="n">
        <f aca="false">(0.7*AF84+0.8*AF85+0.9*AF86+AF87+1.1*AF88+1.2*AF89+1.3*AF90)/7</f>
        <v>7.54805194805195</v>
      </c>
      <c r="E90" s="48" t="n">
        <f aca="false">(0.7*AG84+0.8*AG85+0.9*AG86+AG87+1.1*AG88+1.2*AG89+1.3*AG90)/7</f>
        <v>1.08344985165229</v>
      </c>
      <c r="F90" s="48" t="n">
        <f aca="false">(0.7*AH84+0.8*AH85+0.9*AH86+AH87+1.1*AH88+1.2*AH89+1.3*AH90)/7</f>
        <v>7.93160507446222</v>
      </c>
      <c r="G90" s="48" t="n">
        <f aca="false">(0.7*AI84+0.8*AI85+0.9*AI86+AI87+1.1*AI88+1.2*AI89+1.3*AI90)/7</f>
        <v>0.234741784037559</v>
      </c>
      <c r="H90" s="24"/>
      <c r="I90" s="7"/>
      <c r="J90" s="7"/>
      <c r="K90" s="7"/>
      <c r="M90" s="1" t="n">
        <f aca="false">M89+1</f>
        <v>46</v>
      </c>
      <c r="N90" s="15" t="n">
        <f aca="false">N89+1</f>
        <v>43907</v>
      </c>
      <c r="O90" s="24" t="n">
        <f aca="true">OFFSET(INDIRECT($N$41),$M90,O$43)</f>
        <v>533</v>
      </c>
      <c r="P90" s="24" t="n">
        <f aca="true">OFFSET(INDIRECT($N$41),$M90,P$43)</f>
        <v>0</v>
      </c>
      <c r="Q90" s="24" t="n">
        <f aca="true">OFFSET(INDIRECT($N$41),$M90,Q$43)</f>
        <v>2503</v>
      </c>
      <c r="R90" s="24" t="n">
        <f aca="true">OFFSET(INDIRECT($N$41),$M90,R$43)</f>
        <v>0</v>
      </c>
      <c r="S90" s="24" t="n">
        <f aca="true">OFFSET(INDIRECT($N$41),$M90,S$43)</f>
        <v>0</v>
      </c>
      <c r="T90" s="24"/>
      <c r="U90" s="24"/>
      <c r="V90" s="24" t="n">
        <v>0</v>
      </c>
      <c r="X90" s="24" t="n">
        <f aca="false">X89+1</f>
        <v>46</v>
      </c>
      <c r="Y90" s="48" t="n">
        <f aca="true">OFFSET(O89,Y$43,0)/$P$31</f>
        <v>509.561497326203</v>
      </c>
      <c r="Z90" s="48" t="n">
        <f aca="true">OFFSET(P89,Z$43,0)/$U$31</f>
        <v>91.4418715683934</v>
      </c>
      <c r="AA90" s="48" t="n">
        <f aca="true">OFFSET(R89,AA$43,0)/$R$31</f>
        <v>306.467181467181</v>
      </c>
      <c r="AB90" s="32" t="n">
        <f aca="true">OFFSET(V89,AB$43,0)/$V$31</f>
        <v>27.981220657277</v>
      </c>
      <c r="AE90" s="24" t="n">
        <f aca="false">AE89+1</f>
        <v>46</v>
      </c>
      <c r="AF90" s="32" t="n">
        <f aca="false">Y90-Y89</f>
        <v>6.43850267379679</v>
      </c>
      <c r="AG90" s="32" t="n">
        <f aca="false">Z90-Z89</f>
        <v>1.09811410837909</v>
      </c>
      <c r="AH90" s="32" t="n">
        <f aca="false">AA90-AA89</f>
        <v>13.030888030888</v>
      </c>
      <c r="AI90" s="32" t="n">
        <f aca="false">AB90-AB89</f>
        <v>0.187793427230048</v>
      </c>
    </row>
    <row r="91" customFormat="false" ht="12.8" hidden="false" customHeight="false" outlineLevel="0" collapsed="false">
      <c r="C91" s="24" t="n">
        <f aca="false">C90+1</f>
        <v>47</v>
      </c>
      <c r="D91" s="48" t="n">
        <f aca="false">(0.7*AF85+0.8*AF86+0.9*AF87+AF88+1.1*AF89+1.2*AF90+1.3*AF91)/7</f>
        <v>7.77387318563789</v>
      </c>
      <c r="E91" s="48" t="n">
        <f aca="false">(0.7*AG85+0.8*AG86+0.9*AG87+AG88+1.1*AG89+1.2*AG90+1.3*AG91)/7</f>
        <v>1.14023121781537</v>
      </c>
      <c r="F91" s="48" t="n">
        <f aca="false">(0.7*AH85+0.8*AH86+0.9*AH87+AH88+1.1*AH89+1.2*AH90+1.3*AH91)/7</f>
        <v>7.88610038610039</v>
      </c>
      <c r="G91" s="48" t="n">
        <f aca="false">(0.7*AI85+0.8*AI86+0.9*AI87+AI88+1.1*AI89+1.2*AI90+1.3*AI91)/7</f>
        <v>0.177062374245473</v>
      </c>
      <c r="H91" s="24"/>
      <c r="I91" s="7"/>
      <c r="J91" s="7"/>
      <c r="K91" s="7"/>
      <c r="M91" s="1" t="n">
        <f aca="false">M90+1</f>
        <v>47</v>
      </c>
      <c r="N91" s="15" t="n">
        <f aca="false">N90+1</f>
        <v>43908</v>
      </c>
      <c r="O91" s="24" t="n">
        <f aca="true">OFFSET(INDIRECT($N$41),$M91,O$43)</f>
        <v>638</v>
      </c>
      <c r="P91" s="24" t="n">
        <f aca="true">OFFSET(INDIRECT($N$41),$M91,P$43)</f>
        <v>0</v>
      </c>
      <c r="Q91" s="24" t="n">
        <f aca="true">OFFSET(INDIRECT($N$41),$M91,Q$43)</f>
        <v>2978</v>
      </c>
      <c r="R91" s="24" t="n">
        <f aca="true">OFFSET(INDIRECT($N$41),$M91,R$43)</f>
        <v>0</v>
      </c>
      <c r="S91" s="24" t="n">
        <f aca="true">OFFSET(INDIRECT($N$41),$M91,S$43)</f>
        <v>0</v>
      </c>
      <c r="T91" s="24"/>
      <c r="U91" s="24"/>
      <c r="V91" s="24" t="n">
        <v>0</v>
      </c>
      <c r="X91" s="24" t="n">
        <f aca="false">X90+1</f>
        <v>47</v>
      </c>
      <c r="Y91" s="48" t="n">
        <f aca="true">OFFSET(O90,Y$43,0)/$P$31</f>
        <v>519.251336898396</v>
      </c>
      <c r="Z91" s="48" t="n">
        <f aca="true">OFFSET(P90,Z$43,0)/$U$31</f>
        <v>92.360945333015</v>
      </c>
      <c r="AA91" s="48" t="n">
        <f aca="true">OFFSET(R90,AA$43,0)/$R$31</f>
        <v>310.810810810811</v>
      </c>
      <c r="AB91" s="32" t="n">
        <f aca="true">OFFSET(V90,AB$43,0)/$V$31</f>
        <v>27.887323943662</v>
      </c>
      <c r="AE91" s="24" t="n">
        <f aca="false">AE90+1</f>
        <v>47</v>
      </c>
      <c r="AF91" s="32" t="n">
        <f aca="false">Y91-Y90</f>
        <v>9.68983957219251</v>
      </c>
      <c r="AG91" s="32" t="n">
        <f aca="false">Z91-Z90</f>
        <v>0.919073764621629</v>
      </c>
      <c r="AH91" s="32" t="n">
        <f aca="false">AA91-AA90</f>
        <v>4.34362934362935</v>
      </c>
      <c r="AI91" s="32" t="n">
        <f aca="false">AB91-AB90</f>
        <v>-0.0938967136150239</v>
      </c>
    </row>
    <row r="92" customFormat="false" ht="12.8" hidden="false" customHeight="false" outlineLevel="0" collapsed="false">
      <c r="C92" s="24" t="n">
        <f aca="false">C91+1</f>
        <v>48</v>
      </c>
      <c r="D92" s="48" t="n">
        <f aca="false">(0.7*AF86+0.8*AF87+0.9*AF88+AF89+1.1*AF90+1.2*AF91+1.3*AF92)/7</f>
        <v>7.25011459129107</v>
      </c>
      <c r="E92" s="48" t="n">
        <f aca="false">(0.7*AG86+0.8*AG87+0.9*AG88+AG89+1.1*AG90+1.2*AG91+1.3*AG92)/7</f>
        <v>0.997339972035604</v>
      </c>
      <c r="F92" s="48" t="n">
        <f aca="false">(0.7*AH86+0.8*AH87+0.9*AH88+AH89+1.1*AH90+1.2*AH91+1.3*AH92)/7</f>
        <v>7.13320463320463</v>
      </c>
      <c r="G92" s="48" t="n">
        <f aca="false">(0.7*AI86+0.8*AI87+0.9*AI88+AI89+1.1*AI90+1.2*AI91+1.3*AI92)/7</f>
        <v>0.23608316566063</v>
      </c>
      <c r="H92" s="24"/>
      <c r="I92" s="7"/>
      <c r="J92" s="7"/>
      <c r="K92" s="7"/>
      <c r="M92" s="1" t="n">
        <f aca="false">M91+1</f>
        <v>48</v>
      </c>
      <c r="N92" s="15" t="n">
        <f aca="false">N91+1</f>
        <v>43909</v>
      </c>
      <c r="O92" s="24" t="n">
        <f aca="true">OFFSET(INDIRECT($N$41),$M92,O$43)</f>
        <v>831</v>
      </c>
      <c r="P92" s="24" t="n">
        <f aca="true">OFFSET(INDIRECT($N$41),$M92,P$43)</f>
        <v>0</v>
      </c>
      <c r="Q92" s="24" t="n">
        <f aca="true">OFFSET(INDIRECT($N$41),$M92,Q$43)</f>
        <v>3405</v>
      </c>
      <c r="R92" s="24" t="n">
        <f aca="true">OFFSET(INDIRECT($N$41),$M92,R$43)</f>
        <v>0</v>
      </c>
      <c r="S92" s="24" t="n">
        <f aca="true">OFFSET(INDIRECT($N$41),$M92,S$43)</f>
        <v>0</v>
      </c>
      <c r="T92" s="24"/>
      <c r="U92" s="24"/>
      <c r="V92" s="24" t="n">
        <v>0</v>
      </c>
      <c r="X92" s="24" t="n">
        <f aca="false">X91+1</f>
        <v>48</v>
      </c>
      <c r="Y92" s="48" t="n">
        <f aca="true">OFFSET(O91,Y$43,0)/$P$31</f>
        <v>524.983957219251</v>
      </c>
      <c r="Z92" s="48" t="n">
        <f aca="true">OFFSET(P91,Z$43,0)/$U$31</f>
        <v>93.8290761518262</v>
      </c>
      <c r="AA92" s="48" t="n">
        <f aca="true">OFFSET(R91,AA$43,0)/$R$31</f>
        <v>311.293436293436</v>
      </c>
      <c r="AB92" s="32" t="n">
        <f aca="true">OFFSET(V91,AB$43,0)/$V$31</f>
        <v>28.3568075117371</v>
      </c>
      <c r="AE92" s="24" t="n">
        <f aca="false">AE91+1</f>
        <v>48</v>
      </c>
      <c r="AF92" s="32" t="n">
        <f aca="false">Y92-Y91</f>
        <v>5.73262032085563</v>
      </c>
      <c r="AG92" s="32" t="n">
        <f aca="false">Z92-Z91</f>
        <v>1.46813081881118</v>
      </c>
      <c r="AH92" s="32" t="n">
        <f aca="false">AA92-AA91</f>
        <v>0.482625482625451</v>
      </c>
      <c r="AI92" s="32" t="n">
        <f aca="false">IF(AB92&gt;0,AB92-AB91,"")</f>
        <v>0.469483568075116</v>
      </c>
    </row>
    <row r="93" customFormat="false" ht="12.8" hidden="false" customHeight="false" outlineLevel="0" collapsed="false">
      <c r="C93" s="24" t="n">
        <f aca="false">C92+1</f>
        <v>49</v>
      </c>
      <c r="D93" s="48" t="n">
        <f aca="false">IF(ISNUMBER(AF93),(0.7*AF87+0.8*AF88+0.9*AF89+AF90+1.1*AF91+1.2*AF92+1.3*AF93)/7,"")</f>
        <v>6.96440030557678</v>
      </c>
      <c r="E93" s="48" t="n">
        <f aca="false">IF(ISNUMBER(AG93),(0.7*AG87+0.8*AG88+0.9*AG89+AG90+1.1*AG91+1.2*AG92+1.3*AG93)/7,"")</f>
        <v>0.926235378371926</v>
      </c>
      <c r="F93" s="48" t="n">
        <f aca="false">IF(ISNUMBER(AH93),(0.7*AH87+0.8*AH88+0.9*AH89+AH90+1.1*AH91+1.2*AH92+1.3*AH93)/7,"")</f>
        <v>6.19139547710976</v>
      </c>
      <c r="G93" s="48" t="n">
        <f aca="false">IF(ISNUMBER(AI93),(0.7*AI87+0.8*AI88+0.9*AI89+AI90+1.1*AI91+1.2*AI92+1.3*AI93)/7,"")</f>
        <v>0.189134808853119</v>
      </c>
      <c r="H93" s="48"/>
      <c r="I93" s="48"/>
      <c r="J93" s="48"/>
      <c r="K93" s="48"/>
      <c r="M93" s="1" t="n">
        <f aca="false">M92+1</f>
        <v>49</v>
      </c>
      <c r="N93" s="15" t="n">
        <f aca="false">N92+1</f>
        <v>43910</v>
      </c>
      <c r="O93" s="24" t="n">
        <f aca="true">OFFSET(INDIRECT($N$41),$M93,O$43)</f>
        <v>1093</v>
      </c>
      <c r="P93" s="24" t="n">
        <f aca="true">OFFSET(INDIRECT($N$41),$M93,P$43)</f>
        <v>0</v>
      </c>
      <c r="Q93" s="24" t="n">
        <f aca="true">OFFSET(INDIRECT($N$41),$M93,Q$43)</f>
        <v>4032</v>
      </c>
      <c r="R93" s="24" t="n">
        <f aca="true">OFFSET(INDIRECT($N$41),$M93,R$43)</f>
        <v>0</v>
      </c>
      <c r="S93" s="24" t="n">
        <f aca="true">OFFSET(INDIRECT($N$41),$M93,S$43)</f>
        <v>0</v>
      </c>
      <c r="T93" s="24"/>
      <c r="U93" s="24"/>
      <c r="V93" s="24" t="n">
        <v>0</v>
      </c>
      <c r="X93" s="24" t="n">
        <f aca="false">X92+1</f>
        <v>49</v>
      </c>
      <c r="Y93" s="48" t="n">
        <f aca="true">OFFSET(O92,Y$43,0)/$P$31</f>
        <v>530.994652406417</v>
      </c>
      <c r="Z93" s="48" t="n">
        <f aca="true">OFFSET(P92,Z$43,0)/$U$31</f>
        <v>94.6287896872762</v>
      </c>
      <c r="AA93" s="48" t="n">
        <f aca="true">OFFSET(R92,AA$43,0)/$R$31</f>
        <v>314.285714285714</v>
      </c>
      <c r="AB93" s="32" t="n">
        <f aca="true">OFFSET(V92,AB$43,0)/$V$31</f>
        <v>28.5446009389671</v>
      </c>
      <c r="AE93" s="24" t="n">
        <f aca="false">AE92+1</f>
        <v>49</v>
      </c>
      <c r="AF93" s="32" t="n">
        <f aca="false">Y93-Y92</f>
        <v>6.01069518716577</v>
      </c>
      <c r="AG93" s="32" t="n">
        <f aca="false">Z93-Z92</f>
        <v>0.799713535449982</v>
      </c>
      <c r="AH93" s="32" t="n">
        <f aca="false">AA93-AA92</f>
        <v>2.99227799227799</v>
      </c>
      <c r="AI93" s="32" t="n">
        <f aca="false">IF(AB93&gt;0,AB93-AB92,"")</f>
        <v>0.187793427230048</v>
      </c>
    </row>
    <row r="94" customFormat="false" ht="12.8" hidden="false" customHeight="false" outlineLevel="0" collapsed="false">
      <c r="C94" s="24" t="n">
        <f aca="false">C93+1</f>
        <v>50</v>
      </c>
      <c r="D94" s="48" t="n">
        <f aca="false">IF(ISNUMBER(AF94),(0.7*AF88+0.8*AF89+0.9*AF90+AF91+1.1*AF92+1.2*AF93+1.3*AF94)/7,"")</f>
        <v>6.66493506493506</v>
      </c>
      <c r="E94" s="48" t="n">
        <f aca="false">IF(ISNUMBER(AG94),(0.7*AG88+0.8*AG89+0.9*AG90+AG91+1.1*AG92+1.2*AG93+1.3*AG94)/7,"")</f>
        <v>0.875933567506734</v>
      </c>
      <c r="F94" s="48" t="n">
        <f aca="false">IF(ISNUMBER(AH94),(0.7*AH88+0.8*AH89+0.9*AH90+AH91+1.1*AH92+1.2*AH93+1.3*AH94)/7,"")</f>
        <v>5.83838940981798</v>
      </c>
      <c r="G94" s="48" t="n">
        <f aca="false">IF(ISNUMBER(AI94),(0.7*AI88+0.8*AI89+0.9*AI90+AI91+1.1*AI92+1.2*AI93+1.3*AI94)/7,"")</f>
        <v>0.181086519114688</v>
      </c>
      <c r="H94" s="48"/>
      <c r="I94" s="48"/>
      <c r="J94" s="48"/>
      <c r="K94" s="48"/>
      <c r="M94" s="1" t="n">
        <f aca="false">M93+1</f>
        <v>50</v>
      </c>
      <c r="N94" s="15" t="n">
        <f aca="false">N93+1</f>
        <v>43911</v>
      </c>
      <c r="O94" s="24" t="n">
        <f aca="true">OFFSET(INDIRECT($N$41),$M94,O$43)</f>
        <v>1381</v>
      </c>
      <c r="P94" s="24" t="n">
        <f aca="true">OFFSET(INDIRECT($N$41),$M94,P$43)</f>
        <v>0</v>
      </c>
      <c r="Q94" s="24" t="n">
        <f aca="true">OFFSET(INDIRECT($N$41),$M94,Q$43)</f>
        <v>4825</v>
      </c>
      <c r="R94" s="24" t="n">
        <f aca="true">OFFSET(INDIRECT($N$41),$M94,R$43)</f>
        <v>0</v>
      </c>
      <c r="S94" s="24" t="n">
        <f aca="true">OFFSET(INDIRECT($N$41),$M94,S$43)</f>
        <v>0</v>
      </c>
      <c r="T94" s="24"/>
      <c r="U94" s="24"/>
      <c r="V94" s="24" t="n">
        <v>0</v>
      </c>
      <c r="X94" s="24" t="n">
        <f aca="false">X93+1</f>
        <v>50</v>
      </c>
      <c r="Y94" s="48" t="n">
        <f aca="true">OFFSET(O93,Y$43,0)/$P$31</f>
        <v>536.898395721925</v>
      </c>
      <c r="Z94" s="48" t="n">
        <f aca="true">OFFSET(P93,Z$43,0)/$U$31</f>
        <v>95.5001193602292</v>
      </c>
      <c r="AA94" s="48" t="n">
        <f aca="true">OFFSET(R93,AA$43,0)/$R$31</f>
        <v>319.787644787645</v>
      </c>
      <c r="AB94" s="32" t="n">
        <f aca="true">OFFSET(V93,AB$43,0)/$V$31</f>
        <v>28.7323943661972</v>
      </c>
      <c r="AE94" s="24" t="n">
        <f aca="false">AE93+1</f>
        <v>50</v>
      </c>
      <c r="AF94" s="32" t="n">
        <f aca="false">IF(Y94&gt;0,Y94-Y93,"")</f>
        <v>5.903743315508</v>
      </c>
      <c r="AG94" s="32" t="n">
        <f aca="false">IF(Z94&gt;0,Z94-Z93,"")</f>
        <v>0.871329672952967</v>
      </c>
      <c r="AH94" s="32" t="n">
        <f aca="false">IF(AA94&gt;0,AA94-AA93,"")</f>
        <v>5.50193050193053</v>
      </c>
      <c r="AI94" s="32" t="n">
        <f aca="false">IF(AB94&gt;0,AB94-AB93,"")</f>
        <v>0.187793427230048</v>
      </c>
    </row>
    <row r="95" customFormat="false" ht="12.8" hidden="false" customHeight="false" outlineLevel="0" collapsed="false">
      <c r="C95" s="24" t="n">
        <f aca="false">C94+1</f>
        <v>51</v>
      </c>
      <c r="D95" s="48" t="n">
        <f aca="false">IF(ISNUMBER(AF95),(0.7*AF89+0.8*AF90+0.9*AF91+AF92+1.1*AF93+1.2*AF94+1.3*AF95)/7,"")</f>
        <v>6.11673032849503</v>
      </c>
      <c r="E95" s="48" t="n">
        <f aca="false">IF(ISNUMBER(AG95),(0.7*AG89+0.8*AG90+0.9*AG91+AG92+1.1*AG93+1.2*AG94+1.3*AG95)/7,"")</f>
        <v>0.809944412236128</v>
      </c>
      <c r="F95" s="48" t="n">
        <f aca="false">IF(ISNUMBER(AH95),(0.7*AH89+0.8*AH90+0.9*AH91+AH92+1.1*AH93+1.2*AH94+1.3*AH95)/7,"")</f>
        <v>7.1207942636514</v>
      </c>
      <c r="G95" s="48" t="n">
        <f aca="false">IF(ISNUMBER(AI95),(0.7*AI89+0.8*AI90+0.9*AI91+AI92+1.1*AI93+1.2*AI94+1.3*AI95)/7,"")</f>
        <v>0.252179745137492</v>
      </c>
      <c r="H95" s="48"/>
      <c r="I95" s="48"/>
      <c r="J95" s="48"/>
      <c r="K95" s="48"/>
      <c r="M95" s="1" t="n">
        <f aca="false">M94+1</f>
        <v>51</v>
      </c>
      <c r="N95" s="15" t="n">
        <f aca="false">N94+1</f>
        <v>43912</v>
      </c>
      <c r="O95" s="24" t="n">
        <f aca="true">OFFSET(INDIRECT($N$41),$M95,O$43)</f>
        <v>1772</v>
      </c>
      <c r="P95" s="24" t="n">
        <f aca="true">OFFSET(INDIRECT($N$41),$M95,P$43)</f>
        <v>0</v>
      </c>
      <c r="Q95" s="24" t="n">
        <f aca="true">OFFSET(INDIRECT($N$41),$M95,Q$43)</f>
        <v>5476</v>
      </c>
      <c r="R95" s="24" t="n">
        <f aca="true">OFFSET(INDIRECT($N$41),$M95,R$43)</f>
        <v>0</v>
      </c>
      <c r="S95" s="24" t="n">
        <f aca="true">OFFSET(INDIRECT($N$41),$M95,S$43)</f>
        <v>0</v>
      </c>
      <c r="T95" s="24"/>
      <c r="U95" s="24"/>
      <c r="V95" s="24" t="n">
        <v>0</v>
      </c>
      <c r="X95" s="24" t="n">
        <f aca="false">X94+1</f>
        <v>51</v>
      </c>
      <c r="Y95" s="48" t="n">
        <f aca="true">OFFSET(O94,Y$43,0)/$P$31</f>
        <v>540.406417112299</v>
      </c>
      <c r="Z95" s="48" t="n">
        <f aca="true">OFFSET(P94,Z$43,0)/$U$31</f>
        <v>95.8104559560754</v>
      </c>
      <c r="AA95" s="48" t="n">
        <f aca="true">OFFSET(R94,AA$43,0)/$R$31</f>
        <v>333.976833976834</v>
      </c>
      <c r="AB95" s="32" t="n">
        <f aca="true">OFFSET(V94,AB$43,0)/$V$31</f>
        <v>29.2957746478873</v>
      </c>
      <c r="AE95" s="24" t="n">
        <f aca="false">AE94+1</f>
        <v>51</v>
      </c>
      <c r="AF95" s="32" t="n">
        <f aca="false">IF(Y95&gt;0,Y95-Y94,"")</f>
        <v>3.50802139037432</v>
      </c>
      <c r="AG95" s="32" t="n">
        <f aca="false">IF(Z95&gt;0,Z95-Z94,"")</f>
        <v>0.310336595846266</v>
      </c>
      <c r="AH95" s="32" t="n">
        <f aca="false">IF(AA95&gt;0,AA95-AA94,"")</f>
        <v>14.1891891891892</v>
      </c>
      <c r="AI95" s="32" t="n">
        <f aca="false">IF(AB95&gt;0,AB95-AB94,"")</f>
        <v>0.56338028169014</v>
      </c>
    </row>
    <row r="96" customFormat="false" ht="12.8" hidden="false" customHeight="false" outlineLevel="0" collapsed="false">
      <c r="C96" s="24" t="n">
        <f aca="false">C95+1</f>
        <v>52</v>
      </c>
      <c r="D96" s="48" t="n">
        <f aca="false">IF(ISNUMBER(AF96),(0.7*AF90+0.8*AF91+0.9*AF92+AF93+1.1*AF94+1.2*AF95+1.3*AF96)/7,"")</f>
        <v>5.52757830404889</v>
      </c>
      <c r="E96" s="48" t="n">
        <f aca="false">IF(ISNUMBER(AG96),(0.7*AG90+0.8*AG91+0.9*AG92+AG93+1.1*AG94+1.2*AG95+1.3*AG96)/7,"")</f>
        <v>0.756743852948199</v>
      </c>
      <c r="F96" s="48" t="n">
        <f aca="false">IF(ISNUMBER(AH96),(0.7*AH90+0.8*AH91+0.9*AH92+AH93+1.1*AH94+1.2*AH95+1.3*AH96)/7,"")</f>
        <v>6.82294539437396</v>
      </c>
      <c r="G96" s="48" t="n">
        <f aca="false">IF(ISNUMBER(AI96),(0.7*AI90+0.8*AI91+0.9*AI92+AI93+1.1*AI94+1.2*AI95+1.3*AI96)/7,"")</f>
        <v>0.256203890006706</v>
      </c>
      <c r="H96" s="48"/>
      <c r="I96" s="48"/>
      <c r="J96" s="48"/>
      <c r="K96" s="48"/>
      <c r="M96" s="1" t="n">
        <f aca="false">M95+1</f>
        <v>52</v>
      </c>
      <c r="N96" s="15" t="n">
        <f aca="false">N95+1</f>
        <v>43913</v>
      </c>
      <c r="O96" s="24" t="n">
        <f aca="true">OFFSET(INDIRECT($N$41),$M96,O$43)</f>
        <v>2311</v>
      </c>
      <c r="P96" s="24" t="n">
        <f aca="true">OFFSET(INDIRECT($N$41),$M96,P$43)</f>
        <v>0</v>
      </c>
      <c r="Q96" s="24" t="n">
        <f aca="true">OFFSET(INDIRECT($N$41),$M96,Q$43)</f>
        <v>6077</v>
      </c>
      <c r="R96" s="24" t="n">
        <f aca="true">OFFSET(INDIRECT($N$41),$M96,R$43)</f>
        <v>0</v>
      </c>
      <c r="S96" s="24" t="n">
        <f aca="true">OFFSET(INDIRECT($N$41),$M96,S$43)</f>
        <v>0</v>
      </c>
      <c r="T96" s="24"/>
      <c r="U96" s="24"/>
      <c r="V96" s="24" t="n">
        <v>0</v>
      </c>
      <c r="X96" s="24" t="n">
        <f aca="false">X95+1</f>
        <v>52</v>
      </c>
      <c r="Y96" s="48" t="n">
        <f aca="true">OFFSET(O95,Y$43,0)/$P$31</f>
        <v>543.914438502674</v>
      </c>
      <c r="Z96" s="48" t="n">
        <f aca="true">OFFSET(P95,Z$43,0)/$U$31</f>
        <v>96.073048460253</v>
      </c>
      <c r="AA96" s="48" t="n">
        <f aca="true">OFFSET(R95,AA$43,0)/$R$31</f>
        <v>340.637065637066</v>
      </c>
      <c r="AB96" s="32" t="n">
        <f aca="true">OFFSET(V95,AB$43,0)/$V$31</f>
        <v>29.4835680751174</v>
      </c>
      <c r="AE96" s="24" t="n">
        <f aca="false">AE95+1</f>
        <v>52</v>
      </c>
      <c r="AF96" s="32" t="n">
        <f aca="false">IF(Y96&gt;0,Y96-Y95,"")</f>
        <v>3.50802139037432</v>
      </c>
      <c r="AG96" s="32" t="n">
        <f aca="false">IF(Z96&gt;0,Z96-Z95,"")</f>
        <v>0.262592504177618</v>
      </c>
      <c r="AH96" s="32" t="n">
        <f aca="false">IF(AA96&gt;0,AA96-AA95,"")</f>
        <v>6.66023166023166</v>
      </c>
      <c r="AI96" s="32" t="n">
        <f aca="false">IF(AB96&gt;0,AB96-AB95,"")</f>
        <v>0.187793427230044</v>
      </c>
    </row>
    <row r="97" customFormat="false" ht="12.8" hidden="false" customHeight="false" outlineLevel="0" collapsed="false">
      <c r="C97" s="24" t="n">
        <f aca="false">C96+1</f>
        <v>53</v>
      </c>
      <c r="D97" s="48" t="n">
        <f aca="false">IF(ISNUMBER(AF97),(0.7*AF91+0.8*AF92+0.9*AF93+AF94+1.1*AF95+1.2*AF96+1.3*AF97)/7,"")</f>
        <v>5.12788388082506</v>
      </c>
      <c r="E97" s="48" t="n">
        <f aca="false">IF(ISNUMBER(AG97),(0.7*AG91+0.8*AG92+0.9*AG93+AG94+1.1*AG95+1.2*AG96+1.3*AG97)/7,"")</f>
        <v>0.744807830031035</v>
      </c>
      <c r="F97" s="48" t="n">
        <f aca="false">IF(ISNUMBER(AH97),(0.7*AH91+0.8*AH92+0.9*AH93+AH94+1.1*AH95+1.2*AH96+1.3*AH97)/7,"")</f>
        <v>7.12906784335356</v>
      </c>
      <c r="G97" s="48" t="n">
        <f aca="false">IF(ISNUMBER(AI97),(0.7*AI91+0.8*AI92+0.9*AI93+AI94+1.1*AI95+1.2*AI96+1.3*AI97)/7,"")</f>
        <v>0.233400402414486</v>
      </c>
      <c r="H97" s="48"/>
      <c r="I97" s="48"/>
      <c r="J97" s="48"/>
      <c r="K97" s="48"/>
      <c r="M97" s="1" t="n">
        <f aca="false">M96+1</f>
        <v>53</v>
      </c>
      <c r="N97" s="15" t="n">
        <f aca="false">N96+1</f>
        <v>43914</v>
      </c>
      <c r="O97" s="24" t="n">
        <f aca="true">OFFSET(INDIRECT($N$41),$M97,O$43)</f>
        <v>2991</v>
      </c>
      <c r="P97" s="24" t="n">
        <f aca="true">OFFSET(INDIRECT($N$41),$M97,P$43)</f>
        <v>0</v>
      </c>
      <c r="Q97" s="24" t="n">
        <f aca="true">OFFSET(INDIRECT($N$41),$M97,Q$43)</f>
        <v>6820</v>
      </c>
      <c r="R97" s="24" t="n">
        <f aca="true">OFFSET(INDIRECT($N$41),$M97,R$43)</f>
        <v>40</v>
      </c>
      <c r="S97" s="24" t="n">
        <f aca="true">OFFSET(INDIRECT($N$41),$M97,S$43)</f>
        <v>0</v>
      </c>
      <c r="T97" s="24"/>
      <c r="U97" s="24"/>
      <c r="V97" s="24" t="n">
        <v>0</v>
      </c>
      <c r="X97" s="24" t="n">
        <f aca="false">X96+1</f>
        <v>53</v>
      </c>
      <c r="Y97" s="48" t="n">
        <f aca="true">OFFSET(O96,Y$43,0)/$P$31</f>
        <v>547.871657754011</v>
      </c>
      <c r="Z97" s="48" t="n">
        <f aca="true">OFFSET(P96,Z$43,0)/$U$31</f>
        <v>96.9563141561232</v>
      </c>
      <c r="AA97" s="48" t="n">
        <f aca="true">OFFSET(R96,AA$43,0)/$R$31</f>
        <v>351.930501930502</v>
      </c>
      <c r="AB97" s="32" t="n">
        <f aca="true">OFFSET(V96,AB$43,0)/$V$31</f>
        <v>29.5774647887324</v>
      </c>
      <c r="AE97" s="24" t="n">
        <f aca="false">AE96+1</f>
        <v>53</v>
      </c>
      <c r="AF97" s="32" t="n">
        <f aca="false">IF(Y97&gt;0,Y97-Y96,"")</f>
        <v>3.95721925133694</v>
      </c>
      <c r="AG97" s="32" t="n">
        <f aca="false">IF(Z97&gt;0,Z97-Z96,"")</f>
        <v>0.883265695870136</v>
      </c>
      <c r="AH97" s="32" t="n">
        <f aca="false">IF(AA97&gt;0,AA97-AA96,"")</f>
        <v>11.2934362934363</v>
      </c>
      <c r="AI97" s="32" t="n">
        <f aca="false">IF(AB97&gt;0,AB97-AB96,"")</f>
        <v>0.0938967136150239</v>
      </c>
    </row>
    <row r="98" customFormat="false" ht="12.8" hidden="false" customHeight="false" outlineLevel="0" collapsed="false">
      <c r="C98" s="24" t="n">
        <f aca="false">C97+1</f>
        <v>54</v>
      </c>
      <c r="D98" s="48" t="n">
        <f aca="false">IF(ISNUMBER(AF98),(0.7*AF92+0.8*AF93+0.9*AF94+AF95+1.1*AF96+1.2*AF97+1.3*AF98)/7,"")</f>
        <v>4.71932773109244</v>
      </c>
      <c r="E98" s="48" t="n">
        <f aca="false">IF(ISNUMBER(AG98),(0.7*AG92+0.8*AG93+0.9*AG94+AG95+1.1*AG96+1.2*AG97+1.3*AG98)/7,"")</f>
        <v>0.742420625447601</v>
      </c>
      <c r="F98" s="48" t="n">
        <f aca="false">IF(ISNUMBER(AH98),(0.7*AH92+0.8*AH93+0.9*AH94+AH95+1.1*AH96+1.2*AH97+1.3*AH98)/7,"")</f>
        <v>6.60921125206839</v>
      </c>
      <c r="G98" s="48" t="n">
        <f aca="false">IF(ISNUMBER(AI98),(0.7*AI92+0.8*AI93+0.9*AI94+AI95+1.1*AI96+1.2*AI97+1.3*AI98)/7,"")</f>
        <v>0.253521126760563</v>
      </c>
      <c r="H98" s="48"/>
      <c r="I98" s="48"/>
      <c r="J98" s="48"/>
      <c r="K98" s="48"/>
      <c r="M98" s="1" t="n">
        <f aca="false">M97+1</f>
        <v>54</v>
      </c>
      <c r="N98" s="15" t="n">
        <f aca="false">N97+1</f>
        <v>43915</v>
      </c>
      <c r="O98" s="24" t="n">
        <f aca="true">OFFSET(INDIRECT($N$41),$M98,O$43)</f>
        <v>3647</v>
      </c>
      <c r="P98" s="24" t="n">
        <f aca="true">OFFSET(INDIRECT($N$41),$M98,P$43)</f>
        <v>0</v>
      </c>
      <c r="Q98" s="24" t="n">
        <f aca="true">OFFSET(INDIRECT($N$41),$M98,Q$43)</f>
        <v>7503</v>
      </c>
      <c r="R98" s="24" t="n">
        <f aca="true">OFFSET(INDIRECT($N$41),$M98,R$43)</f>
        <v>62</v>
      </c>
      <c r="S98" s="24" t="n">
        <f aca="true">OFFSET(INDIRECT($N$41),$M98,S$43)</f>
        <v>0</v>
      </c>
      <c r="T98" s="24"/>
      <c r="U98" s="24"/>
      <c r="V98" s="24" t="n">
        <v>0</v>
      </c>
      <c r="X98" s="24" t="n">
        <f aca="false">X97+1</f>
        <v>54</v>
      </c>
      <c r="Y98" s="48" t="n">
        <f aca="true">OFFSET(O97,Y$43,0)/$P$31</f>
        <v>553.090909090909</v>
      </c>
      <c r="Z98" s="48" t="n">
        <f aca="true">OFFSET(P97,Z$43,0)/$U$31</f>
        <v>97.7918357603247</v>
      </c>
      <c r="AA98" s="48" t="n">
        <f aca="true">OFFSET(R97,AA$43,0)/$R$31</f>
        <v>354.633204633205</v>
      </c>
      <c r="AB98" s="32" t="n">
        <f aca="true">OFFSET(V97,AB$43,0)/$V$31</f>
        <v>29.7652582159624</v>
      </c>
      <c r="AE98" s="24" t="n">
        <f aca="false">AE97+1</f>
        <v>54</v>
      </c>
      <c r="AF98" s="32" t="n">
        <f aca="false">IF(Y98&gt;0,Y98-Y97,"")</f>
        <v>5.21925133689842</v>
      </c>
      <c r="AG98" s="32" t="n">
        <f aca="false">IF(Z98&gt;0,Z98-Z97,"")</f>
        <v>0.835521604201475</v>
      </c>
      <c r="AH98" s="32" t="n">
        <f aca="false">IF(AA98&gt;0,AA98-AA97,"")</f>
        <v>2.70270270270265</v>
      </c>
      <c r="AI98" s="32" t="n">
        <f aca="false">IF(AB98&gt;0,AB98-AB97,"")</f>
        <v>0.187793427230048</v>
      </c>
    </row>
    <row r="99" customFormat="false" ht="12.8" hidden="false" customHeight="false" outlineLevel="0" collapsed="false">
      <c r="C99" s="24" t="n">
        <f aca="false">C98+1</f>
        <v>55</v>
      </c>
      <c r="D99" s="48" t="n">
        <f aca="false">IF(ISNUMBER(AF99),(0.7*AF93+0.8*AF94+0.9*AF95+AF96+1.1*AF97+1.2*AF98+1.3*AF99)/7,"")</f>
        <v>4.59067990832696</v>
      </c>
      <c r="E99" s="48" t="n">
        <f aca="false">IF(ISNUMBER(AG99),(0.7*AG93+0.8*AG94+0.9*AG95+AG96+1.1*AG97+1.2*AG98+1.3*AG99)/7,"")</f>
        <v>0.709681819731951</v>
      </c>
      <c r="F99" s="48" t="n">
        <f aca="false">IF(ISNUMBER(AH99),(0.7*AH93+0.8*AH94+0.9*AH95+AH96+1.1*AH97+1.2*AH98+1.3*AH99)/7,"")</f>
        <v>6.03143960286818</v>
      </c>
      <c r="G99" s="48" t="n">
        <f aca="false">IF(ISNUMBER(AI99),(0.7*AI93+0.8*AI94+0.9*AI95+AI96+1.1*AI97+1.2*AI98+1.3*AI99)/7,"")</f>
        <v>0.186452045606975</v>
      </c>
      <c r="H99" s="48"/>
      <c r="I99" s="48"/>
      <c r="J99" s="48"/>
      <c r="K99" s="48"/>
      <c r="M99" s="1" t="n">
        <f aca="false">M98+1</f>
        <v>55</v>
      </c>
      <c r="N99" s="15" t="n">
        <f aca="false">N98+1</f>
        <v>43916</v>
      </c>
      <c r="O99" s="24" t="n">
        <f aca="true">OFFSET(INDIRECT($N$41),$M99,O$43)</f>
        <v>4365</v>
      </c>
      <c r="P99" s="24" t="n">
        <f aca="true">OFFSET(INDIRECT($N$41),$M99,P$43)</f>
        <v>0</v>
      </c>
      <c r="Q99" s="24" t="n">
        <f aca="true">OFFSET(INDIRECT($N$41),$M99,Q$43)</f>
        <v>8215</v>
      </c>
      <c r="R99" s="24" t="n">
        <f aca="true">OFFSET(INDIRECT($N$41),$M99,R$43)</f>
        <v>77</v>
      </c>
      <c r="S99" s="24" t="n">
        <f aca="true">OFFSET(INDIRECT($N$41),$M99,S$43)</f>
        <v>1295</v>
      </c>
      <c r="T99" s="24"/>
      <c r="U99" s="24"/>
      <c r="V99" s="24" t="n">
        <v>0</v>
      </c>
      <c r="X99" s="24" t="n">
        <f aca="false">X98+1</f>
        <v>55</v>
      </c>
      <c r="Y99" s="48" t="n">
        <f aca="true">OFFSET(O98,Y$43,0)/$P$31</f>
        <v>557.647058823529</v>
      </c>
      <c r="Z99" s="48" t="n">
        <f aca="true">OFFSET(P98,Z$43,0)/$U$31</f>
        <v>98.7109095249463</v>
      </c>
      <c r="AA99" s="48" t="n">
        <f aca="true">OFFSET(R98,AA$43,0)/$R$31</f>
        <v>355.11583011583</v>
      </c>
      <c r="AB99" s="32" t="n">
        <f aca="true">OFFSET(V98,AB$43,0)/$V$31</f>
        <v>29.7652582159624</v>
      </c>
      <c r="AE99" s="24" t="n">
        <f aca="false">AE98+1</f>
        <v>55</v>
      </c>
      <c r="AF99" s="32" t="n">
        <f aca="false">IF(Y99&gt;0,Y99-Y98,"")</f>
        <v>4.55614973262027</v>
      </c>
      <c r="AG99" s="32" t="n">
        <f aca="false">IF(Z99&gt;0,Z99-Z98,"")</f>
        <v>0.919073764621629</v>
      </c>
      <c r="AH99" s="32" t="n">
        <f aca="false">IF(AA99&gt;0,AA99-AA98,"")</f>
        <v>0.482625482625508</v>
      </c>
      <c r="AI99" s="32" t="n">
        <f aca="false">IF(AB99&gt;0,AB99-AB98,"")</f>
        <v>0</v>
      </c>
    </row>
    <row r="100" customFormat="false" ht="12.8" hidden="false" customHeight="false" outlineLevel="0" collapsed="false">
      <c r="C100" s="24" t="n">
        <f aca="false">C99+1</f>
        <v>56</v>
      </c>
      <c r="D100" s="48" t="n">
        <f aca="false">IF(ISNUMBER(AF100),(0.7*AF94+0.8*AF95+0.9*AF96+AF97+1.1*AF98+1.2*AF99+1.3*AF100)/7,"")</f>
        <v>4.51856378915202</v>
      </c>
      <c r="E100" s="48" t="n">
        <f aca="false">IF(ISNUMBER(AG100),(0.7*AG94+0.8*AG95+0.9*AG96+AG97+1.1*AG98+1.2*AG99+1.3*AG100)/7,"")</f>
        <v>0.657845377348839</v>
      </c>
      <c r="F100" s="48" t="n">
        <f aca="false">IF(ISNUMBER(AH100),(0.7*AH94+0.8*AH95+0.9*AH96+AH97+1.1*AH98+1.2*AH99+1.3*AH100)/7,"")</f>
        <v>5.48952013237727</v>
      </c>
      <c r="G100" s="48" t="n">
        <f aca="false">IF(ISNUMBER(AI100),(0.7*AI94+0.8*AI95+0.9*AI96+AI97+1.1*AI98+1.2*AI99+1.3*AI100)/7,"")</f>
        <v>0.150234741784037</v>
      </c>
      <c r="H100" s="48"/>
      <c r="I100" s="48"/>
      <c r="J100" s="48"/>
      <c r="K100" s="48"/>
      <c r="M100" s="1" t="n">
        <f aca="false">M99+1</f>
        <v>56</v>
      </c>
      <c r="N100" s="15" t="n">
        <f aca="false">N99+1</f>
        <v>43917</v>
      </c>
      <c r="O100" s="24" t="n">
        <f aca="true">OFFSET(INDIRECT($N$41),$M100,O$43)</f>
        <v>5138</v>
      </c>
      <c r="P100" s="24" t="n">
        <f aca="true">OFFSET(INDIRECT($N$41),$M100,P$43)</f>
        <v>351</v>
      </c>
      <c r="Q100" s="24" t="n">
        <f aca="true">OFFSET(INDIRECT($N$41),$M100,Q$43)</f>
        <v>9134</v>
      </c>
      <c r="R100" s="24" t="n">
        <f aca="true">OFFSET(INDIRECT($N$41),$M100,R$43)</f>
        <v>105</v>
      </c>
      <c r="S100" s="24" t="n">
        <f aca="true">OFFSET(INDIRECT($N$41),$M100,S$43)</f>
        <v>1696</v>
      </c>
      <c r="T100" s="24"/>
      <c r="U100" s="24"/>
      <c r="V100" s="24" t="n">
        <v>0</v>
      </c>
      <c r="X100" s="24" t="n">
        <f aca="false">X99+1</f>
        <v>56</v>
      </c>
      <c r="Y100" s="48" t="n">
        <f aca="true">OFFSET(O99,Y$43,0)/$P$31</f>
        <v>562.545454545455</v>
      </c>
      <c r="Z100" s="48" t="n">
        <f aca="true">OFFSET(P99,Z$43,0)/$U$31</f>
        <v>99.1764144187157</v>
      </c>
      <c r="AA100" s="48" t="n">
        <f aca="true">OFFSET(R99,AA$43,0)/$R$31</f>
        <v>356.949806949807</v>
      </c>
      <c r="AB100" s="32" t="n">
        <f aca="true">OFFSET(V99,AB$43,0)/$V$31</f>
        <v>29.7652582159624</v>
      </c>
      <c r="AE100" s="24" t="n">
        <f aca="false">AE99+1</f>
        <v>56</v>
      </c>
      <c r="AF100" s="32" t="n">
        <f aca="false">IF(Y100&gt;0,Y100-Y99,"")</f>
        <v>4.89839572192511</v>
      </c>
      <c r="AG100" s="32" t="n">
        <f aca="false">IF(Z100&gt;0,Z100-Z99,"")</f>
        <v>0.465504893769392</v>
      </c>
      <c r="AH100" s="32" t="n">
        <f aca="false">IF(AA100&gt;0,AA100-AA99,"")</f>
        <v>1.83397683397681</v>
      </c>
      <c r="AI100" s="32" t="n">
        <f aca="false">IF(AB100&gt;0,AB100-AB99,"")</f>
        <v>0</v>
      </c>
    </row>
    <row r="101" customFormat="false" ht="12.8" hidden="false" customHeight="false" outlineLevel="0" collapsed="false">
      <c r="C101" s="24" t="n">
        <f aca="false">C100+1</f>
        <v>57</v>
      </c>
      <c r="D101" s="48" t="n">
        <f aca="false">IF(ISNUMBER(AF101),(0.7*AF95+0.8*AF96+0.9*AF97+AF98+1.1*AF99+1.2*AF100+1.3*AF101)/7,"")</f>
        <v>4.27288006111536</v>
      </c>
      <c r="E101" s="48" t="n">
        <f aca="false">IF(ISNUMBER(AG101),(0.7*AG95+0.8*AG96+0.9*AG97+AG98+1.1*AG99+1.2*AG100+1.3*AG101)/7,"")</f>
        <v>0.61351157794223</v>
      </c>
      <c r="F101" s="48" t="n">
        <f aca="false">IF(ISNUMBER(AH101),(0.7*AH95+0.8*AH96+0.9*AH97+AH98+1.1*AH99+1.2*AH100+1.3*AH101)/7,"")</f>
        <v>5.21511307225593</v>
      </c>
      <c r="G101" s="48" t="n">
        <f aca="false">IF(ISNUMBER(AI101),(0.7*AI95+0.8*AI96+0.9*AI97+AI98+1.1*AI99+1.2*AI100+1.3*AI101)/7,"")</f>
        <v>0.151576123407109</v>
      </c>
      <c r="H101" s="24"/>
      <c r="I101" s="7"/>
      <c r="J101" s="7"/>
      <c r="K101" s="7"/>
      <c r="M101" s="1" t="n">
        <f aca="false">M100+1</f>
        <v>57</v>
      </c>
      <c r="N101" s="15" t="n">
        <f aca="false">N100+1</f>
        <v>43918</v>
      </c>
      <c r="O101" s="24" t="n">
        <f aca="true">OFFSET(INDIRECT($N$41),$M101,O$43)</f>
        <v>5982</v>
      </c>
      <c r="P101" s="24" t="n">
        <f aca="true">OFFSET(INDIRECT($N$41),$M101,P$43)</f>
        <v>433</v>
      </c>
      <c r="Q101" s="24" t="n">
        <f aca="true">OFFSET(INDIRECT($N$41),$M101,Q$43)</f>
        <v>10023</v>
      </c>
      <c r="R101" s="24" t="n">
        <f aca="true">OFFSET(INDIRECT($N$41),$M101,R$43)</f>
        <v>105</v>
      </c>
      <c r="S101" s="24" t="n">
        <f aca="true">OFFSET(INDIRECT($N$41),$M101,S$43)</f>
        <v>2221</v>
      </c>
      <c r="T101" s="24"/>
      <c r="U101" s="24"/>
      <c r="V101" s="24" t="n">
        <v>11</v>
      </c>
      <c r="W101" s="32"/>
      <c r="X101" s="24" t="n">
        <f aca="false">X100+1</f>
        <v>57</v>
      </c>
      <c r="Y101" s="48" t="n">
        <f aca="true">OFFSET(O100,Y$43,0)/$P$31</f>
        <v>566.374331550802</v>
      </c>
      <c r="Z101" s="48" t="n">
        <f aca="true">OFFSET(P100,Z$43,0)/$U$31</f>
        <v>99.6896634041537</v>
      </c>
      <c r="AA101" s="48" t="n">
        <f aca="true">OFFSET(R100,AA$43,0)/$R$31</f>
        <v>361.293436293436</v>
      </c>
      <c r="AB101" s="32" t="n">
        <f aca="true">OFFSET(V100,AB$43,0)/$V$31</f>
        <v>29.9530516431925</v>
      </c>
      <c r="AE101" s="24" t="n">
        <f aca="false">AE100+1</f>
        <v>57</v>
      </c>
      <c r="AF101" s="32" t="n">
        <f aca="false">IF(Y101&gt;0,Y101-Y100,"")</f>
        <v>3.82887700534764</v>
      </c>
      <c r="AG101" s="32" t="n">
        <f aca="false">IF(Z101&gt;0,Z101-Z100,"")</f>
        <v>0.513248985438054</v>
      </c>
      <c r="AH101" s="32" t="n">
        <f aca="false">IF(AA101&gt;0,AA101-AA100,"")</f>
        <v>4.34362934362935</v>
      </c>
      <c r="AI101" s="32" t="n">
        <f aca="false">IF(AB101&gt;0,AB101-AB100,"")</f>
        <v>0.187793427230048</v>
      </c>
    </row>
    <row r="102" customFormat="false" ht="12.8" hidden="false" customHeight="false" outlineLevel="0" collapsed="false">
      <c r="C102" s="24" t="n">
        <f aca="false">C101+1</f>
        <v>58</v>
      </c>
      <c r="D102" s="48" t="n">
        <f aca="false">IF(ISNUMBER(AF102),(0.7*AF96+0.8*AF97+0.9*AF98+AF99+1.1*AF100+1.2*AF101+1.3*AF102)/7,"")</f>
        <v>4.11917494270435</v>
      </c>
      <c r="E102" s="48" t="n">
        <f aca="false">IF(ISNUMBER(AG102),(0.7*AG96+0.8*AG97+0.9*AG98+AG99+1.1*AG100+1.2*AG101+1.3*AG102)/7,"")</f>
        <v>0.558094328683968</v>
      </c>
      <c r="F102" s="48" t="n">
        <f aca="false">IF(ISNUMBER(AH102),(0.7*AH96+0.8*AH97+0.9*AH98+AH99+1.1*AH100+1.2*AH101+1.3*AH102)/7,"")</f>
        <v>4.9834528405957</v>
      </c>
      <c r="G102" s="48" t="str">
        <f aca="false">IF(ISNUMBER(AI102),(0.7*AI96+0.8*AI97+0.9*AI98+AI99+1.1*AI100+1.2*AI101+1.3*AI102)/7,"")</f>
        <v/>
      </c>
      <c r="H102" s="24"/>
      <c r="I102" s="7"/>
      <c r="J102" s="7"/>
      <c r="K102" s="7"/>
      <c r="M102" s="1" t="n">
        <f aca="false">M101+1</f>
        <v>58</v>
      </c>
      <c r="N102" s="15" t="n">
        <f aca="false">N101+1</f>
        <v>43919</v>
      </c>
      <c r="O102" s="24" t="n">
        <f aca="true">OFFSET(INDIRECT($N$41),$M102,O$43)</f>
        <v>6803</v>
      </c>
      <c r="P102" s="24" t="n">
        <f aca="true">OFFSET(INDIRECT($N$41),$M102,P$43)</f>
        <v>541</v>
      </c>
      <c r="Q102" s="24" t="n">
        <f aca="true">OFFSET(INDIRECT($N$41),$M102,Q$43)</f>
        <v>10779</v>
      </c>
      <c r="R102" s="24" t="n">
        <f aca="true">OFFSET(INDIRECT($N$41),$M102,R$43)</f>
        <v>110</v>
      </c>
      <c r="S102" s="24" t="n">
        <f aca="true">OFFSET(INDIRECT($N$41),$M102,S$43)</f>
        <v>2583</v>
      </c>
      <c r="T102" s="24"/>
      <c r="U102" s="24"/>
      <c r="V102" s="24" t="n">
        <v>16</v>
      </c>
      <c r="W102" s="32"/>
      <c r="X102" s="24" t="n">
        <f aca="false">X101+1</f>
        <v>58</v>
      </c>
      <c r="Y102" s="48" t="n">
        <f aca="true">OFFSET(O101,Y$43,0)/$P$31</f>
        <v>569.433155080214</v>
      </c>
      <c r="Z102" s="48" t="n">
        <f aca="true">OFFSET(P101,Z$43,0)/$U$31</f>
        <v>99.856767724994</v>
      </c>
      <c r="AA102" s="48" t="n">
        <f aca="true">OFFSET(R101,AA$43,0)/$R$31</f>
        <v>369.787644787645</v>
      </c>
      <c r="AB102" s="32" t="n">
        <f aca="true">OFFSET(V101,AB$43,0)/$V$31</f>
        <v>0</v>
      </c>
      <c r="AE102" s="24" t="n">
        <f aca="false">AE101+1</f>
        <v>58</v>
      </c>
      <c r="AF102" s="32" t="n">
        <f aca="false">IF(Y102&gt;0,Y102-Y101,"")</f>
        <v>3.05882352941171</v>
      </c>
      <c r="AG102" s="32" t="n">
        <f aca="false">IF(Z102&gt;0,Z102-Z101,"")</f>
        <v>0.167104320840295</v>
      </c>
      <c r="AH102" s="32" t="n">
        <f aca="false">IF(AA102&gt;0,AA102-AA101,"")</f>
        <v>8.49420849420852</v>
      </c>
      <c r="AI102" s="32" t="str">
        <f aca="false">IF(AB102&gt;0,AB102-AB101,"")</f>
        <v/>
      </c>
    </row>
    <row r="103" customFormat="false" ht="12.8" hidden="false" customHeight="false" outlineLevel="0" collapsed="false">
      <c r="C103" s="24" t="n">
        <f aca="false">C102+1</f>
        <v>59</v>
      </c>
      <c r="D103" s="48" t="n">
        <f aca="false">IF(ISNUMBER(AF103),(0.7*AF97+0.8*AF98+0.9*AF99+AF100+1.1*AF101+1.2*AF102+1.3*AF103)/7,"")</f>
        <v>3.89243697478993</v>
      </c>
      <c r="E103" s="48" t="n">
        <f aca="false">IF(ISNUMBER(AG103),(0.7*AG97+0.8*AG98+0.9*AG99+AG100+1.1*AG101+1.2*AG102+1.3*AG103)/7,"")</f>
        <v>0.488865395764415</v>
      </c>
      <c r="F103" s="48" t="n">
        <f aca="false">IF(ISNUMBER(AH103),(0.7*AH97+0.8*AH98+0.9*AH99+AH100+1.1*AH101+1.2*AH102+1.3*AH103)/7,"")</f>
        <v>4.61803640375069</v>
      </c>
      <c r="G103" s="48" t="str">
        <f aca="false">IF(ISNUMBER(AI103),(0.7*AI97+0.8*AI98+0.9*AI99+AI100+1.1*AI101+1.2*AI102+1.3*AI103)/7,"")</f>
        <v/>
      </c>
      <c r="H103" s="24"/>
      <c r="I103" s="7"/>
      <c r="J103" s="7"/>
      <c r="K103" s="7"/>
      <c r="M103" s="1" t="n">
        <f aca="false">M102+1</f>
        <v>59</v>
      </c>
      <c r="N103" s="15" t="n">
        <f aca="false">N102+1</f>
        <v>43920</v>
      </c>
      <c r="O103" s="24" t="n">
        <f aca="true">OFFSET(INDIRECT($N$41),$M103,O$43)</f>
        <v>7716</v>
      </c>
      <c r="P103" s="24" t="n">
        <f aca="true">OFFSET(INDIRECT($N$41),$M103,P$43)</f>
        <v>645</v>
      </c>
      <c r="Q103" s="24" t="n">
        <f aca="true">OFFSET(INDIRECT($N$41),$M103,Q$43)</f>
        <v>11591</v>
      </c>
      <c r="R103" s="24" t="n">
        <f aca="true">OFFSET(INDIRECT($N$41),$M103,R$43)</f>
        <v>146</v>
      </c>
      <c r="S103" s="24" t="n">
        <f aca="true">OFFSET(INDIRECT($N$41),$M103,S$43)</f>
        <v>3141</v>
      </c>
      <c r="T103" s="24"/>
      <c r="U103" s="24"/>
      <c r="V103" s="24" t="n">
        <v>23</v>
      </c>
      <c r="W103" s="32"/>
      <c r="X103" s="24" t="n">
        <f aca="false">X102+1</f>
        <v>59</v>
      </c>
      <c r="Y103" s="48" t="n">
        <f aca="true">OFFSET(O102,Y$43,0)/$P$31</f>
        <v>572.064171122995</v>
      </c>
      <c r="Z103" s="48" t="n">
        <f aca="true">OFFSET(P102,Z$43,0)/$U$31</f>
        <v>99.9164478395798</v>
      </c>
      <c r="AA103" s="48" t="n">
        <f aca="true">OFFSET(R102,AA$43,0)/$R$31</f>
        <v>373.648648648649</v>
      </c>
      <c r="AB103" s="32" t="n">
        <f aca="true">OFFSET(V102,AB$43,0)/$V$31</f>
        <v>0</v>
      </c>
      <c r="AE103" s="24" t="n">
        <f aca="false">AE102+1</f>
        <v>59</v>
      </c>
      <c r="AF103" s="32" t="n">
        <f aca="false">IF(Y103&gt;0,Y103-Y102,"")</f>
        <v>2.63101604278086</v>
      </c>
      <c r="AG103" s="32" t="n">
        <f aca="false">IF(Z103&gt;0,Z103-Z102,"")</f>
        <v>0.0596801145858166</v>
      </c>
      <c r="AH103" s="32" t="n">
        <f aca="false">IF(AA103&gt;0,AA103-AA102,"")</f>
        <v>3.86100386100384</v>
      </c>
      <c r="AI103" s="32" t="str">
        <f aca="false">IF(AB103&gt;0,AB103-AB102,"")</f>
        <v/>
      </c>
    </row>
    <row r="104" customFormat="false" ht="12.8" hidden="false" customHeight="false" outlineLevel="0" collapsed="false">
      <c r="C104" s="24" t="n">
        <f aca="false">C103+1</f>
        <v>60</v>
      </c>
      <c r="D104" s="48" t="n">
        <f aca="false">IF(ISNUMBER(AF104),(0.7*AF98+0.8*AF99+0.9*AF100+AF101+1.1*AF102+1.2*AF103+1.3*AF104)/7,"")</f>
        <v>3.85026737967915</v>
      </c>
      <c r="E104" s="48" t="n">
        <f aca="false">IF(ISNUMBER(AG104),(0.7*AG98+0.8*AG99+0.9*AG100+AG101+1.1*AG102+1.2*AG103+1.3*AG104)/7,"")</f>
        <v>0.484602530436857</v>
      </c>
      <c r="F104" s="48" t="n">
        <f aca="false">IF(ISNUMBER(AH104),(0.7*AH98+0.8*AH99+0.9*AH100+AH101+1.1*AH102+1.2*AH103+1.3*AH104)/7,"")</f>
        <v>4.14644236072808</v>
      </c>
      <c r="G104" s="48" t="str">
        <f aca="false">IF(ISNUMBER(AI104),(0.7*AI98+0.8*AI99+0.9*AI100+AI101+1.1*AI102+1.2*AI103+1.3*AI104)/7,"")</f>
        <v/>
      </c>
      <c r="H104" s="24"/>
      <c r="I104" s="7"/>
      <c r="J104" s="7"/>
      <c r="K104" s="7"/>
      <c r="M104" s="1" t="n">
        <f aca="false">M103+1</f>
        <v>60</v>
      </c>
      <c r="N104" s="15" t="n">
        <f aca="false">N103+1</f>
        <v>43921</v>
      </c>
      <c r="O104" s="24" t="n">
        <f aca="true">OFFSET(INDIRECT($N$41),$M104,O$43)</f>
        <v>8464</v>
      </c>
      <c r="P104" s="24" t="n">
        <f aca="true">OFFSET(INDIRECT($N$41),$M104,P$43)</f>
        <v>775</v>
      </c>
      <c r="Q104" s="24" t="n">
        <f aca="true">OFFSET(INDIRECT($N$41),$M104,Q$43)</f>
        <v>12428</v>
      </c>
      <c r="R104" s="24" t="n">
        <f aca="true">OFFSET(INDIRECT($N$41),$M104,R$43)</f>
        <v>180</v>
      </c>
      <c r="S104" s="24" t="n">
        <f aca="true">OFFSET(INDIRECT($N$41),$M104,S$43)</f>
        <v>5151</v>
      </c>
      <c r="T104" s="24"/>
      <c r="U104" s="24"/>
      <c r="V104" s="24" t="n">
        <v>31</v>
      </c>
      <c r="W104" s="32"/>
      <c r="X104" s="24" t="n">
        <f aca="false">X103+1</f>
        <v>60</v>
      </c>
      <c r="Y104" s="48" t="n">
        <f aca="true">OFFSET(O103,Y$43,0)/$P$31</f>
        <v>575.828877005348</v>
      </c>
      <c r="Z104" s="48" t="n">
        <f aca="true">OFFSET(P103,Z$43,0)/$U$31</f>
        <v>100.596801145858</v>
      </c>
      <c r="AA104" s="48" t="n">
        <f aca="true">OFFSET(R103,AA$43,0)/$R$31</f>
        <v>378.861003861004</v>
      </c>
      <c r="AB104" s="32" t="n">
        <f aca="true">OFFSET(V103,AB$43,0)/$V$31</f>
        <v>0</v>
      </c>
      <c r="AE104" s="24" t="n">
        <f aca="false">AE103+1</f>
        <v>60</v>
      </c>
      <c r="AF104" s="32" t="n">
        <f aca="false">IF(Y104&gt;0,Y104-Y103,"")</f>
        <v>3.76470588235293</v>
      </c>
      <c r="AG104" s="32" t="n">
        <f aca="false">IF(Z104&gt;0,Z104-Z103,"")</f>
        <v>0.680353306278349</v>
      </c>
      <c r="AH104" s="32" t="n">
        <f aca="false">IF(AA104&gt;0,AA104-AA103,"")</f>
        <v>5.21235521235525</v>
      </c>
      <c r="AI104" s="32" t="str">
        <f aca="false">IF(AB104&gt;0,AB104-AB103,"")</f>
        <v/>
      </c>
    </row>
    <row r="105" customFormat="false" ht="12.8" hidden="false" customHeight="false" outlineLevel="0" collapsed="false">
      <c r="C105" s="24" t="n">
        <f aca="false">C104+1</f>
        <v>61</v>
      </c>
      <c r="D105" s="48" t="n">
        <f aca="false">IF(ISNUMBER(AF105),(0.7*AF99+0.8*AF100+0.9*AF101+AF102+1.1*AF103+1.2*AF104+1.3*AF105)/7,"")</f>
        <v>3.7344537815126</v>
      </c>
      <c r="E105" s="48" t="n">
        <f aca="false">IF(ISNUMBER(AG105),(0.7*AG99+0.8*AG100+0.9*AG101+AG102+1.1*AG103+1.2*AG104+1.3*AG105)/7,"")</f>
        <v>0.516147733860793</v>
      </c>
      <c r="F105" s="48" t="n">
        <f aca="false">IF(ISNUMBER(AH105),(0.7*AH99+0.8*AH100+0.9*AH101+AH102+1.1*AH103+1.2*AH104+1.3*AH105)/7,"")</f>
        <v>4.73110865968009</v>
      </c>
      <c r="G105" s="48" t="str">
        <f aca="false">IF(ISNUMBER(AI105),(0.7*AI99+0.8*AI100+0.9*AI101+AI102+1.1*AI103+1.2*AI104+1.3*AI105)/7,"")</f>
        <v/>
      </c>
      <c r="H105" s="24"/>
      <c r="I105" s="7"/>
      <c r="J105" s="7"/>
      <c r="K105" s="7"/>
      <c r="M105" s="1" t="n">
        <f aca="false">M104+1</f>
        <v>61</v>
      </c>
      <c r="N105" s="15" t="n">
        <f aca="false">N104+1</f>
        <v>43922</v>
      </c>
      <c r="O105" s="24" t="n">
        <f aca="true">OFFSET(INDIRECT($N$41),$M105,O$43)</f>
        <v>9387</v>
      </c>
      <c r="P105" s="24" t="n">
        <f aca="true">OFFSET(INDIRECT($N$41),$M105,P$43)</f>
        <v>931</v>
      </c>
      <c r="Q105" s="24" t="n">
        <f aca="true">OFFSET(INDIRECT($N$41),$M105,Q$43)</f>
        <v>13155</v>
      </c>
      <c r="R105" s="24" t="n">
        <f aca="true">OFFSET(INDIRECT($N$41),$M105,R$43)</f>
        <v>239</v>
      </c>
      <c r="S105" s="24" t="n">
        <f aca="true">OFFSET(INDIRECT($N$41),$M105,S$43)</f>
        <v>6394</v>
      </c>
      <c r="T105" s="24"/>
      <c r="U105" s="24"/>
      <c r="V105" s="24" t="n">
        <v>39</v>
      </c>
      <c r="W105" s="32"/>
      <c r="X105" s="24" t="n">
        <f aca="false">X104+1</f>
        <v>61</v>
      </c>
      <c r="Y105" s="48" t="n">
        <f aca="true">OFFSET(O104,Y$43,0)/$P$31</f>
        <v>579.764705882353</v>
      </c>
      <c r="Z105" s="48" t="n">
        <f aca="true">OFFSET(P104,Z$43,0)/$U$31</f>
        <v>101.43232275006</v>
      </c>
      <c r="AA105" s="48" t="n">
        <f aca="true">OFFSET(R104,AA$43,0)/$R$31</f>
        <v>385.328185328185</v>
      </c>
      <c r="AB105" s="32" t="n">
        <f aca="true">OFFSET(V104,AB$43,0)/$V$31</f>
        <v>0</v>
      </c>
      <c r="AE105" s="24" t="n">
        <f aca="false">AE104+1</f>
        <v>61</v>
      </c>
      <c r="AF105" s="32" t="n">
        <f aca="false">IF(Y105&gt;0,Y105-Y104,"")</f>
        <v>3.93582887700529</v>
      </c>
      <c r="AG105" s="32" t="n">
        <f aca="false">IF(Z105&gt;0,Z105-Z104,"")</f>
        <v>0.835521604201489</v>
      </c>
      <c r="AH105" s="32" t="n">
        <f aca="false">IF(AA105&gt;0,AA105-AA104,"")</f>
        <v>6.46718146718143</v>
      </c>
      <c r="AI105" s="32" t="str">
        <f aca="false">IF(AB105&gt;0,AB105-AB104,"")</f>
        <v/>
      </c>
    </row>
    <row r="106" customFormat="false" ht="12.8" hidden="false" customHeight="false" outlineLevel="0" collapsed="false">
      <c r="C106" s="24" t="n">
        <f aca="false">C105+1</f>
        <v>62</v>
      </c>
      <c r="D106" s="48" t="n">
        <f aca="false">IF(ISNUMBER(AF106),(0.7*AF100+0.8*AF101+0.9*AF102+AF103+1.1*AF104+1.2*AF105+1.3*AF106)/7,"")</f>
        <v>3.82490450725745</v>
      </c>
      <c r="E106" s="48" t="n">
        <f aca="false">IF(ISNUMBER(AG106),(0.7*AG100+0.8*AG101+0.9*AG102+AG103+1.1*AG104+1.2*AG105+1.3*AG106)/7,"")</f>
        <v>0.46294717457286</v>
      </c>
      <c r="F106" s="48" t="n">
        <f aca="false">IF(ISNUMBER(AH106),(0.7*AH100+0.8*AH101+0.9*AH102+AH103+1.1*AH104+1.2*AH105+1.3*AH106)/7,"")</f>
        <v>4.35879757308329</v>
      </c>
      <c r="G106" s="48" t="str">
        <f aca="false">IF(ISNUMBER(AI106),(0.7*AI100+0.8*AI101+0.9*AI102+AI103+1.1*AI104+1.2*AI105+1.3*AI106)/7,"")</f>
        <v/>
      </c>
      <c r="H106" s="24"/>
      <c r="I106" s="7"/>
      <c r="J106" s="7"/>
      <c r="K106" s="7"/>
      <c r="M106" s="1" t="n">
        <f aca="false">M105+1</f>
        <v>62</v>
      </c>
      <c r="N106" s="15" t="n">
        <f aca="false">N105+1</f>
        <v>43923</v>
      </c>
      <c r="O106" s="24" t="n">
        <f aca="true">OFFSET(INDIRECT($N$41),$M106,O$43)</f>
        <v>10348</v>
      </c>
      <c r="P106" s="24" t="n">
        <f aca="true">OFFSET(INDIRECT($N$41),$M106,P$43)</f>
        <v>1107</v>
      </c>
      <c r="Q106" s="24" t="n">
        <f aca="true">OFFSET(INDIRECT($N$41),$M106,Q$43)</f>
        <v>13915</v>
      </c>
      <c r="R106" s="24" t="n">
        <f aca="true">OFFSET(INDIRECT($N$41),$M106,R$43)</f>
        <v>308</v>
      </c>
      <c r="S106" s="24" t="n">
        <f aca="true">OFFSET(INDIRECT($N$41),$M106,S$43)</f>
        <v>7576</v>
      </c>
      <c r="T106" s="24"/>
      <c r="U106" s="24"/>
      <c r="V106" s="24" t="n">
        <v>44</v>
      </c>
      <c r="W106" s="32"/>
      <c r="X106" s="24" t="n">
        <f aca="false">X105+1</f>
        <v>62</v>
      </c>
      <c r="Y106" s="48" t="n">
        <f aca="true">OFFSET(O105,Y$43,0)/$P$31</f>
        <v>584.406417112299</v>
      </c>
      <c r="Z106" s="48" t="n">
        <f aca="true">OFFSET(P105,Z$43,0)/$U$31</f>
        <v>101.85008355216</v>
      </c>
      <c r="AA106" s="48" t="n">
        <f aca="true">OFFSET(R105,AA$43,0)/$R$31</f>
        <v>385.907335907336</v>
      </c>
      <c r="AB106" s="32" t="n">
        <f aca="true">OFFSET(V105,AB$43,0)/$V$31</f>
        <v>0</v>
      </c>
      <c r="AE106" s="24" t="n">
        <f aca="false">AE105+1</f>
        <v>62</v>
      </c>
      <c r="AF106" s="32" t="n">
        <f aca="false">IF(Y106&gt;0,Y106-Y105,"")</f>
        <v>4.64171122994651</v>
      </c>
      <c r="AG106" s="32" t="n">
        <f aca="false">IF(Z106&gt;0,Z106-Z105,"")</f>
        <v>0.41776080210073</v>
      </c>
      <c r="AH106" s="32" t="n">
        <f aca="false">IF(AA106&gt;0,AA106-AA105,"")</f>
        <v>0.579150579150621</v>
      </c>
      <c r="AI106" s="32" t="str">
        <f aca="false">IF(AB106&gt;0,AB106-AB105,"")</f>
        <v/>
      </c>
    </row>
    <row r="107" customFormat="false" ht="12.8" hidden="false" customHeight="false" outlineLevel="0" collapsed="false">
      <c r="C107" s="24" t="n">
        <f aca="false">C106+1</f>
        <v>63</v>
      </c>
      <c r="D107" s="48" t="n">
        <f aca="false">IF(ISNUMBER(AF107),(0.7*AF101+0.8*AF102+0.9*AF103+AF104+1.1*AF105+1.2*AF106+1.3*AF107)/7,"")</f>
        <v>3.57097020626433</v>
      </c>
      <c r="E107" s="48" t="n">
        <f aca="false">IF(ISNUMBER(AG107),(0.7*AG101+0.8*AG102+0.9*AG103+AG104+1.1*AG105+1.2*AG106+1.3*AG107)/7,"")</f>
        <v>0.460218940763223</v>
      </c>
      <c r="F107" s="48" t="n">
        <f aca="false">IF(ISNUMBER(AH107),(0.7*AH101+0.8*AH102+0.9*AH103+AH104+1.1*AH105+1.2*AH106+1.3*AH107)/7,"")</f>
        <v>4.31742967457254</v>
      </c>
      <c r="G107" s="48" t="str">
        <f aca="false">IF(ISNUMBER(AI107),(0.7*AI101+0.8*AI102+0.9*AI103+AI104+1.1*AI105+1.2*AI106+1.3*AI107)/7,"")</f>
        <v/>
      </c>
      <c r="H107" s="24"/>
      <c r="I107" s="7"/>
      <c r="J107" s="7"/>
      <c r="K107" s="7"/>
      <c r="M107" s="1" t="n">
        <f aca="false">M106+1</f>
        <v>63</v>
      </c>
      <c r="N107" s="15" t="n">
        <f aca="false">N106+1</f>
        <v>43924</v>
      </c>
      <c r="O107" s="24" t="n">
        <f aca="true">OFFSET(INDIRECT($N$41),$M107,O$43)</f>
        <v>11198</v>
      </c>
      <c r="P107" s="24" t="n">
        <f aca="true">OFFSET(INDIRECT($N$41),$M107,P$43)</f>
        <v>1275</v>
      </c>
      <c r="Q107" s="24" t="n">
        <f aca="true">OFFSET(INDIRECT($N$41),$M107,Q$43)</f>
        <v>14681</v>
      </c>
      <c r="R107" s="24" t="n">
        <f aca="true">OFFSET(INDIRECT($N$41),$M107,R$43)</f>
        <v>358</v>
      </c>
      <c r="S107" s="24" t="n">
        <f aca="true">OFFSET(INDIRECT($N$41),$M107,S$43)</f>
        <v>8839</v>
      </c>
      <c r="T107" s="24"/>
      <c r="U107" s="64" t="s">
        <v>145</v>
      </c>
      <c r="V107" s="24" t="n">
        <v>53</v>
      </c>
      <c r="W107" s="32"/>
      <c r="X107" s="24" t="n">
        <f aca="false">X106+1</f>
        <v>63</v>
      </c>
      <c r="Y107" s="48" t="n">
        <f aca="true">OFFSET(O106,Y$43,0)/$P$31</f>
        <v>587.358288770054</v>
      </c>
      <c r="Z107" s="48" t="n">
        <f aca="true">OFFSET(P106,Z$43,0)/$U$31</f>
        <v>102.291716400095</v>
      </c>
      <c r="AA107" s="48" t="n">
        <f aca="true">OFFSET(R106,AA$43,0)/$R$31</f>
        <v>388.899613899614</v>
      </c>
      <c r="AB107" s="32" t="n">
        <f aca="true">OFFSET(V106,AB$43,0)/$V$31</f>
        <v>0</v>
      </c>
      <c r="AE107" s="24" t="n">
        <f aca="false">AE106+1</f>
        <v>63</v>
      </c>
      <c r="AF107" s="32" t="n">
        <f aca="false">IF(Y107&gt;0,Y107-Y106,"")</f>
        <v>2.95187165775405</v>
      </c>
      <c r="AG107" s="32" t="n">
        <f aca="false">IF(Z107&gt;0,Z107-Z106,"")</f>
        <v>0.441632847935068</v>
      </c>
      <c r="AH107" s="32" t="n">
        <f aca="false">IF(AA107&gt;0,AA107-AA106,"")</f>
        <v>2.99227799227799</v>
      </c>
      <c r="AI107" s="32" t="str">
        <f aca="false">IF(AB107&gt;0,AB107-AB106,"")</f>
        <v/>
      </c>
    </row>
    <row r="108" customFormat="false" ht="12.8" hidden="false" customHeight="false" outlineLevel="0" collapsed="false">
      <c r="C108" s="24" t="n">
        <f aca="false">C107+1</f>
        <v>64</v>
      </c>
      <c r="D108" s="48" t="n">
        <f aca="false">IF(ISNUMBER(AF108),(0.7*AF102+0.8*AF103+0.9*AF104+AF105+1.1*AF106+1.2*AF107+1.3*AF108)/7,"")</f>
        <v>3.30145148968679</v>
      </c>
      <c r="E108" s="48" t="str">
        <f aca="false">IF(ISNUMBER(AG108),(0.7*AG102+0.8*AG103+0.9*AG104+AG105+1.1*AG106+1.2*AG107+1.3*AG108)/7,"")</f>
        <v/>
      </c>
      <c r="F108" s="48" t="n">
        <f aca="false">IF(ISNUMBER(AH108),(0.7*AH102+0.8*AH103+0.9*AH104+AH105+1.1*AH106+1.2*AH107+1.3*AH108)/7,"")</f>
        <v>5.2095973524545</v>
      </c>
      <c r="G108" s="48" t="str">
        <f aca="false">IF(ISNUMBER(AI108),(0.7*AI102+0.8*AI103+0.9*AI104+AI105+1.1*AI106+1.2*AI107+1.3*AI108)/7,"")</f>
        <v/>
      </c>
      <c r="H108" s="24"/>
      <c r="I108" s="7"/>
      <c r="J108" s="7"/>
      <c r="K108" s="7"/>
      <c r="M108" s="1" t="n">
        <f aca="false">M107+1</f>
        <v>64</v>
      </c>
      <c r="N108" s="15" t="n">
        <f aca="false">N107+1</f>
        <v>43925</v>
      </c>
      <c r="O108" s="24" t="n">
        <f aca="true">OFFSET(INDIRECT($N$41),$M108,O$43)</f>
        <v>11947</v>
      </c>
      <c r="P108" s="24" t="n">
        <f aca="true">OFFSET(INDIRECT($N$41),$M108,P$43)</f>
        <v>1444</v>
      </c>
      <c r="Q108" s="24" t="n">
        <f aca="true">OFFSET(INDIRECT($N$41),$M108,Q$43)</f>
        <v>15362</v>
      </c>
      <c r="R108" s="24" t="n">
        <f aca="true">OFFSET(INDIRECT($N$41),$M108,R$43)</f>
        <v>373</v>
      </c>
      <c r="S108" s="24" t="n">
        <f aca="true">OFFSET(INDIRECT($N$41),$M108,S$43)</f>
        <v>10384</v>
      </c>
      <c r="T108" s="24"/>
      <c r="U108" s="24"/>
      <c r="V108" s="24" t="n">
        <v>59</v>
      </c>
      <c r="W108" s="32"/>
      <c r="X108" s="24" t="n">
        <f aca="false">X107+1</f>
        <v>64</v>
      </c>
      <c r="Y108" s="48" t="n">
        <f aca="true">OFFSET(O107,Y$43,0)/$P$31</f>
        <v>589.582887700535</v>
      </c>
      <c r="Z108" s="48" t="n">
        <f aca="true">OFFSET(P107,Z$43,0)/$U$31</f>
        <v>0</v>
      </c>
      <c r="AA108" s="48" t="n">
        <f aca="true">OFFSET(R107,AA$43,0)/$R$31</f>
        <v>398.166023166023</v>
      </c>
      <c r="AB108" s="32" t="n">
        <f aca="true">OFFSET(V107,AB$43,0)/$V$31</f>
        <v>0</v>
      </c>
      <c r="AE108" s="24" t="n">
        <f aca="false">AE107+1</f>
        <v>64</v>
      </c>
      <c r="AF108" s="32" t="n">
        <f aca="false">IF(Y108&gt;0,Y108-Y107,"")</f>
        <v>2.22459893048131</v>
      </c>
      <c r="AG108" s="32" t="str">
        <f aca="false">IF(Z108&gt;0,Z108-Z107,"")</f>
        <v/>
      </c>
      <c r="AH108" s="32" t="n">
        <f aca="false">IF(AA108&gt;0,AA108-AA107,"")</f>
        <v>9.26640926640926</v>
      </c>
      <c r="AI108" s="32" t="str">
        <f aca="false">IF(AB108&gt;0,AB108-AB107,"")</f>
        <v/>
      </c>
    </row>
    <row r="109" customFormat="false" ht="12.8" hidden="false" customHeight="false" outlineLevel="0" collapsed="false">
      <c r="C109" s="24" t="n">
        <f aca="false">C108+1</f>
        <v>65</v>
      </c>
      <c r="D109" s="48" t="n">
        <f aca="false">IF(ISNUMBER(AF109),(0.7*AF103+0.8*AF104+0.9*AF105+AF106+1.1*AF107+1.2*AF108+1.3*AF109)/7,"")</f>
        <v>3.05332314744081</v>
      </c>
      <c r="E109" s="48" t="str">
        <f aca="false">IF(ISNUMBER(AG109),(0.7*AG103+0.8*AG104+0.9*AG105+AG106+1.1*AG107+1.2*AG108+1.3*AG109)/7,"")</f>
        <v/>
      </c>
      <c r="F109" s="48" t="n">
        <f aca="false">IF(ISNUMBER(AH109),(0.7*AH103+0.8*AH104+0.9*AH105+AH106+1.1*AH107+1.2*AH108+1.3*AH109)/7,"")</f>
        <v>5.65774958632101</v>
      </c>
      <c r="G109" s="48" t="str">
        <f aca="false">IF(ISNUMBER(AI109),(0.7*AI103+0.8*AI104+0.9*AI105+AI106+1.1*AI107+1.2*AI108+1.3*AI109)/7,"")</f>
        <v/>
      </c>
      <c r="H109" s="24"/>
      <c r="I109" s="7"/>
      <c r="J109" s="7"/>
      <c r="K109" s="7"/>
      <c r="M109" s="1" t="n">
        <f aca="false">M108+1</f>
        <v>65</v>
      </c>
      <c r="N109" s="15" t="n">
        <f aca="false">N108+1</f>
        <v>43926</v>
      </c>
      <c r="O109" s="24" t="n">
        <f aca="true">OFFSET(INDIRECT($N$41),$M109,O$43)</f>
        <v>12641</v>
      </c>
      <c r="P109" s="24" t="n">
        <f aca="true">OFFSET(INDIRECT($N$41),$M109,P$43)</f>
        <v>1584</v>
      </c>
      <c r="Q109" s="24" t="n">
        <f aca="true">OFFSET(INDIRECT($N$41),$M109,Q$43)</f>
        <v>15887</v>
      </c>
      <c r="R109" s="24" t="n">
        <f aca="true">OFFSET(INDIRECT($N$41),$M109,R$43)</f>
        <v>401</v>
      </c>
      <c r="S109" s="24" t="n">
        <f aca="true">OFFSET(INDIRECT($N$41),$M109,S$43)</f>
        <v>11793</v>
      </c>
      <c r="T109" s="24"/>
      <c r="U109" s="24"/>
      <c r="V109" s="24" t="n">
        <v>67</v>
      </c>
      <c r="W109" s="32"/>
      <c r="X109" s="24" t="n">
        <f aca="false">X108+1</f>
        <v>65</v>
      </c>
      <c r="Y109" s="48" t="n">
        <f aca="true">OFFSET(O108,Y$43,0)/$P$31</f>
        <v>591.44385026738</v>
      </c>
      <c r="Z109" s="48" t="n">
        <f aca="true">OFFSET(P108,Z$43,0)/$U$31</f>
        <v>0</v>
      </c>
      <c r="AA109" s="48" t="n">
        <f aca="true">OFFSET(R108,AA$43,0)/$R$31</f>
        <v>407.335907335907</v>
      </c>
      <c r="AB109" s="32" t="n">
        <f aca="true">OFFSET(V108,AB$43,0)/$V$31</f>
        <v>0</v>
      </c>
      <c r="AE109" s="24" t="n">
        <f aca="false">AE108+1</f>
        <v>65</v>
      </c>
      <c r="AF109" s="32" t="n">
        <f aca="false">IF(Y109&gt;0,Y109-Y108,"")</f>
        <v>1.86096256684493</v>
      </c>
      <c r="AG109" s="32" t="str">
        <f aca="false">IF(Z109&gt;0,Z109-Z108,"")</f>
        <v/>
      </c>
      <c r="AH109" s="32" t="n">
        <f aca="false">IF(AA109&gt;0,AA109-AA108,"")</f>
        <v>9.16988416988414</v>
      </c>
      <c r="AI109" s="32" t="str">
        <f aca="false">IF(AB109&gt;0,AB109-AB108,"")</f>
        <v/>
      </c>
    </row>
    <row r="110" customFormat="false" ht="12.8" hidden="false" customHeight="false" outlineLevel="0" collapsed="false">
      <c r="C110" s="24" t="n">
        <f aca="false">C109+1</f>
        <v>66</v>
      </c>
      <c r="D110" s="48" t="n">
        <f aca="false">IF(ISNUMBER(AF110),(0.7*AF104+0.8*AF105+0.9*AF106+AF107+1.1*AF108+1.2*AF109+1.3*AF110)/7,"")</f>
        <v>2.74774637127578</v>
      </c>
      <c r="E110" s="48" t="str">
        <f aca="false">IF(ISNUMBER(AG110),(0.7*AG104+0.8*AG105+0.9*AG106+AG107+1.1*AG108+1.2*AG109+1.3*AG110)/7,"")</f>
        <v/>
      </c>
      <c r="F110" s="48" t="n">
        <f aca="false">IF(ISNUMBER(AH110),(0.7*AH104+0.8*AH105+0.9*AH106+AH107+1.1*AH108+1.2*AH109+1.3*AH110)/7,"")</f>
        <v>5.6150027578599</v>
      </c>
      <c r="G110" s="48" t="str">
        <f aca="false">IF(ISNUMBER(AI110),(0.7*AI104+0.8*AI105+0.9*AI106+AI107+1.1*AI108+1.2*AI109+1.3*AI110)/7,"")</f>
        <v/>
      </c>
      <c r="H110" s="24"/>
      <c r="I110" s="7"/>
      <c r="J110" s="7"/>
      <c r="K110" s="7"/>
      <c r="M110" s="1" t="n">
        <f aca="false">M109+1</f>
        <v>66</v>
      </c>
      <c r="N110" s="15" t="n">
        <f aca="false">N109+1</f>
        <v>43927</v>
      </c>
      <c r="O110" s="24" t="n">
        <f aca="true">OFFSET(INDIRECT($N$41),$M110,O$43)</f>
        <v>13341</v>
      </c>
      <c r="P110" s="24" t="n">
        <f aca="true">OFFSET(INDIRECT($N$41),$M110,P$43)</f>
        <v>1810</v>
      </c>
      <c r="Q110" s="24" t="n">
        <f aca="true">OFFSET(INDIRECT($N$41),$M110,Q$43)</f>
        <v>16523</v>
      </c>
      <c r="R110" s="24" t="n">
        <f aca="true">OFFSET(INDIRECT($N$41),$M110,R$43)</f>
        <v>477</v>
      </c>
      <c r="S110" s="24" t="n">
        <f aca="true">OFFSET(INDIRECT($N$41),$M110,S$43)</f>
        <v>13298</v>
      </c>
      <c r="T110" s="24"/>
      <c r="U110" s="24"/>
      <c r="V110" s="24" t="n">
        <v>78</v>
      </c>
      <c r="W110" s="32"/>
      <c r="X110" s="24" t="n">
        <f aca="false">X109+1</f>
        <v>66</v>
      </c>
      <c r="Y110" s="48" t="n">
        <f aca="true">OFFSET(O109,Y$43,0)/$P$31</f>
        <v>592.705882352941</v>
      </c>
      <c r="Z110" s="48" t="n">
        <f aca="true">OFFSET(P109,Z$43,0)/$U$31</f>
        <v>0</v>
      </c>
      <c r="AA110" s="48" t="n">
        <f aca="true">OFFSET(R109,AA$43,0)/$R$31</f>
        <v>411.776061776062</v>
      </c>
      <c r="AB110" s="32" t="n">
        <f aca="true">OFFSET(V109,AB$43,0)/$V$31</f>
        <v>0</v>
      </c>
      <c r="AE110" s="24" t="n">
        <f aca="false">AE109+1</f>
        <v>66</v>
      </c>
      <c r="AF110" s="32" t="n">
        <f aca="false">IF(Y110&gt;0,Y110-Y109,"")</f>
        <v>1.26203208556149</v>
      </c>
      <c r="AG110" s="32" t="str">
        <f aca="false">IF(Z110&gt;0,Z110-Z109,"")</f>
        <v/>
      </c>
      <c r="AH110" s="32" t="n">
        <f aca="false">IF(AA110&gt;0,AA110-AA109,"")</f>
        <v>4.44015444015446</v>
      </c>
      <c r="AI110" s="32" t="str">
        <f aca="false">IF(AB110&gt;0,AB110-AB109,"")</f>
        <v/>
      </c>
    </row>
    <row r="111" customFormat="false" ht="12.8" hidden="false" customHeight="false" outlineLevel="0" collapsed="false">
      <c r="C111" s="24" t="n">
        <f aca="false">C110+1</f>
        <v>67</v>
      </c>
      <c r="D111" s="48" t="n">
        <f aca="false">IF(ISNUMBER(AF111),(0.7*AF105+0.8*AF106+0.9*AF107+AF108+1.1*AF109+1.2*AF110+1.3*AF111)/7,"")</f>
        <v>2.40427807486629</v>
      </c>
      <c r="E111" s="48" t="str">
        <f aca="false">IF(ISNUMBER(AG111),(0.7*AG105+0.8*AG106+0.9*AG107+AG108+1.1*AG109+1.2*AG110+1.3*AG111)/7,"")</f>
        <v/>
      </c>
      <c r="F111" s="48" t="str">
        <f aca="false">IF(ISNUMBER(AH111),(0.7*AH105+0.8*AH106+0.9*AH107+AH108+1.1*AH109+1.2*AH110+1.3*AH111)/7,"")</f>
        <v/>
      </c>
      <c r="G111" s="48" t="str">
        <f aca="false">IF(ISNUMBER(AI111),(0.7*AI105+0.8*AI106+0.9*AI107+AI108+1.1*AI109+1.2*AI110+1.3*AI111)/7,"")</f>
        <v/>
      </c>
      <c r="H111" s="24"/>
      <c r="I111" s="7"/>
      <c r="J111" s="7"/>
      <c r="K111" s="7"/>
      <c r="M111" s="1" t="n">
        <f aca="false">M110+1</f>
        <v>67</v>
      </c>
      <c r="N111" s="15" t="n">
        <f aca="false">N110+1</f>
        <v>43928</v>
      </c>
      <c r="O111" s="24" t="n">
        <f aca="true">OFFSET(INDIRECT($N$41),$M111,O$43)</f>
        <v>14045</v>
      </c>
      <c r="P111" s="24" t="n">
        <f aca="true">OFFSET(INDIRECT($N$41),$M111,P$43)</f>
        <v>2016</v>
      </c>
      <c r="Q111" s="24" t="n">
        <f aca="true">OFFSET(INDIRECT($N$41),$M111,Q$43)</f>
        <v>17127</v>
      </c>
      <c r="R111" s="24" t="n">
        <f aca="true">OFFSET(INDIRECT($N$41),$M111,R$43)</f>
        <v>591</v>
      </c>
      <c r="S111" s="24" t="n">
        <f aca="true">OFFSET(INDIRECT($N$41),$M111,S$43)</f>
        <v>15526</v>
      </c>
      <c r="T111" s="24"/>
      <c r="U111" s="24"/>
      <c r="V111" s="24" t="n">
        <v>88</v>
      </c>
      <c r="W111" s="32"/>
      <c r="X111" s="24" t="n">
        <f aca="false">X110+1</f>
        <v>67</v>
      </c>
      <c r="Y111" s="48" t="n">
        <f aca="true">OFFSET(O110,Y$43,0)/$P$31</f>
        <v>594.181818181818</v>
      </c>
      <c r="Z111" s="48" t="n">
        <f aca="true">OFFSET(P110,Z$43,0)/$U$31</f>
        <v>0</v>
      </c>
      <c r="AA111" s="48" t="n">
        <f aca="true">OFFSET(R110,AA$43,0)/$R$31</f>
        <v>0</v>
      </c>
      <c r="AB111" s="32" t="n">
        <f aca="true">OFFSET(V110,AB$43,0)/$V$31</f>
        <v>0</v>
      </c>
      <c r="AE111" s="24" t="n">
        <f aca="false">AE110+1</f>
        <v>67</v>
      </c>
      <c r="AF111" s="32" t="n">
        <f aca="false">IF(Y111&gt;0,Y111-Y110,"")</f>
        <v>1.47593582887691</v>
      </c>
      <c r="AG111" s="32" t="str">
        <f aca="false">IF(Z111&gt;0,Z111-Z110,"")</f>
        <v/>
      </c>
      <c r="AH111" s="32" t="str">
        <f aca="false">IF(AA111&gt;0,AA111-AA110,"")</f>
        <v/>
      </c>
      <c r="AI111" s="32" t="str">
        <f aca="false">IF(AB111&gt;0,AB111-AB110,"")</f>
        <v/>
      </c>
    </row>
    <row r="112" customFormat="false" ht="12.8" hidden="false" customHeight="false" outlineLevel="0" collapsed="false">
      <c r="C112" s="24" t="n">
        <f aca="false">C111+1</f>
        <v>68</v>
      </c>
      <c r="D112" s="48" t="n">
        <f aca="false">IF(ISNUMBER(AF112),(0.7*AF106+0.8*AF107+0.9*AF108+AF109+1.1*AF110+1.2*AF111+1.3*AF112)/7,"")</f>
        <v>2.24171122994652</v>
      </c>
      <c r="E112" s="48" t="str">
        <f aca="false">IF(ISNUMBER(AG112),(0.7*AG106+0.8*AG107+0.9*AG108+AG109+1.1*AG110+1.2*AG111+1.3*AG112)/7,"")</f>
        <v/>
      </c>
      <c r="F112" s="48" t="str">
        <f aca="false">IF(ISNUMBER(AH112),(0.7*AH106+0.8*AH107+0.9*AH108+AH109+1.1*AH110+1.2*AH111+1.3*AH112)/7,"")</f>
        <v/>
      </c>
      <c r="G112" s="48" t="str">
        <f aca="false">IF(ISNUMBER(AI112),(0.7*AI106+0.8*AI107+0.9*AI108+AI109+1.1*AI110+1.2*AI111+1.3*AI112)/7,"")</f>
        <v/>
      </c>
      <c r="H112" s="24"/>
      <c r="I112" s="7"/>
      <c r="J112" s="7"/>
      <c r="K112" s="7"/>
      <c r="M112" s="1" t="n">
        <f aca="false">M111+1</f>
        <v>68</v>
      </c>
      <c r="N112" s="15" t="n">
        <f aca="false">N111+1</f>
        <v>43929</v>
      </c>
      <c r="O112" s="24" t="n">
        <f aca="true">OFFSET(INDIRECT($N$41),$M112,O$43)</f>
        <v>14792</v>
      </c>
      <c r="P112" s="24" t="n">
        <f aca="true">OFFSET(INDIRECT($N$41),$M112,P$43)</f>
        <v>2349</v>
      </c>
      <c r="Q112" s="24" t="n">
        <f aca="true">OFFSET(INDIRECT($N$41),$M112,Q$43)</f>
        <v>17669</v>
      </c>
      <c r="R112" s="24" t="n">
        <f aca="true">OFFSET(INDIRECT($N$41),$M112,R$43)</f>
        <v>687</v>
      </c>
      <c r="S112" s="24" t="n">
        <f aca="true">OFFSET(INDIRECT($N$41),$M112,S$43)</f>
        <v>17691</v>
      </c>
      <c r="T112" s="24"/>
      <c r="U112" s="24"/>
      <c r="V112" s="24" t="n">
        <v>99</v>
      </c>
      <c r="W112" s="32"/>
      <c r="X112" s="24" t="n">
        <f aca="false">X111+1</f>
        <v>68</v>
      </c>
      <c r="Y112" s="48" t="n">
        <f aca="true">OFFSET(O111,Y$43,0)/$P$31</f>
        <v>596.534759358289</v>
      </c>
      <c r="Z112" s="48" t="n">
        <f aca="true">OFFSET(P111,Z$43,0)/$U$31</f>
        <v>0</v>
      </c>
      <c r="AA112" s="48" t="n">
        <f aca="true">OFFSET(R111,AA$43,0)/$R$31</f>
        <v>0</v>
      </c>
      <c r="AB112" s="32" t="n">
        <f aca="true">OFFSET(V111,AB$43,0)/$V$31</f>
        <v>0</v>
      </c>
      <c r="AE112" s="24" t="n">
        <f aca="false">AE111+1</f>
        <v>68</v>
      </c>
      <c r="AF112" s="32" t="n">
        <f aca="false">IF(Y112&gt;0,Y112-Y111,"")</f>
        <v>2.35294117647061</v>
      </c>
      <c r="AG112" s="32" t="str">
        <f aca="false">IF(Z112&gt;0,Z112-Z111,"")</f>
        <v/>
      </c>
      <c r="AH112" s="32" t="str">
        <f aca="false">IF(AA112&gt;0,AA112-AA111,"")</f>
        <v/>
      </c>
      <c r="AI112" s="32" t="str">
        <f aca="false">IF(AB112&gt;0,AB112-AB111,"")</f>
        <v/>
      </c>
    </row>
    <row r="113" customFormat="false" ht="12.8" hidden="false" customHeight="false" outlineLevel="0" collapsed="false">
      <c r="C113" s="24" t="n">
        <f aca="false">C112+1</f>
        <v>69</v>
      </c>
      <c r="D113" s="48" t="n">
        <f aca="false">IF(ISNUMBER(AF113),(0.7*AF107+0.8*AF108+0.9*AF109+AF110+1.1*AF111+1.2*AF112+1.3*AF113)/7,"")</f>
        <v>1.81084797555386</v>
      </c>
      <c r="E113" s="48" t="str">
        <f aca="false">IF(ISNUMBER(AG113),(0.7*AG107+0.8*AG108+0.9*AG109+AG110+1.1*AG111+1.2*AG112+1.3*AG113)/7,"")</f>
        <v/>
      </c>
      <c r="F113" s="48" t="str">
        <f aca="false">IF(ISNUMBER(AH113),(0.7*AH107+0.8*AH108+0.9*AH109+AH110+1.1*AH111+1.2*AH112+1.3*AH113)/7,"")</f>
        <v/>
      </c>
      <c r="G113" s="48" t="str">
        <f aca="false">IF(ISNUMBER(AI113),(0.7*AI107+0.8*AI108+0.9*AI109+AI110+1.1*AI111+1.2*AI112+1.3*AI113)/7,"")</f>
        <v/>
      </c>
      <c r="H113" s="24"/>
      <c r="I113" s="7"/>
      <c r="J113" s="7"/>
      <c r="K113" s="7"/>
      <c r="M113" s="1" t="n">
        <f aca="false">M112+1</f>
        <v>69</v>
      </c>
      <c r="N113" s="15" t="n">
        <f aca="false">N112+1</f>
        <v>43930</v>
      </c>
      <c r="O113" s="24" t="n">
        <f aca="true">OFFSET(INDIRECT($N$41),$M113,O$43)</f>
        <v>15447</v>
      </c>
      <c r="P113" s="24" t="n">
        <f aca="true">OFFSET(INDIRECT($N$41),$M113,P$43)</f>
        <v>2607</v>
      </c>
      <c r="Q113" s="24" t="n">
        <f aca="true">OFFSET(INDIRECT($N$41),$M113,Q$43)</f>
        <v>18279</v>
      </c>
      <c r="R113" s="24" t="n">
        <f aca="true">OFFSET(INDIRECT($N$41),$M113,R$43)</f>
        <v>793</v>
      </c>
      <c r="S113" s="24" t="n">
        <f aca="true">OFFSET(INDIRECT($N$41),$M113,S$43)</f>
        <v>19802</v>
      </c>
      <c r="T113" s="24"/>
      <c r="U113" s="24"/>
      <c r="V113" s="24" t="n">
        <v>112</v>
      </c>
      <c r="W113" s="32"/>
      <c r="X113" s="24" t="n">
        <f aca="false">X112+1</f>
        <v>69</v>
      </c>
      <c r="Y113" s="48" t="n">
        <f aca="true">OFFSET(O112,Y$43,0)/$P$31</f>
        <v>597.647058823529</v>
      </c>
      <c r="Z113" s="48" t="n">
        <f aca="true">OFFSET(P112,Z$43,0)/$U$31</f>
        <v>0</v>
      </c>
      <c r="AA113" s="48" t="n">
        <f aca="true">OFFSET(R112,AA$43,0)/$R$31</f>
        <v>0</v>
      </c>
      <c r="AB113" s="32" t="n">
        <f aca="true">OFFSET(V112,AB$43,0)/$V$31</f>
        <v>0</v>
      </c>
      <c r="AE113" s="24" t="n">
        <f aca="false">AE112+1</f>
        <v>69</v>
      </c>
      <c r="AF113" s="32" t="n">
        <f aca="false">IF(Y113&gt;0,Y113-Y112,"")</f>
        <v>1.11229946524065</v>
      </c>
      <c r="AG113" s="32" t="str">
        <f aca="false">IF(Z113&gt;0,Z113-Z112,"")</f>
        <v/>
      </c>
      <c r="AH113" s="32" t="str">
        <f aca="false">IF(AA113&gt;0,AA113-AA112,"")</f>
        <v/>
      </c>
      <c r="AI113" s="32" t="str">
        <f aca="false">IF(AB113&gt;0,AB113-AB112,"")</f>
        <v/>
      </c>
    </row>
    <row r="114" customFormat="false" ht="12.8" hidden="false" customHeight="false" outlineLevel="0" collapsed="false">
      <c r="C114" s="24" t="n">
        <f aca="false">C113+1</f>
        <v>70</v>
      </c>
      <c r="D114" s="48" t="n">
        <f aca="false">IF(ISNUMBER(AF114),(0.7*AF108+0.8*AF109+0.9*AF110+AF111+1.1*AF112+1.2*AF113+1.3*AF114)/7,"")</f>
        <v>4.10175706646295</v>
      </c>
      <c r="E114" s="48" t="str">
        <f aca="false">IF(ISNUMBER(AG114),(0.7*AG108+0.8*AG109+0.9*AG110+AG111+1.1*AG112+1.2*AG113+1.3*AG114)/7,"")</f>
        <v/>
      </c>
      <c r="F114" s="48" t="str">
        <f aca="false">IF(ISNUMBER(AH114),(0.7*AH108+0.8*AH109+0.9*AH110+AH111+1.1*AH112+1.2*AH113+1.3*AH114)/7,"")</f>
        <v/>
      </c>
      <c r="G114" s="48" t="str">
        <f aca="false">IF(ISNUMBER(AI114),(0.7*AI108+0.8*AI109+0.9*AI110+AI111+1.1*AI112+1.2*AI113+1.3*AI114)/7,"")</f>
        <v/>
      </c>
      <c r="H114" s="24"/>
      <c r="I114" s="7"/>
      <c r="J114" s="7"/>
      <c r="K114" s="7"/>
      <c r="M114" s="1" t="n">
        <f aca="false">M113+1</f>
        <v>70</v>
      </c>
      <c r="N114" s="15" t="n">
        <f aca="false">N113+1</f>
        <v>43931</v>
      </c>
      <c r="O114" s="24" t="n">
        <f aca="true">OFFSET(INDIRECT($N$41),$M114,O$43)</f>
        <v>16081</v>
      </c>
      <c r="P114" s="24" t="n">
        <f aca="true">OFFSET(INDIRECT($N$41),$M114,P$43)</f>
        <v>2736</v>
      </c>
      <c r="Q114" s="24" t="n">
        <f aca="true">OFFSET(INDIRECT($N$41),$M114,Q$43)</f>
        <v>18849</v>
      </c>
      <c r="R114" s="24" t="n">
        <f aca="true">OFFSET(INDIRECT($N$41),$M114,R$43)</f>
        <v>870</v>
      </c>
      <c r="S114" s="24" t="n">
        <f aca="true">OFFSET(INDIRECT($N$41),$M114,S$43)</f>
        <v>22038</v>
      </c>
      <c r="T114" s="24"/>
      <c r="U114" s="24"/>
      <c r="V114" s="24" t="n">
        <v>119</v>
      </c>
      <c r="X114" s="24" t="n">
        <f aca="false">X113+1</f>
        <v>70</v>
      </c>
      <c r="Y114" s="48" t="n">
        <f aca="true">OFFSET(O113,Y$43,0)/$P$31</f>
        <v>612.363636363636</v>
      </c>
      <c r="Z114" s="48" t="n">
        <f aca="true">OFFSET(P113,Z$43,0)/$U$31</f>
        <v>0</v>
      </c>
      <c r="AA114" s="48" t="n">
        <f aca="true">OFFSET(R113,AA$43,0)/$R$31</f>
        <v>0</v>
      </c>
      <c r="AB114" s="32" t="n">
        <f aca="true">OFFSET(V113,AB$43,0)/$V$31</f>
        <v>0</v>
      </c>
      <c r="AE114" s="24" t="n">
        <f aca="false">AE113+1</f>
        <v>70</v>
      </c>
      <c r="AF114" s="32" t="n">
        <f aca="false">IF(Y114&gt;0,Y114-Y113,"")</f>
        <v>14.716577540107</v>
      </c>
      <c r="AG114" s="32" t="str">
        <f aca="false">IF(Z114&gt;0,Z114-Z113,"")</f>
        <v/>
      </c>
      <c r="AH114" s="32" t="str">
        <f aca="false">IF(AA114&gt;0,AA114-AA113,"")</f>
        <v/>
      </c>
      <c r="AI114" s="32" t="str">
        <f aca="false">IF(AB114&gt;0,AB114-AB113,"")</f>
        <v/>
      </c>
    </row>
    <row r="115" customFormat="false" ht="12.8" hidden="false" customHeight="false" outlineLevel="0" collapsed="false">
      <c r="C115" s="24" t="n">
        <f aca="false">C114+1</f>
        <v>71</v>
      </c>
      <c r="D115" s="48" t="n">
        <f aca="false">IF(ISNUMBER(AF115),(0.7*AF109+0.8*AF110+0.9*AF111+AF112+1.1*AF113+1.2*AF114+1.3*AF115)/7,"")</f>
        <v>3.75248281130633</v>
      </c>
      <c r="E115" s="48" t="str">
        <f aca="false">IF(ISNUMBER(AG115),(0.7*AG109+0.8*AG110+0.9*AG111+AG112+1.1*AG113+1.2*AG114+1.3*AG115)/7,"")</f>
        <v/>
      </c>
      <c r="F115" s="48" t="str">
        <f aca="false">IF(ISNUMBER(AH115),(0.7*AH109+0.8*AH110+0.9*AH111+AH112+1.1*AH113+1.2*AH114+1.3*AH115)/7,"")</f>
        <v/>
      </c>
      <c r="G115" s="48" t="str">
        <f aca="false">IF(ISNUMBER(AI115),(0.7*AI109+0.8*AI110+0.9*AI111+AI112+1.1*AI113+1.2*AI114+1.3*AI115)/7,"")</f>
        <v/>
      </c>
      <c r="H115" s="24"/>
      <c r="I115" s="7"/>
      <c r="J115" s="7"/>
      <c r="K115" s="7"/>
      <c r="M115" s="1" t="n">
        <f aca="false">M114+1</f>
        <v>71</v>
      </c>
      <c r="N115" s="15" t="n">
        <f aca="false">N114+1</f>
        <v>43932</v>
      </c>
      <c r="O115" s="24" t="n">
        <f aca="true">OFFSET(INDIRECT($N$41),$M115,O$43)</f>
        <v>16606</v>
      </c>
      <c r="P115" s="24" t="n">
        <f aca="true">OFFSET(INDIRECT($N$41),$M115,P$43)</f>
        <v>2871</v>
      </c>
      <c r="Q115" s="24" t="n">
        <f aca="true">OFFSET(INDIRECT($N$41),$M115,Q$43)</f>
        <v>19468</v>
      </c>
      <c r="R115" s="24" t="n">
        <f aca="true">OFFSET(INDIRECT($N$41),$M115,R$43)</f>
        <v>887</v>
      </c>
      <c r="S115" s="24" t="n">
        <f aca="true">OFFSET(INDIRECT($N$41),$M115,S$43)</f>
        <v>24062</v>
      </c>
      <c r="T115" s="24"/>
      <c r="U115" s="24"/>
      <c r="V115" s="24" t="n">
        <v>129</v>
      </c>
      <c r="X115" s="24" t="n">
        <f aca="false">X114+1</f>
        <v>71</v>
      </c>
      <c r="Y115" s="48" t="n">
        <f aca="true">OFFSET(O114,Y$43,0)/$P$31</f>
        <v>613.433155080214</v>
      </c>
      <c r="Z115" s="48" t="n">
        <f aca="true">OFFSET(P114,Z$43,0)/$U$31</f>
        <v>0</v>
      </c>
      <c r="AA115" s="48" t="n">
        <f aca="true">OFFSET(R114,AA$43,0)/$R$31</f>
        <v>0</v>
      </c>
      <c r="AB115" s="32" t="n">
        <f aca="true">OFFSET(V114,AB$43,0)/$V$31</f>
        <v>0</v>
      </c>
      <c r="AE115" s="24" t="n">
        <f aca="false">AE114+1</f>
        <v>71</v>
      </c>
      <c r="AF115" s="32" t="n">
        <f aca="false">IF(Y115&gt;0,Y115-Y114,"")</f>
        <v>1.06951871657748</v>
      </c>
      <c r="AG115" s="32" t="str">
        <f aca="false">IF(Z115&gt;0,Z115-Z114,"")</f>
        <v/>
      </c>
      <c r="AH115" s="32" t="str">
        <f aca="false">IF(AA115&gt;0,AA115-AA114,"")</f>
        <v/>
      </c>
      <c r="AI115" s="32" t="str">
        <f aca="false">IF(AB115&gt;0,AB115-AB114,"")</f>
        <v/>
      </c>
    </row>
    <row r="116" customFormat="false" ht="12.8" hidden="false" customHeight="false" outlineLevel="0" collapsed="false">
      <c r="C116" s="24" t="n">
        <f aca="false">C115+1</f>
        <v>72</v>
      </c>
      <c r="D116" s="48" t="n">
        <f aca="false">IF(ISNUMBER(AF116),(0.7*AF110+0.8*AF111+0.9*AF112+AF113+1.1*AF114+1.2*AF115+1.3*AF116)/7,"")</f>
        <v>3.54621848739495</v>
      </c>
      <c r="E116" s="48" t="str">
        <f aca="false">IF(ISNUMBER(AG116),(0.7*AG110+0.8*AG111+0.9*AG112+AG113+1.1*AG114+1.2*AG115+1.3*AG116)/7,"")</f>
        <v/>
      </c>
      <c r="F116" s="48" t="str">
        <f aca="false">IF(ISNUMBER(AH116),(0.7*AH110+0.8*AH111+0.9*AH112+AH113+1.1*AH114+1.2*AH115+1.3*AH116)/7,"")</f>
        <v/>
      </c>
      <c r="G116" s="48" t="str">
        <f aca="false">IF(ISNUMBER(AI116),(0.7*AI110+0.8*AI111+0.9*AI112+AI113+1.1*AI114+1.2*AI115+1.3*AI116)/7,"")</f>
        <v/>
      </c>
      <c r="H116" s="24"/>
      <c r="I116" s="7"/>
      <c r="J116" s="7"/>
      <c r="K116" s="7"/>
      <c r="M116" s="1" t="n">
        <f aca="false">M115+1</f>
        <v>72</v>
      </c>
      <c r="N116" s="15" t="n">
        <f aca="false">N115+1</f>
        <v>43933</v>
      </c>
      <c r="O116" s="24" t="n">
        <f aca="true">OFFSET(INDIRECT($N$41),$M116,O$43)</f>
        <v>17209</v>
      </c>
      <c r="P116" s="24" t="n">
        <f aca="true">OFFSET(INDIRECT($N$41),$M116,P$43)</f>
        <v>3022</v>
      </c>
      <c r="Q116" s="24" t="n">
        <f aca="true">OFFSET(INDIRECT($N$41),$M116,Q$43)</f>
        <v>19899</v>
      </c>
      <c r="R116" s="24" t="n">
        <f aca="true">OFFSET(INDIRECT($N$41),$M116,R$43)</f>
        <v>899</v>
      </c>
      <c r="S116" s="24" t="n">
        <f aca="true">OFFSET(INDIRECT($N$41),$M116,S$43)</f>
        <v>25789</v>
      </c>
      <c r="T116" s="24"/>
      <c r="U116" s="24"/>
      <c r="V116" s="24" t="n">
        <v>138</v>
      </c>
      <c r="X116" s="24" t="n">
        <f aca="false">X115+1</f>
        <v>72</v>
      </c>
      <c r="Y116" s="48" t="n">
        <f aca="true">OFFSET(O115,Y$43,0)/$P$31</f>
        <v>615.016042780749</v>
      </c>
      <c r="Z116" s="48" t="n">
        <f aca="true">OFFSET(P115,Z$43,0)/$U$31</f>
        <v>0</v>
      </c>
      <c r="AA116" s="48" t="n">
        <f aca="true">OFFSET(R115,AA$43,0)/$R$31</f>
        <v>0</v>
      </c>
      <c r="AB116" s="32" t="n">
        <f aca="true">OFFSET(V115,AB$43,0)/$V$31</f>
        <v>0</v>
      </c>
      <c r="AE116" s="24" t="n">
        <f aca="false">AE115+1</f>
        <v>72</v>
      </c>
      <c r="AF116" s="32" t="n">
        <f aca="false">IF(Y116&gt;0,Y116-Y115,"")</f>
        <v>1.5828877005348</v>
      </c>
      <c r="AG116" s="32" t="str">
        <f aca="false">IF(Z116&gt;0,Z116-Z115,"")</f>
        <v/>
      </c>
      <c r="AH116" s="32" t="str">
        <f aca="false">IF(AA116&gt;0,AA116-AA115,"")</f>
        <v/>
      </c>
      <c r="AI116" s="32" t="str">
        <f aca="false">IF(AB116&gt;0,AB116-AB115,"")</f>
        <v/>
      </c>
    </row>
    <row r="117" customFormat="false" ht="12.8" hidden="false" customHeight="false" outlineLevel="0" collapsed="false">
      <c r="C117" s="24" t="n">
        <f aca="false">C116+1</f>
        <v>73</v>
      </c>
      <c r="D117" s="48" t="n">
        <f aca="false">IF(ISNUMBER(AF117),(0.7*AF111+0.8*AF112+0.9*AF113+AF114+1.1*AF115+1.2*AF116+1.3*AF117)/7,"")</f>
        <v>-4.50603514132927</v>
      </c>
      <c r="E117" s="48" t="str">
        <f aca="false">IF(ISNUMBER(AG117),(0.7*AG111+0.8*AG112+0.9*AG113+AG114+1.1*AG115+1.2*AG116+1.3*AG117)/7,"")</f>
        <v/>
      </c>
      <c r="F117" s="48" t="str">
        <f aca="false">IF(ISNUMBER(AH117),(0.7*AH111+0.8*AH112+0.9*AH113+AH114+1.1*AH115+1.2*AH116+1.3*AH117)/7,"")</f>
        <v/>
      </c>
      <c r="G117" s="48" t="str">
        <f aca="false">IF(ISNUMBER(AI117),(0.7*AI111+0.8*AI112+0.9*AI113+AI114+1.1*AI115+1.2*AI116+1.3*AI117)/7,"")</f>
        <v/>
      </c>
      <c r="H117" s="24"/>
      <c r="I117" s="7"/>
      <c r="J117" s="7"/>
      <c r="K117" s="7"/>
      <c r="M117" s="1" t="n">
        <f aca="false">M116+1</f>
        <v>73</v>
      </c>
      <c r="N117" s="15" t="n">
        <f aca="false">N116+1</f>
        <v>43934</v>
      </c>
      <c r="O117" s="24" t="n">
        <f aca="true">OFFSET(INDIRECT($N$41),$M117,O$43)</f>
        <v>17756</v>
      </c>
      <c r="P117" s="24" t="n">
        <f aca="true">OFFSET(INDIRECT($N$41),$M117,P$43)</f>
        <v>3194</v>
      </c>
      <c r="Q117" s="24" t="n">
        <f aca="true">OFFSET(INDIRECT($N$41),$M117,Q$43)</f>
        <v>20465</v>
      </c>
      <c r="R117" s="24" t="n">
        <f aca="true">OFFSET(INDIRECT($N$41),$M117,R$43)</f>
        <v>919</v>
      </c>
      <c r="S117" s="24" t="n">
        <f aca="true">OFFSET(INDIRECT($N$41),$M117,S$43)</f>
        <v>27515</v>
      </c>
      <c r="T117" s="24"/>
      <c r="U117" s="24"/>
      <c r="V117" s="24" t="n">
        <v>143</v>
      </c>
      <c r="X117" s="24" t="n">
        <f aca="false">X116+1</f>
        <v>73</v>
      </c>
      <c r="Y117" s="48" t="n">
        <f aca="true">OFFSET(O116,Y$43,0)/$P$31</f>
        <v>574.053475935829</v>
      </c>
      <c r="Z117" s="48" t="n">
        <f aca="true">OFFSET(P116,Z$43,0)/$U$31</f>
        <v>0</v>
      </c>
      <c r="AA117" s="48" t="n">
        <f aca="true">OFFSET(R116,AA$43,0)/$R$31</f>
        <v>0</v>
      </c>
      <c r="AB117" s="32" t="n">
        <f aca="true">OFFSET(V116,AB$43,0)/$V$31</f>
        <v>0</v>
      </c>
      <c r="AE117" s="24" t="n">
        <f aca="false">AE116+1</f>
        <v>73</v>
      </c>
      <c r="AF117" s="32" t="n">
        <f aca="false">IF(Y117&gt;0,Y117-Y116,"")</f>
        <v>-40.9625668449198</v>
      </c>
      <c r="AG117" s="32" t="str">
        <f aca="false">IF(Z117&gt;0,Z117-Z116,"")</f>
        <v/>
      </c>
      <c r="AH117" s="32" t="str">
        <f aca="false">IF(AA117&gt;0,AA117-AA116,"")</f>
        <v/>
      </c>
      <c r="AI117" s="32" t="str">
        <f aca="false">IF(AB117&gt;0,AB117-AB116,"")</f>
        <v/>
      </c>
    </row>
    <row r="118" customFormat="false" ht="12.8" hidden="false" customHeight="false" outlineLevel="0" collapsed="false">
      <c r="C118" s="24" t="n">
        <f aca="false">C117+1</f>
        <v>74</v>
      </c>
      <c r="D118" s="48" t="n">
        <f aca="false">IF(ISNUMBER(AF118),(0.7*AF112+0.8*AF113+0.9*AF114+AF115+1.1*AF116+1.2*AF117+1.3*AF118)/7,"")</f>
        <v>-3.25378151260504</v>
      </c>
      <c r="E118" s="48" t="str">
        <f aca="false">IF(ISNUMBER(AG118),(0.7*AG112+0.8*AG113+0.9*AG114+AG115+1.1*AG116+1.2*AG117+1.3*AG118)/7,"")</f>
        <v/>
      </c>
      <c r="F118" s="48" t="str">
        <f aca="false">IF(ISNUMBER(AH118),(0.7*AH112+0.8*AH113+0.9*AH114+AH115+1.1*AH116+1.2*AH117+1.3*AH118)/7,"")</f>
        <v/>
      </c>
      <c r="G118" s="48" t="str">
        <f aca="false">IF(ISNUMBER(AI118),(0.7*AI112+0.8*AI113+0.9*AI114+AI115+1.1*AI116+1.2*AI117+1.3*AI118)/7,"")</f>
        <v/>
      </c>
      <c r="H118" s="24"/>
      <c r="I118" s="7"/>
      <c r="J118" s="7"/>
      <c r="K118" s="7"/>
      <c r="M118" s="1" t="n">
        <f aca="false">M117+1</f>
        <v>74</v>
      </c>
      <c r="N118" s="15" t="n">
        <f aca="false">N117+1</f>
        <v>43935</v>
      </c>
      <c r="O118" s="24" t="n">
        <f aca="true">OFFSET(INDIRECT($N$41),$M118,O$43)</f>
        <v>18255</v>
      </c>
      <c r="P118" s="24" t="n">
        <f aca="true">OFFSET(INDIRECT($N$41),$M118,P$43)</f>
        <v>3495</v>
      </c>
      <c r="Q118" s="24" t="n">
        <f aca="true">OFFSET(INDIRECT($N$41),$M118,Q$43)</f>
        <v>21067</v>
      </c>
      <c r="R118" s="24" t="n">
        <f aca="true">OFFSET(INDIRECT($N$41),$M118,R$43)</f>
        <v>1033</v>
      </c>
      <c r="S118" s="24" t="n">
        <f aca="true">OFFSET(INDIRECT($N$41),$M118,S$43)</f>
        <v>30081</v>
      </c>
      <c r="T118" s="24"/>
      <c r="U118" s="24"/>
      <c r="V118" s="24" t="n">
        <v>161</v>
      </c>
      <c r="X118" s="24" t="n">
        <f aca="false">X117+1</f>
        <v>74</v>
      </c>
      <c r="Y118" s="48" t="n">
        <f aca="true">OFFSET(O117,Y$43,0)/$P$31</f>
        <v>580.042780748663</v>
      </c>
      <c r="Z118" s="48" t="n">
        <f aca="true">OFFSET(P117,Z$43,0)/$U$31</f>
        <v>0</v>
      </c>
      <c r="AA118" s="48" t="n">
        <f aca="true">OFFSET(R117,AA$43,0)/$R$31</f>
        <v>0</v>
      </c>
      <c r="AB118" s="32" t="n">
        <f aca="true">OFFSET(V117,AB$43,0)/$V$31</f>
        <v>0</v>
      </c>
      <c r="AE118" s="24" t="n">
        <f aca="false">AE117+1</f>
        <v>74</v>
      </c>
      <c r="AF118" s="32" t="n">
        <f aca="false">IF(Y118&gt;0,Y118-Y117,"")</f>
        <v>5.98930481283423</v>
      </c>
      <c r="AG118" s="32" t="str">
        <f aca="false">IF(Z118&gt;0,Z118-Z117,"")</f>
        <v/>
      </c>
      <c r="AH118" s="32" t="str">
        <f aca="false">IF(AA118&gt;0,AA118-AA117,"")</f>
        <v/>
      </c>
      <c r="AI118" s="32" t="str">
        <f aca="false">IF(AB118&gt;0,AB118-AB117,"")</f>
        <v/>
      </c>
    </row>
    <row r="119" customFormat="false" ht="12.8" hidden="false" customHeight="false" outlineLevel="0" collapsed="false">
      <c r="C119" s="24" t="n">
        <f aca="false">C118+1</f>
        <v>75</v>
      </c>
      <c r="D119" s="48" t="n">
        <f aca="false">IF(ISNUMBER(AF119),(0.7*AF113+0.8*AF114+0.9*AF115+AF116+1.1*AF117+1.2*AF118+1.3*AF119)/7,"")</f>
        <v>-3.24950343773872</v>
      </c>
      <c r="E119" s="48" t="str">
        <f aca="false">IF(ISNUMBER(AG119),(0.7*AG113+0.8*AG114+0.9*AG115+AG116+1.1*AG117+1.2*AG118+1.3*AG119)/7,"")</f>
        <v/>
      </c>
      <c r="F119" s="48" t="str">
        <f aca="false">IF(ISNUMBER(AH119),(0.7*AH113+0.8*AH114+0.9*AH115+AH116+1.1*AH117+1.2*AH118+1.3*AH119)/7,"")</f>
        <v/>
      </c>
      <c r="G119" s="48" t="str">
        <f aca="false">IF(ISNUMBER(AI119),(0.7*AI113+0.8*AI114+0.9*AI115+AI116+1.1*AI117+1.2*AI118+1.3*AI119)/7,"")</f>
        <v/>
      </c>
      <c r="H119" s="24"/>
      <c r="I119" s="7"/>
      <c r="J119" s="7"/>
      <c r="K119" s="7"/>
      <c r="M119" s="1" t="n">
        <f aca="false">M118+1</f>
        <v>75</v>
      </c>
      <c r="N119" s="15" t="n">
        <f aca="false">N118+1</f>
        <v>43936</v>
      </c>
      <c r="O119" s="24" t="n">
        <f aca="true">OFFSET(INDIRECT($N$41),$M119,O$43)</f>
        <v>18812</v>
      </c>
      <c r="P119" s="24" t="n">
        <f aca="true">OFFSET(INDIRECT($N$41),$M119,P$43)</f>
        <v>3804</v>
      </c>
      <c r="Q119" s="24" t="n">
        <f aca="true">OFFSET(INDIRECT($N$41),$M119,Q$43)</f>
        <v>21645</v>
      </c>
      <c r="R119" s="24" t="n">
        <f aca="true">OFFSET(INDIRECT($N$41),$M119,R$43)</f>
        <v>1203</v>
      </c>
      <c r="S119" s="24" t="n">
        <f aca="true">OFFSET(INDIRECT($N$41),$M119,S$43)</f>
        <v>32712</v>
      </c>
      <c r="T119" s="24"/>
      <c r="U119" s="24"/>
      <c r="V119" s="24" t="n">
        <v>166</v>
      </c>
      <c r="X119" s="24" t="n">
        <f aca="false">X118+1</f>
        <v>75</v>
      </c>
      <c r="Y119" s="48" t="n">
        <f aca="true">OFFSET(O118,Y$43,0)/$P$31</f>
        <v>580.064171122995</v>
      </c>
      <c r="Z119" s="48" t="n">
        <f aca="true">OFFSET(P118,Z$43,0)/$U$31</f>
        <v>0</v>
      </c>
      <c r="AA119" s="48" t="n">
        <f aca="true">OFFSET(R118,AA$43,0)/$R$31</f>
        <v>0</v>
      </c>
      <c r="AB119" s="32" t="n">
        <f aca="true">OFFSET(V118,AB$43,0)/$V$31</f>
        <v>0</v>
      </c>
      <c r="AE119" s="24" t="n">
        <f aca="false">AE118+1</f>
        <v>75</v>
      </c>
      <c r="AF119" s="32" t="n">
        <f aca="false">IF(Y119&gt;0,Y119-Y118,"")</f>
        <v>0.021390374331645</v>
      </c>
      <c r="AG119" s="32" t="str">
        <f aca="false">IF(Z119&gt;0,Z119-Z118,"")</f>
        <v/>
      </c>
      <c r="AH119" s="32" t="str">
        <f aca="false">IF(AA119&gt;0,AA119-AA118,"")</f>
        <v/>
      </c>
      <c r="AI119" s="32" t="str">
        <f aca="false">IF(AB119&gt;0,AB119-AB118,"")</f>
        <v/>
      </c>
    </row>
    <row r="120" customFormat="false" ht="12.8" hidden="false" customHeight="false" outlineLevel="0" collapsed="false">
      <c r="C120" s="24" t="n">
        <f aca="false">C119+1</f>
        <v>76</v>
      </c>
      <c r="D120" s="48" t="n">
        <f aca="false">IF(ISNUMBER(AF120),(0.7*AF114+0.8*AF115+0.9*AF116+AF117+1.1*AF118+1.2*AF119+1.3*AF120)/7,"")</f>
        <v>-3.105576776165</v>
      </c>
      <c r="E120" s="48" t="str">
        <f aca="false">IF(ISNUMBER(AG120),(0.7*AG114+0.8*AG115+0.9*AG116+AG117+1.1*AG118+1.2*AG119+1.3*AG120)/7,"")</f>
        <v/>
      </c>
      <c r="F120" s="48" t="str">
        <f aca="false">IF(ISNUMBER(AH120),(0.7*AH114+0.8*AH115+0.9*AH116+AH117+1.1*AH118+1.2*AH119+1.3*AH120)/7,"")</f>
        <v/>
      </c>
      <c r="G120" s="48" t="str">
        <f aca="false">IF(ISNUMBER(AI120),(0.7*AI114+0.8*AI115+0.9*AI116+AI117+1.1*AI118+1.2*AI119+1.3*AI120)/7,"")</f>
        <v/>
      </c>
      <c r="H120" s="24"/>
      <c r="I120" s="7"/>
      <c r="J120" s="7"/>
      <c r="K120" s="7"/>
      <c r="M120" s="1" t="n">
        <f aca="false">M119+1</f>
        <v>76</v>
      </c>
      <c r="N120" s="15" t="n">
        <f aca="false">N119+1</f>
        <v>43937</v>
      </c>
      <c r="O120" s="24" t="n">
        <f aca="true">OFFSET(INDIRECT($N$41),$M120,O$43)</f>
        <v>19130</v>
      </c>
      <c r="P120" s="24" t="n">
        <f aca="true">OFFSET(INDIRECT($N$41),$M120,P$43)</f>
        <v>4052</v>
      </c>
      <c r="Q120" s="24" t="n">
        <f aca="true">OFFSET(INDIRECT($N$41),$M120,Q$43)</f>
        <v>22170</v>
      </c>
      <c r="R120" s="24" t="n">
        <f aca="true">OFFSET(INDIRECT($N$41),$M120,R$43)</f>
        <v>1333</v>
      </c>
      <c r="S120" s="24" t="n">
        <f aca="true">OFFSET(INDIRECT($N$41),$M120,S$43)</f>
        <v>34905</v>
      </c>
      <c r="T120" s="24"/>
      <c r="U120" s="24"/>
      <c r="V120" s="24" t="n">
        <v>169</v>
      </c>
      <c r="X120" s="24" t="n">
        <f aca="false">X119+1</f>
        <v>76</v>
      </c>
      <c r="Y120" s="48" t="n">
        <f aca="true">OFFSET(O119,Y$43,0)/$P$31</f>
        <v>580.085561497326</v>
      </c>
      <c r="Z120" s="48" t="n">
        <f aca="true">OFFSET(P119,Z$43,0)/$U$31</f>
        <v>0</v>
      </c>
      <c r="AA120" s="48" t="n">
        <f aca="true">OFFSET(R119,AA$43,0)/$R$31</f>
        <v>0</v>
      </c>
      <c r="AB120" s="32" t="n">
        <f aca="true">OFFSET(V119,AB$43,0)/$V$31</f>
        <v>0</v>
      </c>
      <c r="AE120" s="24" t="n">
        <f aca="false">AE119+1</f>
        <v>76</v>
      </c>
      <c r="AF120" s="32" t="n">
        <f aca="false">IF(Y120&gt;0,Y120-Y119,"")</f>
        <v>0.0213903743315313</v>
      </c>
      <c r="AG120" s="32" t="str">
        <f aca="false">IF(Z120&gt;0,Z120-Z119,"")</f>
        <v/>
      </c>
      <c r="AH120" s="32" t="str">
        <f aca="false">IF(AA120&gt;0,AA120-AA119,"")</f>
        <v/>
      </c>
      <c r="AI120" s="32" t="str">
        <f aca="false">IF(AB120&gt;0,AB120-AB119,"")</f>
        <v/>
      </c>
    </row>
    <row r="121" customFormat="false" ht="12.8" hidden="false" customHeight="false" outlineLevel="0" collapsed="false">
      <c r="C121" s="24" t="n">
        <f aca="false">C120+1</f>
        <v>77</v>
      </c>
      <c r="D121" s="48" t="str">
        <f aca="false">IF(ISNUMBER(AF121),(0.7*AF115+0.8*AF116+0.9*AF117+AF118+1.1*AF119+1.2*AF120+1.3*AF121)/7,"")</f>
        <v/>
      </c>
      <c r="E121" s="48" t="str">
        <f aca="false">IF(ISNUMBER(AG121),(0.7*AG115+0.8*AG116+0.9*AG117+AG118+1.1*AG119+1.2*AG120+1.3*AG121)/7,"")</f>
        <v/>
      </c>
      <c r="F121" s="48" t="str">
        <f aca="false">IF(ISNUMBER(AH121),(0.7*AH115+0.8*AH116+0.9*AH117+AH118+1.1*AH119+1.2*AH120+1.3*AH121)/7,"")</f>
        <v/>
      </c>
      <c r="G121" s="48" t="str">
        <f aca="false">IF(ISNUMBER(AI121),(0.7*AI115+0.8*AI116+0.9*AI117+AI118+1.1*AI119+1.2*AI120+1.3*AI121)/7,"")</f>
        <v/>
      </c>
      <c r="H121" s="24"/>
      <c r="I121" s="7"/>
      <c r="J121" s="7"/>
      <c r="K121" s="7"/>
      <c r="M121" s="1" t="n">
        <f aca="false">M120+1</f>
        <v>77</v>
      </c>
      <c r="N121" s="15" t="n">
        <f aca="false">N120+1</f>
        <v>43938</v>
      </c>
      <c r="O121" s="24" t="n">
        <f aca="true">OFFSET(INDIRECT($N$41),$M121,O$43)</f>
        <v>19478</v>
      </c>
      <c r="P121" s="24" t="n">
        <f aca="true">OFFSET(INDIRECT($N$41),$M121,P$43)</f>
        <v>4352</v>
      </c>
      <c r="Q121" s="24" t="n">
        <f aca="true">OFFSET(INDIRECT($N$41),$M121,Q$43)</f>
        <v>22745</v>
      </c>
      <c r="R121" s="24" t="n">
        <f aca="true">OFFSET(INDIRECT($N$41),$M121,R$43)</f>
        <v>1400</v>
      </c>
      <c r="S121" s="24" t="n">
        <f aca="true">OFFSET(INDIRECT($N$41),$M121,S$43)</f>
        <v>37448</v>
      </c>
      <c r="T121" s="24"/>
      <c r="U121" s="24"/>
      <c r="V121" s="24" t="n">
        <v>173</v>
      </c>
      <c r="X121" s="24" t="n">
        <f aca="false">X120+1</f>
        <v>77</v>
      </c>
      <c r="Y121" s="48" t="n">
        <f aca="true">OFFSET(O120,Y$43,0)/$P$31</f>
        <v>0</v>
      </c>
      <c r="Z121" s="48" t="n">
        <f aca="true">OFFSET(P120,Z$43,0)/$U$31</f>
        <v>0</v>
      </c>
      <c r="AA121" s="48" t="n">
        <f aca="true">OFFSET(R120,AA$43,0)/$R$31</f>
        <v>0</v>
      </c>
      <c r="AB121" s="32" t="n">
        <f aca="true">OFFSET(V120,AB$43,0)/$V$31</f>
        <v>0</v>
      </c>
      <c r="AE121" s="24" t="n">
        <f aca="false">AE120+1</f>
        <v>77</v>
      </c>
      <c r="AF121" s="32" t="str">
        <f aca="false">IF(Y121&gt;0,Y121-Y120,"")</f>
        <v/>
      </c>
      <c r="AG121" s="32" t="str">
        <f aca="false">IF(Z121&gt;0,Z121-Z120,"")</f>
        <v/>
      </c>
      <c r="AH121" s="32" t="str">
        <f aca="false">IF(AA121&gt;0,AA121-AA120,"")</f>
        <v/>
      </c>
      <c r="AI121" s="32" t="str">
        <f aca="false">IF(AB121&gt;0,AB121-AB120,"")</f>
        <v/>
      </c>
    </row>
    <row r="122" customFormat="false" ht="12.8" hidden="false" customHeight="false" outlineLevel="0" collapsed="false">
      <c r="C122" s="24" t="n">
        <f aca="false">C121+1</f>
        <v>78</v>
      </c>
      <c r="D122" s="48" t="str">
        <f aca="false">IF(ISNUMBER(AF122),(0.7*AF116+0.8*AF117+0.9*AF118+AF119+1.1*AF120+1.2*AF121+1.3*AF122)/7,"")</f>
        <v/>
      </c>
      <c r="E122" s="48" t="str">
        <f aca="false">IF(ISNUMBER(AG122),(0.7*AG116+0.8*AG117+0.9*AG118+AG119+1.1*AG120+1.2*AG121+1.3*AG122)/7,"")</f>
        <v/>
      </c>
      <c r="F122" s="48" t="str">
        <f aca="false">IF(ISNUMBER(AH122),(0.7*AH116+0.8*AH117+0.9*AH118+AH119+1.1*AH120+1.2*AH121+1.3*AH122)/7,"")</f>
        <v/>
      </c>
      <c r="G122" s="48" t="str">
        <f aca="false">IF(ISNUMBER(AI122),(0.7*AI116+0.8*AI117+0.9*AI118+AI119+1.1*AI120+1.2*AI121+1.3*AI122)/7,"")</f>
        <v/>
      </c>
      <c r="H122" s="24"/>
      <c r="I122" s="7"/>
      <c r="J122" s="7"/>
      <c r="K122" s="7"/>
      <c r="M122" s="1" t="n">
        <f aca="false">M121+1</f>
        <v>78</v>
      </c>
      <c r="N122" s="15" t="n">
        <f aca="false">N121+1</f>
        <v>43939</v>
      </c>
      <c r="O122" s="24" t="n">
        <f aca="true">OFFSET(INDIRECT($N$41),$M122,O$43)</f>
        <v>20043</v>
      </c>
      <c r="P122" s="24" t="n">
        <f aca="true">OFFSET(INDIRECT($N$41),$M122,P$43)</f>
        <v>4538</v>
      </c>
      <c r="Q122" s="24" t="n">
        <f aca="true">OFFSET(INDIRECT($N$41),$M122,Q$43)</f>
        <v>23227</v>
      </c>
      <c r="R122" s="24" t="n">
        <f aca="true">OFFSET(INDIRECT($N$41),$M122,R$43)</f>
        <v>1511</v>
      </c>
      <c r="S122" s="24" t="n">
        <f aca="true">OFFSET(INDIRECT($N$41),$M122,S$43)</f>
        <v>39331</v>
      </c>
      <c r="T122" s="24"/>
      <c r="U122" s="24"/>
      <c r="V122" s="24" t="n">
        <v>181</v>
      </c>
      <c r="X122" s="24" t="n">
        <f aca="false">X121+1</f>
        <v>78</v>
      </c>
      <c r="Y122" s="48" t="n">
        <f aca="true">OFFSET(O121,Y$43,0)/$P$31</f>
        <v>0</v>
      </c>
      <c r="Z122" s="48" t="n">
        <f aca="true">OFFSET(P121,Z$43,0)/$U$31</f>
        <v>0</v>
      </c>
      <c r="AA122" s="48" t="n">
        <f aca="true">OFFSET(R121,AA$43,0)/$R$31</f>
        <v>0</v>
      </c>
      <c r="AB122" s="32" t="n">
        <f aca="true">OFFSET(V121,AB$43,0)/$V$31</f>
        <v>0</v>
      </c>
      <c r="AE122" s="24" t="n">
        <f aca="false">AE121+1</f>
        <v>78</v>
      </c>
      <c r="AF122" s="32" t="str">
        <f aca="false">IF(Y122&gt;0,Y122-Y121,"")</f>
        <v/>
      </c>
      <c r="AG122" s="32" t="str">
        <f aca="false">IF(Z122&gt;0,Z122-Z121,"")</f>
        <v/>
      </c>
      <c r="AH122" s="32" t="str">
        <f aca="false">IF(AA122&gt;0,AA122-AA121,"")</f>
        <v/>
      </c>
      <c r="AI122" s="32" t="str">
        <f aca="false">IF(AB122&gt;0,AB122-AB121,"")</f>
        <v/>
      </c>
    </row>
    <row r="123" customFormat="false" ht="12.8" hidden="false" customHeight="false" outlineLevel="0" collapsed="false">
      <c r="C123" s="24" t="n">
        <f aca="false">C122+1</f>
        <v>79</v>
      </c>
      <c r="D123" s="48" t="str">
        <f aca="false">IF(ISNUMBER(AF123),(0.7*AF117+0.8*AF118+0.9*AF119+AF120+1.1*AF121+1.2*AF122+1.3*AF123)/7,"")</f>
        <v/>
      </c>
      <c r="E123" s="48" t="str">
        <f aca="false">IF(ISNUMBER(AG123),(0.7*AG117+0.8*AG118+0.9*AG119+AG120+1.1*AG121+1.2*AG122+1.3*AG123)/7,"")</f>
        <v/>
      </c>
      <c r="F123" s="48" t="str">
        <f aca="false">IF(ISNUMBER(AH123),(0.7*AH117+0.8*AH118+0.9*AH119+AH120+1.1*AH121+1.2*AH122+1.3*AH123)/7,"")</f>
        <v/>
      </c>
      <c r="G123" s="48" t="str">
        <f aca="false">IF(ISNUMBER(AI123),(0.7*AI117+0.8*AI118+0.9*AI119+AI120+1.1*AI121+1.2*AI122+1.3*AI123)/7,"")</f>
        <v/>
      </c>
      <c r="H123" s="24"/>
      <c r="I123" s="7"/>
      <c r="J123" s="7"/>
      <c r="K123" s="7"/>
      <c r="M123" s="1" t="n">
        <f aca="false">M122+1</f>
        <v>79</v>
      </c>
      <c r="N123" s="15" t="n">
        <f aca="false">N122+1</f>
        <v>43940</v>
      </c>
      <c r="O123" s="24" t="n">
        <f aca="true">OFFSET(INDIRECT($N$41),$M123,O$43)</f>
        <v>20453</v>
      </c>
      <c r="P123" s="24" t="n">
        <f aca="true">OFFSET(INDIRECT($N$41),$M123,P$43)</f>
        <v>4642</v>
      </c>
      <c r="Q123" s="24" t="n">
        <f aca="true">OFFSET(INDIRECT($N$41),$M123,Q$43)</f>
        <v>23660</v>
      </c>
      <c r="R123" s="24" t="n">
        <f aca="true">OFFSET(INDIRECT($N$41),$M123,R$43)</f>
        <v>1540</v>
      </c>
      <c r="S123" s="24" t="n">
        <f aca="true">OFFSET(INDIRECT($N$41),$M123,S$43)</f>
        <v>40901</v>
      </c>
      <c r="T123" s="24"/>
      <c r="U123" s="24"/>
      <c r="V123" s="24" t="n">
        <v>186</v>
      </c>
      <c r="X123" s="24" t="n">
        <f aca="false">X122+1</f>
        <v>79</v>
      </c>
      <c r="Y123" s="48" t="n">
        <f aca="true">OFFSET(O122,Y$43,0)/$P$31</f>
        <v>0</v>
      </c>
      <c r="Z123" s="48" t="n">
        <f aca="true">OFFSET(P122,Z$43,0)/$U$31</f>
        <v>0</v>
      </c>
      <c r="AA123" s="48" t="n">
        <f aca="true">OFFSET(R122,AA$43,0)/$R$31</f>
        <v>0</v>
      </c>
      <c r="AB123" s="32" t="n">
        <f aca="true">OFFSET(V122,AB$43,0)/$V$31</f>
        <v>0</v>
      </c>
      <c r="AE123" s="24" t="n">
        <f aca="false">AE122+1</f>
        <v>79</v>
      </c>
      <c r="AF123" s="32" t="str">
        <f aca="false">IF(Y123&gt;0,Y123-Y122,"")</f>
        <v/>
      </c>
      <c r="AG123" s="32" t="str">
        <f aca="false">IF(Z123&gt;0,Z123-Z122,"")</f>
        <v/>
      </c>
      <c r="AH123" s="32" t="str">
        <f aca="false">IF(AA123&gt;0,AA123-AA122,"")</f>
        <v/>
      </c>
      <c r="AI123" s="32" t="str">
        <f aca="false">IF(AB123&gt;0,AB123-AB122,"")</f>
        <v/>
      </c>
    </row>
    <row r="124" customFormat="false" ht="12.8" hidden="false" customHeight="false" outlineLevel="0" collapsed="false">
      <c r="C124" s="24" t="n">
        <f aca="false">C123+1</f>
        <v>80</v>
      </c>
      <c r="D124" s="48" t="str">
        <f aca="false">IF(ISNUMBER(AF124),(0.7*AF118+0.8*AF119+0.9*AF120+AF121+1.1*AF122+1.2*AF123+1.3*AF124)/7,"")</f>
        <v/>
      </c>
      <c r="E124" s="48" t="str">
        <f aca="false">IF(ISNUMBER(AG124),(0.7*AG118+0.8*AG119+0.9*AG120+AG121+1.1*AG122+1.2*AG123+1.3*AG124)/7,"")</f>
        <v/>
      </c>
      <c r="F124" s="48" t="str">
        <f aca="false">IF(ISNUMBER(AH124),(0.7*AH118+0.8*AH119+0.9*AH120+AH121+1.1*AH122+1.2*AH123+1.3*AH124)/7,"")</f>
        <v/>
      </c>
      <c r="G124" s="48" t="str">
        <f aca="false">IF(ISNUMBER(AI124),(0.7*AI118+0.8*AI119+0.9*AI120+AI121+1.1*AI122+1.2*AI123+1.3*AI124)/7,"")</f>
        <v/>
      </c>
      <c r="H124" s="24"/>
      <c r="I124" s="7"/>
      <c r="J124" s="7"/>
      <c r="K124" s="7"/>
      <c r="M124" s="1" t="n">
        <f aca="false">M123+1</f>
        <v>80</v>
      </c>
      <c r="N124" s="15" t="n">
        <f aca="false">N123+1</f>
        <v>43941</v>
      </c>
      <c r="O124" s="24" t="n">
        <f aca="true">OFFSET(INDIRECT($N$41),$M124,O$43)</f>
        <v>20852</v>
      </c>
      <c r="P124" s="24" t="n">
        <f aca="true">OFFSET(INDIRECT($N$41),$M124,P$43)</f>
        <v>4862</v>
      </c>
      <c r="Q124" s="24" t="n">
        <f aca="true">OFFSET(INDIRECT($N$41),$M124,Q$43)</f>
        <v>24114</v>
      </c>
      <c r="R124" s="24" t="n">
        <f aca="true">OFFSET(INDIRECT($N$41),$M124,R$43)</f>
        <v>1580</v>
      </c>
      <c r="S124" s="24" t="n">
        <f aca="true">OFFSET(INDIRECT($N$41),$M124,S$43)</f>
        <v>42843</v>
      </c>
      <c r="T124" s="24"/>
      <c r="U124" s="24"/>
      <c r="V124" s="24" t="n">
        <v>194</v>
      </c>
      <c r="X124" s="24" t="n">
        <f aca="false">X123+1</f>
        <v>80</v>
      </c>
      <c r="Y124" s="48" t="n">
        <f aca="true">OFFSET(O123,Y$43,0)/$P$31</f>
        <v>0</v>
      </c>
      <c r="Z124" s="48" t="n">
        <f aca="true">OFFSET(P123,Z$43,0)/$U$31</f>
        <v>0</v>
      </c>
      <c r="AA124" s="48" t="n">
        <f aca="true">OFFSET(R123,AA$43,0)/$R$31</f>
        <v>0</v>
      </c>
      <c r="AB124" s="32" t="n">
        <f aca="true">OFFSET(V123,AB$43,0)/$V$31</f>
        <v>0</v>
      </c>
      <c r="AE124" s="24" t="n">
        <f aca="false">AE123+1</f>
        <v>80</v>
      </c>
      <c r="AF124" s="32" t="str">
        <f aca="false">IF(Y124&gt;0,Y124-Y123,"")</f>
        <v/>
      </c>
      <c r="AG124" s="32" t="str">
        <f aca="false">IF(Z124&gt;0,Z124-Z123,"")</f>
        <v/>
      </c>
      <c r="AH124" s="32" t="str">
        <f aca="false">IF(AA124&gt;0,AA124-AA123,"")</f>
        <v/>
      </c>
      <c r="AI124" s="32" t="str">
        <f aca="false">IF(AB124&gt;0,AB124-AB123,"")</f>
        <v/>
      </c>
    </row>
    <row r="125" customFormat="false" ht="12.8" hidden="false" customHeight="false" outlineLevel="0" collapsed="false">
      <c r="C125" s="24" t="n">
        <f aca="false">C124+1</f>
        <v>81</v>
      </c>
      <c r="D125" s="48" t="str">
        <f aca="false">IF(ISNUMBER(AF125),(0.7*AF119+0.8*AF120+0.9*AF121+AF122+1.1*AF123+1.2*AF124+1.3*AF125)/7,"")</f>
        <v/>
      </c>
      <c r="E125" s="48" t="str">
        <f aca="false">IF(ISNUMBER(AG125),(0.7*AG119+0.8*AG120+0.9*AG121+AG122+1.1*AG123+1.2*AG124+1.3*AG125)/7,"")</f>
        <v/>
      </c>
      <c r="F125" s="48" t="str">
        <f aca="false">IF(ISNUMBER(AH125),(0.7*AH119+0.8*AH120+0.9*AH121+AH122+1.1*AH123+1.2*AH124+1.3*AH125)/7,"")</f>
        <v/>
      </c>
      <c r="G125" s="48" t="str">
        <f aca="false">IF(ISNUMBER(AI125),(0.7*AI119+0.8*AI120+0.9*AI121+AI122+1.1*AI123+1.2*AI124+1.3*AI125)/7,"")</f>
        <v/>
      </c>
      <c r="H125" s="39"/>
      <c r="I125" s="7"/>
      <c r="J125" s="7"/>
      <c r="K125" s="7"/>
      <c r="M125" s="1" t="n">
        <f aca="false">M124+1</f>
        <v>81</v>
      </c>
      <c r="N125" s="15" t="n">
        <f aca="false">N124+1</f>
        <v>43942</v>
      </c>
      <c r="O125" s="24" t="n">
        <f aca="true">OFFSET(INDIRECT($N$41),$M125,O$43)</f>
        <v>21282</v>
      </c>
      <c r="P125" s="24" t="n">
        <f aca="true">OFFSET(INDIRECT($N$41),$M125,P$43)</f>
        <v>5086</v>
      </c>
      <c r="Q125" s="24" t="n">
        <f aca="true">OFFSET(INDIRECT($N$41),$M125,Q$43)</f>
        <v>24648</v>
      </c>
      <c r="R125" s="24" t="n">
        <f aca="true">OFFSET(INDIRECT($N$41),$M125,R$43)</f>
        <v>1765</v>
      </c>
      <c r="S125" s="24" t="n">
        <f aca="true">OFFSET(INDIRECT($N$41),$M125,S$43)</f>
        <v>45536</v>
      </c>
      <c r="T125" s="24"/>
      <c r="U125" s="24"/>
      <c r="V125" s="24" t="n">
        <v>201</v>
      </c>
      <c r="X125" s="24" t="n">
        <f aca="false">X124+1</f>
        <v>81</v>
      </c>
      <c r="Y125" s="48" t="n">
        <f aca="true">OFFSET(O124,Y$43,0)/$P$31</f>
        <v>0</v>
      </c>
      <c r="Z125" s="48" t="n">
        <f aca="true">OFFSET(P124,Z$43,0)/$U$31</f>
        <v>0</v>
      </c>
      <c r="AA125" s="48" t="n">
        <f aca="true">OFFSET(R124,AA$43,0)/$R$31</f>
        <v>0</v>
      </c>
      <c r="AB125" s="32" t="n">
        <f aca="true">OFFSET(V124,AB$43,0)/$V$31</f>
        <v>0</v>
      </c>
      <c r="AE125" s="24" t="n">
        <f aca="false">AE124+1</f>
        <v>81</v>
      </c>
      <c r="AF125" s="32" t="str">
        <f aca="false">IF(Y125&gt;0,Y125-Y124,"")</f>
        <v/>
      </c>
      <c r="AG125" s="32" t="str">
        <f aca="false">IF(Z125&gt;0,Z125-Z124,"")</f>
        <v/>
      </c>
      <c r="AH125" s="32" t="str">
        <f aca="false">IF(AA125&gt;0,AA125-AA124,"")</f>
        <v/>
      </c>
      <c r="AI125" s="32" t="str">
        <f aca="false">IF(AB125&gt;0,AB125-AB124,"")</f>
        <v/>
      </c>
    </row>
    <row r="126" customFormat="false" ht="12.8" hidden="false" customHeight="false" outlineLevel="0" collapsed="false">
      <c r="C126" s="24" t="n">
        <f aca="false">C125+1</f>
        <v>82</v>
      </c>
      <c r="D126" s="48" t="str">
        <f aca="false">IF(ISNUMBER(AF126),(0.7*AF120+0.8*AF121+0.9*AF122+AF123+1.1*AF124+1.2*AF125+1.3*AF126)/7,"")</f>
        <v/>
      </c>
      <c r="E126" s="48" t="str">
        <f aca="false">IF(ISNUMBER(AG126),(0.7*AG120+0.8*AG121+0.9*AG122+AG123+1.1*AG124+1.2*AG125+1.3*AG126)/7,"")</f>
        <v/>
      </c>
      <c r="F126" s="48" t="str">
        <f aca="false">IF(ISNUMBER(AH126),(0.7*AH120+0.8*AH121+0.9*AH122+AH123+1.1*AH124+1.2*AH125+1.3*AH126)/7,"")</f>
        <v/>
      </c>
      <c r="G126" s="48" t="str">
        <f aca="false">IF(ISNUMBER(AI126),(0.7*AI120+0.8*AI121+0.9*AI122+AI123+1.1*AI124+1.2*AI125+1.3*AI126)/7,"")</f>
        <v/>
      </c>
      <c r="H126" s="39"/>
      <c r="I126" s="7"/>
      <c r="J126" s="7"/>
      <c r="K126" s="7"/>
      <c r="M126" s="1" t="n">
        <f aca="false">M125+1</f>
        <v>82</v>
      </c>
      <c r="N126" s="15" t="n">
        <f aca="false">N125+1</f>
        <v>43943</v>
      </c>
      <c r="O126" s="24" t="n">
        <f aca="true">OFFSET(INDIRECT($N$41),$M126,O$43)</f>
        <v>21717</v>
      </c>
      <c r="P126" s="24" t="n">
        <f aca="true">OFFSET(INDIRECT($N$41),$M126,P$43)</f>
        <v>5315</v>
      </c>
      <c r="Q126" s="24" t="n">
        <f aca="true">OFFSET(INDIRECT($N$41),$M126,Q$43)</f>
        <v>25085</v>
      </c>
      <c r="R126" s="24" t="n">
        <f aca="true">OFFSET(INDIRECT($N$41),$M126,R$43)</f>
        <v>1937</v>
      </c>
      <c r="S126" s="24" t="n">
        <f aca="true">OFFSET(INDIRECT($N$41),$M126,S$43)</f>
        <v>47894</v>
      </c>
      <c r="T126" s="24"/>
      <c r="U126" s="24"/>
      <c r="V126" s="24" t="n">
        <v>208</v>
      </c>
      <c r="X126" s="24" t="n">
        <f aca="false">X125+1</f>
        <v>82</v>
      </c>
      <c r="Y126" s="48" t="n">
        <f aca="true">OFFSET(O125,Y$43,0)/$P$31</f>
        <v>0</v>
      </c>
      <c r="Z126" s="48" t="n">
        <f aca="true">OFFSET(P125,Z$43,0)/$U$31</f>
        <v>0</v>
      </c>
      <c r="AA126" s="48" t="n">
        <f aca="true">OFFSET(R125,AA$43,0)/$R$31</f>
        <v>0</v>
      </c>
      <c r="AB126" s="32" t="n">
        <f aca="true">OFFSET(V125,AB$43,0)/$V$31</f>
        <v>0</v>
      </c>
      <c r="AE126" s="24" t="n">
        <f aca="false">AE125+1</f>
        <v>82</v>
      </c>
      <c r="AF126" s="32" t="str">
        <f aca="false">IF(Y126&gt;0,Y126-Y125,"")</f>
        <v/>
      </c>
      <c r="AG126" s="32" t="str">
        <f aca="false">IF(Z126&gt;0,Z126-Z125,"")</f>
        <v/>
      </c>
      <c r="AH126" s="32" t="str">
        <f aca="false">IF(AA126&gt;0,AA126-AA125,"")</f>
        <v/>
      </c>
      <c r="AI126" s="32" t="str">
        <f aca="false">IF(AB126&gt;0,AB126-AB125,"")</f>
        <v/>
      </c>
    </row>
    <row r="127" customFormat="false" ht="12.8" hidden="false" customHeight="false" outlineLevel="0" collapsed="false">
      <c r="C127" s="24" t="n">
        <f aca="false">C126+1</f>
        <v>83</v>
      </c>
      <c r="D127" s="48" t="str">
        <f aca="false">IF(ISNUMBER(AF127),(0.7*AF121+0.8*AF122+0.9*AF123+AF124+1.1*AF125+1.2*AF126+1.3*AF127)/7,"")</f>
        <v/>
      </c>
      <c r="E127" s="48" t="str">
        <f aca="false">IF(ISNUMBER(AG127),(0.7*AG121+0.8*AG122+0.9*AG123+AG124+1.1*AG125+1.2*AG126+1.3*AG127)/7,"")</f>
        <v/>
      </c>
      <c r="F127" s="48" t="str">
        <f aca="false">IF(ISNUMBER(AH127),(0.7*AH121+0.8*AH122+0.9*AH123+AH124+1.1*AH125+1.2*AH126+1.3*AH127)/7,"")</f>
        <v/>
      </c>
      <c r="G127" s="48" t="str">
        <f aca="false">IF(ISNUMBER(AI127),(0.7*AI121+0.8*AI122+0.9*AI123+AI124+1.1*AI125+1.2*AI126+1.3*AI127)/7,"")</f>
        <v/>
      </c>
      <c r="H127" s="39"/>
      <c r="I127" s="7"/>
      <c r="J127" s="7"/>
      <c r="K127" s="7"/>
      <c r="M127" s="1" t="n">
        <f aca="false">M126+1</f>
        <v>83</v>
      </c>
      <c r="N127" s="15" t="n">
        <f aca="false">N126+1</f>
        <v>43944</v>
      </c>
      <c r="O127" s="24" t="n">
        <f aca="true">OFFSET(INDIRECT($N$41),$M127,O$43)</f>
        <v>22157</v>
      </c>
      <c r="P127" s="24" t="n">
        <f aca="true">OFFSET(INDIRECT($N$41),$M127,P$43)</f>
        <v>5575</v>
      </c>
      <c r="Q127" s="24" t="n">
        <f aca="true">OFFSET(INDIRECT($N$41),$M127,Q$43)</f>
        <v>25549</v>
      </c>
      <c r="R127" s="24" t="n">
        <f aca="true">OFFSET(INDIRECT($N$41),$M127,R$43)</f>
        <v>2021</v>
      </c>
      <c r="S127" s="24" t="n">
        <f aca="true">OFFSET(INDIRECT($N$41),$M127,S$43)</f>
        <v>50236</v>
      </c>
      <c r="T127" s="24"/>
      <c r="U127" s="24"/>
      <c r="V127" s="24" t="n">
        <v>210</v>
      </c>
      <c r="X127" s="24" t="n">
        <f aca="false">X126+1</f>
        <v>83</v>
      </c>
      <c r="Y127" s="48" t="n">
        <f aca="true">OFFSET(O126,Y$43,0)/$P$31</f>
        <v>0</v>
      </c>
      <c r="Z127" s="48" t="n">
        <f aca="true">OFFSET(P126,Z$43,0)/$U$31</f>
        <v>0</v>
      </c>
      <c r="AA127" s="48" t="n">
        <f aca="true">OFFSET(R126,AA$43,0)/$R$31</f>
        <v>0</v>
      </c>
      <c r="AB127" s="32" t="n">
        <f aca="true">OFFSET(V126,AB$43,0)/$V$31</f>
        <v>0</v>
      </c>
      <c r="AE127" s="24" t="n">
        <f aca="false">AE126+1</f>
        <v>83</v>
      </c>
      <c r="AF127" s="32" t="str">
        <f aca="false">IF(Y127&gt;0,Y127-Y126,"")</f>
        <v/>
      </c>
      <c r="AG127" s="32" t="str">
        <f aca="false">IF(Z127&gt;0,Z127-Z126,"")</f>
        <v/>
      </c>
      <c r="AH127" s="32" t="str">
        <f aca="false">IF(AA127&gt;0,AA127-AA126,"")</f>
        <v/>
      </c>
      <c r="AI127" s="32" t="str">
        <f aca="false">IF(AB127&gt;0,AB127-AB126,"")</f>
        <v/>
      </c>
    </row>
    <row r="128" customFormat="false" ht="12.8" hidden="false" customHeight="false" outlineLevel="0" collapsed="false">
      <c r="C128" s="24" t="n">
        <f aca="false">C127+1</f>
        <v>84</v>
      </c>
      <c r="D128" s="48" t="str">
        <f aca="false">IF(ISNUMBER(AF128),(0.7*AF122+0.8*AF123+0.9*AF124+AF125+1.1*AF126+1.2*AF127+1.3*AF128)/7,"")</f>
        <v/>
      </c>
      <c r="E128" s="48" t="str">
        <f aca="false">IF(ISNUMBER(AG128),(0.7*AG122+0.8*AG123+0.9*AG124+AG125+1.1*AG126+1.2*AG127+1.3*AG128)/7,"")</f>
        <v/>
      </c>
      <c r="F128" s="48" t="str">
        <f aca="false">IF(ISNUMBER(AH128),(0.7*AH122+0.8*AH123+0.9*AH124+AH125+1.1*AH126+1.2*AH127+1.3*AH128)/7,"")</f>
        <v/>
      </c>
      <c r="G128" s="48" t="str">
        <f aca="false">IF(ISNUMBER(AI128),(0.7*AI122+0.8*AI123+0.9*AI124+AI125+1.1*AI126+1.2*AI127+1.3*AI128)/7,"")</f>
        <v/>
      </c>
      <c r="H128" s="39"/>
      <c r="I128" s="7"/>
      <c r="J128" s="7"/>
      <c r="K128" s="7"/>
      <c r="M128" s="1" t="n">
        <f aca="false">M127+1</f>
        <v>84</v>
      </c>
      <c r="N128" s="15" t="n">
        <f aca="false">N127+1</f>
        <v>43945</v>
      </c>
      <c r="O128" s="24" t="n">
        <f aca="true">OFFSET(INDIRECT($N$41),$M128,O$43)</f>
        <v>22524</v>
      </c>
      <c r="P128" s="24" t="n">
        <f aca="true">OFFSET(INDIRECT($N$41),$M128,P$43)</f>
        <v>5760</v>
      </c>
      <c r="Q128" s="24" t="n">
        <f aca="true">OFFSET(INDIRECT($N$41),$M128,Q$43)</f>
        <v>25969</v>
      </c>
      <c r="R128" s="24" t="n">
        <f aca="true">OFFSET(INDIRECT($N$41),$M128,R$43)</f>
        <v>2152</v>
      </c>
      <c r="S128" s="24" t="n">
        <f aca="true">OFFSET(INDIRECT($N$41),$M128,S$43)</f>
        <v>52193</v>
      </c>
      <c r="T128" s="24"/>
      <c r="U128" s="24"/>
      <c r="V128" s="24" t="n">
        <v>214</v>
      </c>
      <c r="X128" s="24" t="n">
        <f aca="false">X127+1</f>
        <v>84</v>
      </c>
      <c r="Y128" s="48" t="n">
        <f aca="true">OFFSET(O127,Y$43,0)/$P$31</f>
        <v>0</v>
      </c>
      <c r="Z128" s="48" t="n">
        <f aca="true">OFFSET(P127,Z$43,0)/$U$31</f>
        <v>0</v>
      </c>
      <c r="AA128" s="48" t="n">
        <f aca="true">OFFSET(R127,AA$43,0)/$R$31</f>
        <v>0</v>
      </c>
      <c r="AB128" s="32" t="n">
        <f aca="true">OFFSET(V127,AB$43,0)/$V$31</f>
        <v>0</v>
      </c>
      <c r="AE128" s="24" t="n">
        <f aca="false">AE127+1</f>
        <v>84</v>
      </c>
      <c r="AF128" s="32" t="str">
        <f aca="false">IF(Y128&gt;0,Y128-Y127,"")</f>
        <v/>
      </c>
      <c r="AG128" s="32" t="str">
        <f aca="false">IF(Z128&gt;0,Z128-Z127,"")</f>
        <v/>
      </c>
      <c r="AH128" s="32" t="str">
        <f aca="false">IF(AA128&gt;0,AA128-AA127,"")</f>
        <v/>
      </c>
      <c r="AI128" s="32" t="str">
        <f aca="false">IF(AB128&gt;0,AB128-AB127,"")</f>
        <v/>
      </c>
    </row>
    <row r="129" customFormat="false" ht="12.8" hidden="false" customHeight="false" outlineLevel="0" collapsed="false">
      <c r="C129" s="24" t="n">
        <f aca="false">C128+1</f>
        <v>85</v>
      </c>
      <c r="D129" s="48" t="str">
        <f aca="false">IF(ISNUMBER(AF129),(0.7*AF123+0.8*AF124+0.9*AF125+AF126+1.1*AF127+1.2*AF128+1.3*AF129)/7,"")</f>
        <v/>
      </c>
      <c r="E129" s="48" t="str">
        <f aca="false">IF(ISNUMBER(AG129),(0.7*AG123+0.8*AG124+0.9*AG125+AG126+1.1*AG127+1.2*AG128+1.3*AG129)/7,"")</f>
        <v/>
      </c>
      <c r="F129" s="48" t="str">
        <f aca="false">IF(ISNUMBER(AH129),(0.7*AH123+0.8*AH124+0.9*AH125+AH126+1.1*AH127+1.2*AH128+1.3*AH129)/7,"")</f>
        <v/>
      </c>
      <c r="G129" s="48" t="str">
        <f aca="false">IF(ISNUMBER(AI129),(0.7*AI123+0.8*AI124+0.9*AI125+AI126+1.1*AI127+1.2*AI128+1.3*AI129)/7,"")</f>
        <v/>
      </c>
      <c r="H129" s="39"/>
      <c r="I129" s="7"/>
      <c r="J129" s="7"/>
      <c r="K129" s="7"/>
      <c r="M129" s="1" t="n">
        <f aca="false">M128+1</f>
        <v>85</v>
      </c>
      <c r="N129" s="15" t="n">
        <f aca="false">N128+1</f>
        <v>43946</v>
      </c>
      <c r="O129" s="24" t="n">
        <f aca="true">OFFSET(INDIRECT($N$41),$M129,O$43)</f>
        <v>22902</v>
      </c>
      <c r="P129" s="24" t="n">
        <f aca="true">OFFSET(INDIRECT($N$41),$M129,P$43)</f>
        <v>5877</v>
      </c>
      <c r="Q129" s="24" t="n">
        <f aca="true">OFFSET(INDIRECT($N$41),$M129,Q$43)</f>
        <v>26384</v>
      </c>
      <c r="R129" s="24" t="n">
        <f aca="true">OFFSET(INDIRECT($N$41),$M129,R$43)</f>
        <v>2192</v>
      </c>
      <c r="S129" s="24" t="n">
        <f aca="true">OFFSET(INDIRECT($N$41),$M129,S$43)</f>
        <v>54256</v>
      </c>
      <c r="T129" s="24"/>
      <c r="U129" s="24"/>
      <c r="V129" s="24" t="n">
        <v>218</v>
      </c>
      <c r="X129" s="24" t="n">
        <f aca="false">X128+1</f>
        <v>85</v>
      </c>
      <c r="Y129" s="48" t="n">
        <f aca="true">OFFSET(O128,Y$43,0)/$P$31</f>
        <v>0</v>
      </c>
      <c r="Z129" s="48" t="n">
        <f aca="true">OFFSET(P128,Z$43,0)/$U$31</f>
        <v>0</v>
      </c>
      <c r="AA129" s="48" t="n">
        <f aca="true">OFFSET(R128,AA$43,0)/$R$31</f>
        <v>0</v>
      </c>
      <c r="AB129" s="32" t="n">
        <f aca="true">OFFSET(V128,AB$43,0)/$V$31</f>
        <v>0</v>
      </c>
      <c r="AE129" s="24" t="n">
        <f aca="false">AE128+1</f>
        <v>85</v>
      </c>
      <c r="AF129" s="32" t="str">
        <f aca="false">IF(Y129&gt;0,Y129-Y128,"")</f>
        <v/>
      </c>
      <c r="AG129" s="32" t="str">
        <f aca="false">IF(Z129&gt;0,Z129-Z128,"")</f>
        <v/>
      </c>
      <c r="AH129" s="32" t="str">
        <f aca="false">IF(AA129&gt;0,AA129-AA128,"")</f>
        <v/>
      </c>
      <c r="AI129" s="32" t="str">
        <f aca="false">IF(AB129&gt;0,AB129-AB128,"")</f>
        <v/>
      </c>
    </row>
    <row r="130" customFormat="false" ht="12.8" hidden="false" customHeight="false" outlineLevel="0" collapsed="false">
      <c r="C130" s="24" t="n">
        <f aca="false">C129+1</f>
        <v>86</v>
      </c>
      <c r="D130" s="48" t="str">
        <f aca="false">IF(ISNUMBER(AF130),(0.7*AF124+0.8*AF125+0.9*AF126+AF127+1.1*AF128+1.2*AF129+1.3*AF130)/7,"")</f>
        <v/>
      </c>
      <c r="E130" s="48" t="str">
        <f aca="false">IF(ISNUMBER(AG130),(0.7*AG124+0.8*AG125+0.9*AG126+AG127+1.1*AG128+1.2*AG129+1.3*AG130)/7,"")</f>
        <v/>
      </c>
      <c r="F130" s="48" t="str">
        <f aca="false">IF(ISNUMBER(AH130),(0.7*AH124+0.8*AH125+0.9*AH126+AH127+1.1*AH128+1.2*AH129+1.3*AH130)/7,"")</f>
        <v/>
      </c>
      <c r="G130" s="48" t="str">
        <f aca="false">IF(ISNUMBER(AI130),(0.7*AI124+0.8*AI125+0.9*AI126+AI127+1.1*AI128+1.2*AI129+1.3*AI130)/7,"")</f>
        <v/>
      </c>
      <c r="H130" s="39"/>
      <c r="I130" s="7"/>
      <c r="J130" s="7"/>
      <c r="K130" s="7"/>
      <c r="M130" s="1" t="n">
        <f aca="false">M129+1</f>
        <v>86</v>
      </c>
      <c r="N130" s="15" t="n">
        <f aca="false">N129+1</f>
        <v>43947</v>
      </c>
      <c r="O130" s="24" t="n">
        <f aca="true">OFFSET(INDIRECT($N$41),$M130,O$43)</f>
        <v>23190</v>
      </c>
      <c r="P130" s="24" t="n">
        <f aca="true">OFFSET(INDIRECT($N$41),$M130,P$43)</f>
        <v>5976</v>
      </c>
      <c r="Q130" s="24" t="n">
        <f aca="true">OFFSET(INDIRECT($N$41),$M130,Q$43)</f>
        <v>26644</v>
      </c>
      <c r="R130" s="24" t="n">
        <f aca="true">OFFSET(INDIRECT($N$41),$M130,R$43)</f>
        <v>2194</v>
      </c>
      <c r="S130" s="24" t="n">
        <f aca="true">OFFSET(INDIRECT($N$41),$M130,S$43)</f>
        <v>55413</v>
      </c>
      <c r="T130" s="24"/>
      <c r="U130" s="24"/>
      <c r="V130" s="24" t="n">
        <v>220</v>
      </c>
      <c r="X130" s="24" t="n">
        <f aca="false">X129+1</f>
        <v>86</v>
      </c>
      <c r="Y130" s="48" t="n">
        <f aca="true">OFFSET(O129,Y$43,0)/$P$31</f>
        <v>0</v>
      </c>
      <c r="Z130" s="48" t="n">
        <f aca="true">OFFSET(P129,Z$43,0)/$U$31</f>
        <v>0</v>
      </c>
      <c r="AA130" s="48" t="n">
        <f aca="true">OFFSET(R129,AA$43,0)/$R$31</f>
        <v>0</v>
      </c>
      <c r="AB130" s="32" t="n">
        <f aca="true">OFFSET(V129,AB$43,0)/$V$31</f>
        <v>0</v>
      </c>
      <c r="AE130" s="24" t="n">
        <f aca="false">AE129+1</f>
        <v>86</v>
      </c>
      <c r="AF130" s="32" t="str">
        <f aca="false">IF(Y130&gt;0,Y130-Y129,"")</f>
        <v/>
      </c>
      <c r="AG130" s="32" t="str">
        <f aca="false">IF(Z130&gt;0,Z130-Z129,"")</f>
        <v/>
      </c>
      <c r="AH130" s="32" t="str">
        <f aca="false">IF(AA130&gt;0,AA130-AA129,"")</f>
        <v/>
      </c>
      <c r="AI130" s="32" t="str">
        <f aca="false">IF(AB130&gt;0,AB130-AB129,"")</f>
        <v/>
      </c>
    </row>
    <row r="131" customFormat="false" ht="12.8" hidden="false" customHeight="false" outlineLevel="0" collapsed="false">
      <c r="C131" s="24" t="n">
        <f aca="false">C130+1</f>
        <v>87</v>
      </c>
      <c r="D131" s="48" t="str">
        <f aca="false">IF(ISNUMBER(AF131),(0.7*AF125+0.8*AF126+0.9*AF127+AF128+1.1*AF129+1.2*AF130+1.3*AF131)/7,"")</f>
        <v/>
      </c>
      <c r="E131" s="48" t="str">
        <f aca="false">IF(ISNUMBER(AG131),(0.7*AG125+0.8*AG126+0.9*AG127+AG128+1.1*AG129+1.2*AG130+1.3*AG131)/7,"")</f>
        <v/>
      </c>
      <c r="F131" s="48" t="str">
        <f aca="false">IF(ISNUMBER(AH131),(0.7*AH125+0.8*AH126+0.9*AH127+AH128+1.1*AH129+1.2*AH130+1.3*AH131)/7,"")</f>
        <v/>
      </c>
      <c r="G131" s="48" t="str">
        <f aca="false">IF(ISNUMBER(AI131),(0.7*AI125+0.8*AI126+0.9*AI127+AI128+1.1*AI129+1.2*AI130+1.3*AI131)/7,"")</f>
        <v/>
      </c>
      <c r="H131" s="39"/>
      <c r="I131" s="7"/>
      <c r="J131" s="7"/>
      <c r="K131" s="7"/>
      <c r="M131" s="1" t="n">
        <f aca="false">M130+1</f>
        <v>87</v>
      </c>
      <c r="N131" s="15" t="n">
        <f aca="false">N130+1</f>
        <v>43948</v>
      </c>
      <c r="O131" s="24" t="n">
        <f aca="true">OFFSET(INDIRECT($N$41),$M131,O$43)</f>
        <v>23521</v>
      </c>
      <c r="P131" s="24" t="n">
        <f aca="true">OFFSET(INDIRECT($N$41),$M131,P$43)</f>
        <v>6126</v>
      </c>
      <c r="Q131" s="24" t="n">
        <f aca="true">OFFSET(INDIRECT($N$41),$M131,Q$43)</f>
        <v>26977</v>
      </c>
      <c r="R131" s="24" t="n">
        <f aca="true">OFFSET(INDIRECT($N$41),$M131,R$43)</f>
        <v>2274</v>
      </c>
      <c r="S131" s="24" t="n">
        <f aca="true">OFFSET(INDIRECT($N$41),$M131,S$43)</f>
        <v>56797</v>
      </c>
      <c r="T131" s="24"/>
      <c r="U131" s="24"/>
      <c r="V131" s="24" t="n">
        <v>223</v>
      </c>
      <c r="X131" s="24" t="n">
        <f aca="false">X130+1</f>
        <v>87</v>
      </c>
      <c r="Y131" s="48" t="n">
        <f aca="true">OFFSET(O130,Y$43,0)/$P$31</f>
        <v>0</v>
      </c>
      <c r="Z131" s="48" t="n">
        <f aca="true">OFFSET(P130,Z$43,0)/$U$31</f>
        <v>0</v>
      </c>
      <c r="AA131" s="48" t="n">
        <f aca="true">OFFSET(R130,AA$43,0)/$R$31</f>
        <v>0</v>
      </c>
      <c r="AB131" s="32" t="n">
        <f aca="true">OFFSET(V130,AB$43,0)/$V$31</f>
        <v>0</v>
      </c>
      <c r="AE131" s="24" t="n">
        <f aca="false">AE130+1</f>
        <v>87</v>
      </c>
      <c r="AF131" s="32" t="str">
        <f aca="false">IF(Y131&gt;0,Y131-Y130,"")</f>
        <v/>
      </c>
      <c r="AG131" s="32" t="str">
        <f aca="false">IF(Z131&gt;0,Z131-Z130,"")</f>
        <v/>
      </c>
      <c r="AH131" s="32" t="str">
        <f aca="false">IF(AA131&gt;0,AA131-AA130,"")</f>
        <v/>
      </c>
      <c r="AI131" s="32" t="str">
        <f aca="false">IF(AB131&gt;0,AB131-AB130,"")</f>
        <v/>
      </c>
    </row>
    <row r="132" customFormat="false" ht="12.8" hidden="false" customHeight="false" outlineLevel="0" collapsed="false">
      <c r="C132" s="24" t="n">
        <f aca="false">C131+1</f>
        <v>88</v>
      </c>
      <c r="D132" s="48" t="str">
        <f aca="false">IF(ISNUMBER(AF132),(0.7*AF126+0.8*AF127+0.9*AF128+AF129+1.1*AF130+1.2*AF131+1.3*AF132)/7,"")</f>
        <v/>
      </c>
      <c r="E132" s="48" t="str">
        <f aca="false">IF(ISNUMBER(AG132),(0.7*AG126+0.8*AG127+0.9*AG128+AG129+1.1*AG130+1.2*AG131+1.3*AG132)/7,"")</f>
        <v/>
      </c>
      <c r="F132" s="48" t="str">
        <f aca="false">IF(ISNUMBER(AH132),(0.7*AH126+0.8*AH127+0.9*AH128+AH129+1.1*AH130+1.2*AH131+1.3*AH132)/7,"")</f>
        <v/>
      </c>
      <c r="G132" s="48" t="str">
        <f aca="false">IF(ISNUMBER(AI132),(0.7*AI126+0.8*AI127+0.9*AI128+AI129+1.1*AI130+1.2*AI131+1.3*AI132)/7,"")</f>
        <v/>
      </c>
      <c r="H132" s="39"/>
      <c r="I132" s="7"/>
      <c r="J132" s="7"/>
      <c r="K132" s="7"/>
      <c r="M132" s="1" t="n">
        <f aca="false">M131+1</f>
        <v>88</v>
      </c>
      <c r="N132" s="15" t="n">
        <f aca="false">N131+1</f>
        <v>43949</v>
      </c>
      <c r="O132" s="24" t="n">
        <f aca="true">OFFSET(INDIRECT($N$41),$M132,O$43)</f>
        <v>23822</v>
      </c>
      <c r="P132" s="24" t="n">
        <f aca="true">OFFSET(INDIRECT($N$41),$M132,P$43)</f>
        <v>6314</v>
      </c>
      <c r="Q132" s="24" t="n">
        <f aca="true">OFFSET(INDIRECT($N$41),$M132,Q$43)</f>
        <v>27359</v>
      </c>
      <c r="R132" s="24" t="n">
        <f aca="true">OFFSET(INDIRECT($N$41),$M132,R$43)</f>
        <v>2355</v>
      </c>
      <c r="S132" s="24" t="n">
        <f aca="true">OFFSET(INDIRECT($N$41),$M132,S$43)</f>
        <v>59266</v>
      </c>
      <c r="T132" s="24"/>
      <c r="U132" s="24"/>
      <c r="V132" s="24" t="n">
        <v>227</v>
      </c>
      <c r="X132" s="24" t="n">
        <f aca="false">X131+1</f>
        <v>88</v>
      </c>
      <c r="Y132" s="48" t="n">
        <f aca="true">OFFSET(O131,Y$43,0)/$P$31</f>
        <v>0</v>
      </c>
      <c r="Z132" s="48" t="n">
        <f aca="true">OFFSET(P131,Z$43,0)/$U$31</f>
        <v>0</v>
      </c>
      <c r="AA132" s="48" t="n">
        <f aca="true">OFFSET(R131,AA$43,0)/$R$31</f>
        <v>0</v>
      </c>
      <c r="AB132" s="32" t="n">
        <f aca="true">OFFSET(V131,AB$43,0)/$V$31</f>
        <v>0</v>
      </c>
      <c r="AE132" s="24" t="n">
        <f aca="false">AE131+1</f>
        <v>88</v>
      </c>
      <c r="AF132" s="32" t="str">
        <f aca="false">IF(Y132&gt;0,Y132-Y131,"")</f>
        <v/>
      </c>
      <c r="AG132" s="32" t="str">
        <f aca="false">IF(Z132&gt;0,Z132-Z131,"")</f>
        <v/>
      </c>
      <c r="AH132" s="32" t="str">
        <f aca="false">IF(AA132&gt;0,AA132-AA131,"")</f>
        <v/>
      </c>
      <c r="AI132" s="32" t="str">
        <f aca="false">IF(AB132&gt;0,AB132-AB131,"")</f>
        <v/>
      </c>
    </row>
    <row r="133" customFormat="false" ht="12.8" hidden="false" customHeight="false" outlineLevel="0" collapsed="false">
      <c r="C133" s="24" t="n">
        <f aca="false">C132+1</f>
        <v>89</v>
      </c>
      <c r="D133" s="48" t="str">
        <f aca="false">IF(ISNUMBER(AF133),(0.7*AF127+0.8*AF128+0.9*AF129+AF130+1.1*AF131+1.2*AF132+1.3*AF133)/7,"")</f>
        <v/>
      </c>
      <c r="E133" s="48" t="str">
        <f aca="false">IF(ISNUMBER(AG133),(0.7*AG127+0.8*AG128+0.9*AG129+AG130+1.1*AG131+1.2*AG132+1.3*AG133)/7,"")</f>
        <v/>
      </c>
      <c r="F133" s="48" t="str">
        <f aca="false">IF(ISNUMBER(AH133),(0.7*AH127+0.8*AH128+0.9*AH129+AH130+1.1*AH131+1.2*AH132+1.3*AH133)/7,"")</f>
        <v/>
      </c>
      <c r="G133" s="48" t="str">
        <f aca="false">IF(ISNUMBER(AI133),(0.7*AI127+0.8*AI128+0.9*AI129+AI130+1.1*AI131+1.2*AI132+1.3*AI133)/7,"")</f>
        <v/>
      </c>
      <c r="H133" s="39"/>
      <c r="I133" s="7"/>
      <c r="J133" s="7"/>
      <c r="K133" s="7"/>
      <c r="M133" s="1" t="n">
        <f aca="false">M132+1</f>
        <v>89</v>
      </c>
      <c r="N133" s="15" t="n">
        <f aca="false">N132+1</f>
        <v>43950</v>
      </c>
      <c r="O133" s="24" t="n">
        <f aca="true">OFFSET(INDIRECT($N$41),$M133,O$43)</f>
        <v>24275</v>
      </c>
      <c r="P133" s="24" t="n">
        <f aca="true">OFFSET(INDIRECT($N$41),$M133,P$43)</f>
        <v>6497</v>
      </c>
      <c r="Q133" s="24" t="n">
        <f aca="true">OFFSET(INDIRECT($N$41),$M133,Q$43)</f>
        <v>27682</v>
      </c>
      <c r="R133" s="24" t="n">
        <f aca="true">OFFSET(INDIRECT($N$41),$M133,R$43)</f>
        <v>2462</v>
      </c>
      <c r="S133" s="24" t="n">
        <f aca="true">OFFSET(INDIRECT($N$41),$M133,S$43)</f>
        <v>61656</v>
      </c>
      <c r="T133" s="24"/>
      <c r="U133" s="24"/>
      <c r="V133" s="24" t="n">
        <v>227</v>
      </c>
      <c r="X133" s="24" t="n">
        <f aca="false">X132+1</f>
        <v>89</v>
      </c>
      <c r="Y133" s="48" t="n">
        <f aca="true">OFFSET(O132,Y$43,0)/$P$31</f>
        <v>0</v>
      </c>
      <c r="Z133" s="48" t="n">
        <f aca="true">OFFSET(P132,Z$43,0)/$U$31</f>
        <v>0</v>
      </c>
      <c r="AA133" s="48" t="n">
        <f aca="true">OFFSET(R132,AA$43,0)/$R$31</f>
        <v>0</v>
      </c>
      <c r="AB133" s="32" t="n">
        <f aca="true">OFFSET(V132,AB$43,0)/$V$31</f>
        <v>0</v>
      </c>
      <c r="AE133" s="24" t="n">
        <f aca="false">AE132+1</f>
        <v>89</v>
      </c>
      <c r="AF133" s="32" t="str">
        <f aca="false">IF(Y133&gt;0,Y133-Y132,"")</f>
        <v/>
      </c>
      <c r="AG133" s="32" t="str">
        <f aca="false">IF(Z133&gt;0,Z133-Z132,"")</f>
        <v/>
      </c>
      <c r="AH133" s="32" t="str">
        <f aca="false">IF(AA133&gt;0,AA133-AA132,"")</f>
        <v/>
      </c>
      <c r="AI133" s="32" t="str">
        <f aca="false">IF(AB133&gt;0,AB133-AB132,"")</f>
        <v/>
      </c>
    </row>
    <row r="134" customFormat="false" ht="12.8" hidden="false" customHeight="false" outlineLevel="0" collapsed="false">
      <c r="C134" s="24" t="n">
        <f aca="false">C133+1</f>
        <v>90</v>
      </c>
      <c r="D134" s="48" t="str">
        <f aca="false">IF(ISNUMBER(AF134),(0.7*AF128+0.8*AF129+0.9*AF130+AF131+1.1*AF132+1.2*AF133+1.3*AF134)/7,"")</f>
        <v/>
      </c>
      <c r="E134" s="48" t="str">
        <f aca="false">IF(ISNUMBER(AG134),(0.7*AG128+0.8*AG129+0.9*AG130+AG131+1.1*AG132+1.2*AG133+1.3*AG134)/7,"")</f>
        <v/>
      </c>
      <c r="F134" s="48" t="str">
        <f aca="false">IF(ISNUMBER(AH134),(0.7*AH128+0.8*AH129+0.9*AH130+AH131+1.1*AH132+1.2*AH133+1.3*AH134)/7,"")</f>
        <v/>
      </c>
      <c r="G134" s="48" t="str">
        <f aca="false">IF(ISNUMBER(AI134),(0.7*AI128+0.8*AI129+0.9*AI130+AI131+1.1*AI132+1.2*AI133+1.3*AI134)/7,"")</f>
        <v/>
      </c>
      <c r="H134" s="39"/>
      <c r="I134" s="7"/>
      <c r="J134" s="7"/>
      <c r="K134" s="7"/>
      <c r="M134" s="1" t="n">
        <f aca="false">M133+1</f>
        <v>90</v>
      </c>
      <c r="N134" s="15" t="n">
        <f aca="false">N133+1</f>
        <v>43951</v>
      </c>
      <c r="O134" s="24" t="n">
        <f aca="true">OFFSET(INDIRECT($N$41),$M134,O$43)</f>
        <v>24543</v>
      </c>
      <c r="P134" s="24" t="n">
        <f aca="true">OFFSET(INDIRECT($N$41),$M134,P$43)</f>
        <v>6623</v>
      </c>
      <c r="Q134" s="24" t="n">
        <f aca="true">OFFSET(INDIRECT($N$41),$M134,Q$43)</f>
        <v>27967</v>
      </c>
      <c r="R134" s="24" t="n">
        <f aca="true">OFFSET(INDIRECT($N$41),$M134,R$43)</f>
        <v>2586</v>
      </c>
      <c r="S134" s="24" t="n">
        <f aca="true">OFFSET(INDIRECT($N$41),$M134,S$43)</f>
        <v>63856</v>
      </c>
      <c r="T134" s="24"/>
      <c r="U134" s="24"/>
      <c r="V134" s="24" t="n">
        <v>236</v>
      </c>
      <c r="X134" s="24" t="n">
        <f aca="false">X133+1</f>
        <v>90</v>
      </c>
      <c r="Y134" s="48" t="n">
        <f aca="true">OFFSET(O133,Y$43,0)/$P$31</f>
        <v>0</v>
      </c>
      <c r="Z134" s="48" t="n">
        <f aca="true">OFFSET(P133,Z$43,0)/$U$31</f>
        <v>0</v>
      </c>
      <c r="AA134" s="48" t="n">
        <f aca="true">OFFSET(R133,AA$43,0)/$R$31</f>
        <v>0</v>
      </c>
      <c r="AB134" s="32" t="n">
        <f aca="true">OFFSET(V133,AB$43,0)/$V$31</f>
        <v>0</v>
      </c>
      <c r="AE134" s="24" t="n">
        <f aca="false">AE133+1</f>
        <v>90</v>
      </c>
      <c r="AF134" s="32" t="str">
        <f aca="false">IF(Y134&gt;0,Y134-Y133,"")</f>
        <v/>
      </c>
      <c r="AG134" s="32" t="str">
        <f aca="false">IF(Z134&gt;0,Z134-Z133,"")</f>
        <v/>
      </c>
      <c r="AH134" s="32" t="str">
        <f aca="false">IF(AA134&gt;0,AA134-AA133,"")</f>
        <v/>
      </c>
      <c r="AI134" s="32" t="str">
        <f aca="false">IF(AB134&gt;0,AB134-AB133,"")</f>
        <v/>
      </c>
    </row>
    <row r="135" customFormat="false" ht="12.8" hidden="false" customHeight="false" outlineLevel="0" collapsed="false">
      <c r="C135" s="24" t="n">
        <f aca="false">C134+1</f>
        <v>91</v>
      </c>
      <c r="D135" s="48" t="str">
        <f aca="false">IF(ISNUMBER(AF135),(0.7*AF129+0.8*AF130+0.9*AF131+AF132+1.1*AF133+1.2*AF134+1.3*AF135)/7,"")</f>
        <v/>
      </c>
      <c r="E135" s="48" t="str">
        <f aca="false">IF(ISNUMBER(AG135),(0.7*AG129+0.8*AG130+0.9*AG131+AG132+1.1*AG133+1.2*AG134+1.3*AG135)/7,"")</f>
        <v/>
      </c>
      <c r="F135" s="48" t="str">
        <f aca="false">IF(ISNUMBER(AH135),(0.7*AH129+0.8*AH130+0.9*AH131+AH132+1.1*AH133+1.2*AH134+1.3*AH135)/7,"")</f>
        <v/>
      </c>
      <c r="G135" s="48" t="str">
        <f aca="false">IF(ISNUMBER(AI135),(0.7*AI129+0.8*AI130+0.9*AI131+AI132+1.1*AI133+1.2*AI134+1.3*AI135)/7,"")</f>
        <v/>
      </c>
      <c r="H135" s="39"/>
      <c r="I135" s="7"/>
      <c r="J135" s="7"/>
      <c r="K135" s="7"/>
      <c r="M135" s="1" t="n">
        <f aca="false">M134+1</f>
        <v>91</v>
      </c>
      <c r="N135" s="15" t="n">
        <f aca="false">N134+1</f>
        <v>43952</v>
      </c>
      <c r="O135" s="24" t="n">
        <f aca="true">OFFSET(INDIRECT($N$41),$M135,O$43)</f>
        <v>24824</v>
      </c>
      <c r="P135" s="24" t="n">
        <f aca="true">OFFSET(INDIRECT($N$41),$M135,P$43)</f>
        <v>6736</v>
      </c>
      <c r="Q135" s="24" t="n">
        <f aca="true">OFFSET(INDIRECT($N$41),$M135,Q$43)</f>
        <v>28236</v>
      </c>
      <c r="R135" s="24" t="n">
        <f aca="true">OFFSET(INDIRECT($N$41),$M135,R$43)</f>
        <v>2653</v>
      </c>
      <c r="S135" s="24" t="n">
        <f aca="true">OFFSET(INDIRECT($N$41),$M135,S$43)</f>
        <v>65753</v>
      </c>
      <c r="T135" s="24"/>
      <c r="U135" s="24"/>
      <c r="V135" s="24" t="n">
        <v>240</v>
      </c>
      <c r="X135" s="24" t="n">
        <f aca="false">X134+1</f>
        <v>91</v>
      </c>
      <c r="Y135" s="48" t="n">
        <f aca="true">OFFSET(O134,Y$43,0)/$P$31</f>
        <v>0</v>
      </c>
      <c r="Z135" s="48" t="n">
        <f aca="true">OFFSET(P134,Z$43,0)/$U$31</f>
        <v>0</v>
      </c>
      <c r="AA135" s="48" t="n">
        <f aca="true">OFFSET(R134,AA$43,0)/$R$31</f>
        <v>0</v>
      </c>
      <c r="AB135" s="32" t="n">
        <f aca="true">OFFSET(V134,AB$43,0)/$V$31</f>
        <v>0</v>
      </c>
      <c r="AE135" s="24" t="n">
        <f aca="false">AE134+1</f>
        <v>91</v>
      </c>
      <c r="AF135" s="32" t="str">
        <f aca="false">IF(Y135&gt;0,Y135-Y134,"")</f>
        <v/>
      </c>
      <c r="AG135" s="32" t="str">
        <f aca="false">IF(Z135&gt;0,Z135-Z134,"")</f>
        <v/>
      </c>
      <c r="AH135" s="32" t="str">
        <f aca="false">IF(AA135&gt;0,AA135-AA134,"")</f>
        <v/>
      </c>
      <c r="AI135" s="32" t="str">
        <f aca="false">IF(AB135&gt;0,AB135-AB134,"")</f>
        <v/>
      </c>
    </row>
    <row r="136" customFormat="false" ht="12.8" hidden="false" customHeight="false" outlineLevel="0" collapsed="false">
      <c r="C136" s="24" t="n">
        <f aca="false">C135+1</f>
        <v>92</v>
      </c>
      <c r="D136" s="48" t="str">
        <f aca="false">IF(ISNUMBER(AF136),(0.7*AF130+0.8*AF131+0.9*AF132+AF133+1.1*AF134+1.2*AF135+1.3*AF136)/7,"")</f>
        <v/>
      </c>
      <c r="E136" s="48" t="str">
        <f aca="false">IF(ISNUMBER(AG136),(0.7*AG130+0.8*AG131+0.9*AG132+AG133+1.1*AG134+1.2*AG135+1.3*AG136)/7,"")</f>
        <v/>
      </c>
      <c r="F136" s="48" t="str">
        <f aca="false">IF(ISNUMBER(AH136),(0.7*AH130+0.8*AH131+0.9*AH132+AH133+1.1*AH134+1.2*AH135+1.3*AH136)/7,"")</f>
        <v/>
      </c>
      <c r="G136" s="48" t="str">
        <f aca="false">IF(ISNUMBER(AI136),(0.7*AI130+0.8*AI131+0.9*AI132+AI133+1.1*AI134+1.2*AI135+1.3*AI136)/7,"")</f>
        <v/>
      </c>
      <c r="H136" s="39"/>
      <c r="I136" s="7"/>
      <c r="J136" s="7"/>
      <c r="K136" s="7"/>
      <c r="M136" s="1" t="n">
        <f aca="false">M135+1</f>
        <v>92</v>
      </c>
      <c r="N136" s="15" t="n">
        <f aca="false">N135+1</f>
        <v>43953</v>
      </c>
      <c r="O136" s="24" t="n">
        <f aca="true">OFFSET(INDIRECT($N$41),$M136,O$43)</f>
        <v>25100</v>
      </c>
      <c r="P136" s="24" t="n">
        <f aca="true">OFFSET(INDIRECT($N$41),$M136,P$43)</f>
        <v>6812</v>
      </c>
      <c r="Q136" s="24" t="n">
        <f aca="true">OFFSET(INDIRECT($N$41),$M136,Q$43)</f>
        <v>28710</v>
      </c>
      <c r="R136" s="24" t="n">
        <f aca="true">OFFSET(INDIRECT($N$41),$M136,R$43)</f>
        <v>2669</v>
      </c>
      <c r="S136" s="24" t="n">
        <f aca="true">OFFSET(INDIRECT($N$41),$M136,S$43)</f>
        <v>67444</v>
      </c>
      <c r="T136" s="24"/>
      <c r="U136" s="24"/>
      <c r="V136" s="24" t="n">
        <v>245</v>
      </c>
      <c r="X136" s="24" t="n">
        <f aca="false">X135+1</f>
        <v>92</v>
      </c>
      <c r="Y136" s="48" t="n">
        <f aca="true">OFFSET(O135,Y$43,0)/$P$31</f>
        <v>0</v>
      </c>
      <c r="Z136" s="48" t="n">
        <f aca="true">OFFSET(P135,Z$43,0)/$U$31</f>
        <v>0</v>
      </c>
      <c r="AA136" s="48" t="n">
        <f aca="true">OFFSET(R135,AA$43,0)/$R$31</f>
        <v>0</v>
      </c>
      <c r="AB136" s="32" t="n">
        <f aca="true">OFFSET(V135,AB$43,0)/$V$31</f>
        <v>0</v>
      </c>
      <c r="AE136" s="24" t="n">
        <f aca="false">AE135+1</f>
        <v>92</v>
      </c>
      <c r="AF136" s="32" t="str">
        <f aca="false">IF(Y136&gt;0,Y136-Y135,"")</f>
        <v/>
      </c>
      <c r="AG136" s="32" t="str">
        <f aca="false">IF(Z136&gt;0,Z136-Z135,"")</f>
        <v/>
      </c>
      <c r="AH136" s="32" t="str">
        <f aca="false">IF(AA136&gt;0,AA136-AA135,"")</f>
        <v/>
      </c>
      <c r="AI136" s="32" t="str">
        <f aca="false">IF(AB136&gt;0,AB136-AB135,"")</f>
        <v/>
      </c>
    </row>
    <row r="137" customFormat="false" ht="12.8" hidden="false" customHeight="false" outlineLevel="0" collapsed="false">
      <c r="C137" s="24" t="n">
        <f aca="false">C136+1</f>
        <v>93</v>
      </c>
      <c r="D137" s="48" t="str">
        <f aca="false">IF(ISNUMBER(AF137),(0.7*AF131+0.8*AF132+0.9*AF133+AF134+1.1*AF135+1.2*AF136+1.3*AF137)/7,"")</f>
        <v/>
      </c>
      <c r="E137" s="48" t="str">
        <f aca="false">IF(ISNUMBER(AG137),(0.7*AG131+0.8*AG132+0.9*AG133+AG134+1.1*AG135+1.2*AG136+1.3*AG137)/7,"")</f>
        <v/>
      </c>
      <c r="F137" s="48" t="str">
        <f aca="false">IF(ISNUMBER(AH137),(0.7*AH131+0.8*AH132+0.9*AH133+AH134+1.1*AH135+1.2*AH136+1.3*AH137)/7,"")</f>
        <v/>
      </c>
      <c r="G137" s="48" t="str">
        <f aca="false">IF(ISNUMBER(AI137),(0.7*AI131+0.8*AI132+0.9*AI133+AI134+1.1*AI135+1.2*AI136+1.3*AI137)/7,"")</f>
        <v/>
      </c>
      <c r="H137" s="39"/>
      <c r="I137" s="7"/>
      <c r="J137" s="7"/>
      <c r="K137" s="7"/>
      <c r="M137" s="1" t="n">
        <f aca="false">M136+1</f>
        <v>93</v>
      </c>
      <c r="N137" s="15" t="n">
        <f aca="false">N136+1</f>
        <v>43954</v>
      </c>
      <c r="O137" s="24" t="n">
        <f aca="true">OFFSET(INDIRECT($N$41),$M137,O$43)</f>
        <v>25264</v>
      </c>
      <c r="P137" s="24" t="n">
        <f aca="true">OFFSET(INDIRECT($N$41),$M137,P$43)</f>
        <v>6866</v>
      </c>
      <c r="Q137" s="24" t="n">
        <f aca="true">OFFSET(INDIRECT($N$41),$M137,Q$43)</f>
        <v>28884</v>
      </c>
      <c r="R137" s="24" t="n">
        <f aca="true">OFFSET(INDIRECT($N$41),$M137,R$43)</f>
        <v>2679</v>
      </c>
      <c r="S137" s="24" t="n">
        <f aca="true">OFFSET(INDIRECT($N$41),$M137,S$43)</f>
        <v>68597</v>
      </c>
      <c r="T137" s="24"/>
      <c r="U137" s="24"/>
      <c r="V137" s="24" t="n">
        <v>248</v>
      </c>
      <c r="X137" s="24" t="n">
        <f aca="false">X136+1</f>
        <v>93</v>
      </c>
      <c r="Y137" s="48" t="n">
        <f aca="true">OFFSET(O136,Y$43,0)/$P$31</f>
        <v>0</v>
      </c>
      <c r="Z137" s="48" t="n">
        <f aca="true">OFFSET(P136,Z$43,0)/$U$31</f>
        <v>0</v>
      </c>
      <c r="AA137" s="48" t="n">
        <f aca="true">OFFSET(R136,AA$43,0)/$R$31</f>
        <v>0</v>
      </c>
      <c r="AB137" s="32" t="n">
        <f aca="true">OFFSET(V136,AB$43,0)/$V$31</f>
        <v>0</v>
      </c>
      <c r="AE137" s="24" t="n">
        <f aca="false">AE136+1</f>
        <v>93</v>
      </c>
      <c r="AF137" s="32" t="str">
        <f aca="false">IF(Y137&gt;0,Y137-Y136,"")</f>
        <v/>
      </c>
      <c r="AG137" s="32" t="str">
        <f aca="false">IF(Z137&gt;0,Z137-Z136,"")</f>
        <v/>
      </c>
      <c r="AH137" s="32" t="str">
        <f aca="false">IF(AA137&gt;0,AA137-AA136,"")</f>
        <v/>
      </c>
      <c r="AI137" s="32" t="str">
        <f aca="false">IF(AB137&gt;0,AB137-AB136,"")</f>
        <v/>
      </c>
    </row>
    <row r="138" customFormat="false" ht="12.8" hidden="false" customHeight="false" outlineLevel="0" collapsed="false">
      <c r="C138" s="24" t="n">
        <f aca="false">C137+1</f>
        <v>94</v>
      </c>
      <c r="D138" s="48" t="str">
        <f aca="false">IF(ISNUMBER(AF138),(0.7*AF132+0.8*AF133+0.9*AF134+AF135+1.1*AF136+1.2*AF137+1.3*AF138)/7,"")</f>
        <v/>
      </c>
      <c r="E138" s="48" t="str">
        <f aca="false">IF(ISNUMBER(AG138),(0.7*AG132+0.8*AG133+0.9*AG134+AG135+1.1*AG136+1.2*AG137+1.3*AG138)/7,"")</f>
        <v/>
      </c>
      <c r="F138" s="48" t="str">
        <f aca="false">IF(ISNUMBER(AH138),(0.7*AH132+0.8*AH133+0.9*AH134+AH135+1.1*AH136+1.2*AH137+1.3*AH138)/7,"")</f>
        <v/>
      </c>
      <c r="G138" s="48" t="str">
        <f aca="false">IF(ISNUMBER(AI138),(0.7*AI132+0.8*AI133+0.9*AI134+AI135+1.1*AI136+1.2*AI137+1.3*AI138)/7,"")</f>
        <v/>
      </c>
      <c r="H138" s="39"/>
      <c r="I138" s="7"/>
      <c r="J138" s="7"/>
      <c r="K138" s="7"/>
      <c r="M138" s="1" t="n">
        <f aca="false">M137+1</f>
        <v>94</v>
      </c>
      <c r="N138" s="15" t="n">
        <f aca="false">N137+1</f>
        <v>43955</v>
      </c>
      <c r="O138" s="24" t="n">
        <f aca="true">OFFSET(INDIRECT($N$41),$M138,O$43)</f>
        <v>25428</v>
      </c>
      <c r="P138" s="24" t="n">
        <f aca="true">OFFSET(INDIRECT($N$41),$M138,P$43)</f>
        <v>6993</v>
      </c>
      <c r="Q138" s="24" t="n">
        <f aca="true">OFFSET(INDIRECT($N$41),$M138,Q$43)</f>
        <v>29079</v>
      </c>
      <c r="R138" s="24" t="n">
        <f aca="true">OFFSET(INDIRECT($N$41),$M138,R$43)</f>
        <v>2769</v>
      </c>
      <c r="S138" s="24" t="n">
        <f aca="true">OFFSET(INDIRECT($N$41),$M138,S$43)</f>
        <v>69921</v>
      </c>
      <c r="T138" s="24"/>
      <c r="U138" s="24"/>
      <c r="V138" s="24" t="n">
        <v>252</v>
      </c>
      <c r="X138" s="24" t="n">
        <f aca="false">X137+1</f>
        <v>94</v>
      </c>
      <c r="Y138" s="48" t="n">
        <f aca="true">OFFSET(O137,Y$43,0)/$P$31</f>
        <v>0</v>
      </c>
      <c r="Z138" s="48" t="n">
        <f aca="true">OFFSET(P137,Z$43,0)/$U$31</f>
        <v>0</v>
      </c>
      <c r="AA138" s="48" t="n">
        <f aca="true">OFFSET(R137,AA$43,0)/$R$31</f>
        <v>0</v>
      </c>
      <c r="AB138" s="32" t="n">
        <f aca="true">OFFSET(V137,AB$43,0)/$V$31</f>
        <v>0</v>
      </c>
      <c r="AE138" s="24" t="n">
        <f aca="false">AE137+1</f>
        <v>94</v>
      </c>
      <c r="AF138" s="32" t="str">
        <f aca="false">IF(Y138&gt;0,Y138-Y137,"")</f>
        <v/>
      </c>
      <c r="AG138" s="32" t="str">
        <f aca="false">IF(Z138&gt;0,Z138-Z137,"")</f>
        <v/>
      </c>
      <c r="AH138" s="32" t="str">
        <f aca="false">IF(AA138&gt;0,AA138-AA137,"")</f>
        <v/>
      </c>
      <c r="AI138" s="32" t="str">
        <f aca="false">IF(AB138&gt;0,AB138-AB137,"")</f>
        <v/>
      </c>
    </row>
    <row r="139" customFormat="false" ht="12.8" hidden="false" customHeight="false" outlineLevel="0" collapsed="false">
      <c r="C139" s="24" t="n">
        <f aca="false">C138+1</f>
        <v>95</v>
      </c>
      <c r="D139" s="48" t="str">
        <f aca="false">IF(ISNUMBER(AF139),(0.7*AF133+0.8*AF134+0.9*AF135+AF136+1.1*AF137+1.2*AF138+1.3*AF139)/7,"")</f>
        <v/>
      </c>
      <c r="E139" s="48" t="str">
        <f aca="false">IF(ISNUMBER(AG139),(0.7*AG133+0.8*AG134+0.9*AG135+AG136+1.1*AG137+1.2*AG138+1.3*AG139)/7,"")</f>
        <v/>
      </c>
      <c r="F139" s="48" t="str">
        <f aca="false">IF(ISNUMBER(AH139),(0.7*AH133+0.8*AH134+0.9*AH135+AH136+1.1*AH137+1.2*AH138+1.3*AH139)/7,"")</f>
        <v/>
      </c>
      <c r="G139" s="48" t="str">
        <f aca="false">IF(ISNUMBER(AI139),(0.7*AI133+0.8*AI134+0.9*AI135+AI136+1.1*AI137+1.2*AI138+1.3*AI139)/7,"")</f>
        <v/>
      </c>
      <c r="H139" s="39"/>
      <c r="I139" s="7"/>
      <c r="J139" s="7"/>
      <c r="K139" s="7"/>
      <c r="M139" s="1" t="n">
        <f aca="false">M138+1</f>
        <v>95</v>
      </c>
      <c r="N139" s="15" t="n">
        <f aca="false">N138+1</f>
        <v>43956</v>
      </c>
      <c r="O139" s="24" t="n">
        <f aca="true">OFFSET(INDIRECT($N$41),$M139,O$43)</f>
        <v>25613</v>
      </c>
      <c r="P139" s="24" t="n">
        <f aca="true">OFFSET(INDIRECT($N$41),$M139,P$43)</f>
        <v>6993</v>
      </c>
      <c r="Q139" s="24" t="n">
        <f aca="true">OFFSET(INDIRECT($N$41),$M139,Q$43)</f>
        <v>29315</v>
      </c>
      <c r="R139" s="24" t="n">
        <f aca="true">OFFSET(INDIRECT($N$41),$M139,R$43)</f>
        <v>2854</v>
      </c>
      <c r="S139" s="24" t="n">
        <f aca="true">OFFSET(INDIRECT($N$41),$M139,S$43)</f>
        <v>72271</v>
      </c>
      <c r="T139" s="24"/>
      <c r="U139" s="24"/>
      <c r="V139" s="24" t="n">
        <v>257</v>
      </c>
      <c r="X139" s="24" t="n">
        <f aca="false">X138+1</f>
        <v>95</v>
      </c>
      <c r="Y139" s="48" t="n">
        <f aca="true">OFFSET(O138,Y$43,0)/$P$31</f>
        <v>0</v>
      </c>
      <c r="Z139" s="48" t="n">
        <f aca="true">OFFSET(P138,Z$43,0)/$U$31</f>
        <v>0</v>
      </c>
      <c r="AA139" s="48" t="n">
        <f aca="true">OFFSET(R138,AA$43,0)/$R$31</f>
        <v>0</v>
      </c>
      <c r="AB139" s="32" t="n">
        <f aca="true">OFFSET(V138,AB$43,0)/$V$31</f>
        <v>0</v>
      </c>
      <c r="AE139" s="24" t="n">
        <f aca="false">AE138+1</f>
        <v>95</v>
      </c>
      <c r="AF139" s="32" t="str">
        <f aca="false">IF(Y139&gt;0,Y139-Y138,"")</f>
        <v/>
      </c>
      <c r="AG139" s="32" t="str">
        <f aca="false">IF(Z139&gt;0,Z139-Z138,"")</f>
        <v/>
      </c>
      <c r="AH139" s="32" t="str">
        <f aca="false">IF(AA139&gt;0,AA139-AA138,"")</f>
        <v/>
      </c>
      <c r="AI139" s="32" t="str">
        <f aca="false">IF(AB139&gt;0,AB139-AB138,"")</f>
        <v/>
      </c>
    </row>
    <row r="140" customFormat="false" ht="12.8" hidden="false" customHeight="false" outlineLevel="0" collapsed="false">
      <c r="C140" s="24" t="n">
        <f aca="false">C139+1</f>
        <v>96</v>
      </c>
      <c r="D140" s="48" t="str">
        <f aca="false">IF(ISNUMBER(AF140),(0.7*AF134+0.8*AF135+0.9*AF136+AF137+1.1*AF138+1.2*AF139+1.3*AF140)/7,"")</f>
        <v/>
      </c>
      <c r="E140" s="48" t="str">
        <f aca="false">IF(ISNUMBER(AG140),(0.7*AG134+0.8*AG135+0.9*AG136+AG137+1.1*AG138+1.2*AG139+1.3*AG140)/7,"")</f>
        <v/>
      </c>
      <c r="F140" s="48" t="str">
        <f aca="false">IF(ISNUMBER(AH140),(0.7*AH134+0.8*AH135+0.9*AH136+AH137+1.1*AH138+1.2*AH139+1.3*AH140)/7,"")</f>
        <v/>
      </c>
      <c r="G140" s="48" t="str">
        <f aca="false">IF(ISNUMBER(AI140),(0.7*AI134+0.8*AI135+0.9*AI136+AI137+1.1*AI138+1.2*AI139+1.3*AI140)/7,"")</f>
        <v/>
      </c>
      <c r="H140" s="39"/>
      <c r="I140" s="7"/>
      <c r="J140" s="7"/>
      <c r="K140" s="7"/>
      <c r="M140" s="1" t="n">
        <f aca="false">M139+1</f>
        <v>96</v>
      </c>
      <c r="N140" s="15" t="n">
        <f aca="false">N139+1</f>
        <v>43957</v>
      </c>
      <c r="O140" s="24" t="n">
        <f aca="true">OFFSET(INDIRECT($N$41),$M140,O$43)</f>
        <v>25857</v>
      </c>
      <c r="P140" s="24" t="n">
        <f aca="true">OFFSET(INDIRECT($N$41),$M140,P$43)</f>
        <v>7275</v>
      </c>
      <c r="Q140" s="24" t="n">
        <f aca="true">OFFSET(INDIRECT($N$41),$M140,Q$43)</f>
        <v>29684</v>
      </c>
      <c r="R140" s="24" t="n">
        <f aca="true">OFFSET(INDIRECT($N$41),$M140,R$43)</f>
        <v>2941</v>
      </c>
      <c r="S140" s="24" t="n">
        <f aca="true">OFFSET(INDIRECT($N$41),$M140,S$43)</f>
        <v>74799</v>
      </c>
      <c r="T140" s="24"/>
      <c r="U140" s="24"/>
      <c r="V140" s="24" t="n">
        <v>262</v>
      </c>
      <c r="X140" s="24" t="n">
        <f aca="false">X139+1</f>
        <v>96</v>
      </c>
      <c r="Y140" s="48" t="n">
        <f aca="true">OFFSET(O139,Y$43,0)/$P$31</f>
        <v>0</v>
      </c>
      <c r="Z140" s="48" t="n">
        <f aca="true">OFFSET(P139,Z$43,0)/$U$31</f>
        <v>0</v>
      </c>
      <c r="AA140" s="48" t="n">
        <f aca="true">OFFSET(R139,AA$43,0)/$R$31</f>
        <v>0</v>
      </c>
      <c r="AB140" s="32" t="n">
        <f aca="true">OFFSET(V139,AB$43,0)/$V$31</f>
        <v>0</v>
      </c>
      <c r="AE140" s="24" t="n">
        <f aca="false">AE139+1</f>
        <v>96</v>
      </c>
      <c r="AF140" s="32" t="str">
        <f aca="false">IF(Y140&gt;0,Y140-Y139,"")</f>
        <v/>
      </c>
      <c r="AG140" s="32" t="str">
        <f aca="false">IF(Z140&gt;0,Z140-Z139,"")</f>
        <v/>
      </c>
      <c r="AH140" s="32" t="str">
        <f aca="false">IF(AA140&gt;0,AA140-AA139,"")</f>
        <v/>
      </c>
      <c r="AI140" s="32" t="str">
        <f aca="false">IF(AB140&gt;0,AB140-AB139,"")</f>
        <v/>
      </c>
    </row>
    <row r="141" customFormat="false" ht="12.8" hidden="false" customHeight="false" outlineLevel="0" collapsed="false">
      <c r="C141" s="24" t="n">
        <f aca="false">C140+1</f>
        <v>97</v>
      </c>
      <c r="D141" s="48" t="str">
        <f aca="false">IF(ISNUMBER(AF141),(0.7*AF135+0.8*AF136+0.9*AF137+AF138+1.1*AF139+1.2*AF140+1.3*AF141)/7,"")</f>
        <v/>
      </c>
      <c r="E141" s="48" t="str">
        <f aca="false">IF(ISNUMBER(AG141),(0.7*AG135+0.8*AG136+0.9*AG137+AG138+1.1*AG139+1.2*AG140+1.3*AG141)/7,"")</f>
        <v/>
      </c>
      <c r="F141" s="48" t="str">
        <f aca="false">IF(ISNUMBER(AH141),(0.7*AH135+0.8*AH136+0.9*AH137+AH138+1.1*AH139+1.2*AH140+1.3*AH141)/7,"")</f>
        <v/>
      </c>
      <c r="G141" s="48" t="str">
        <f aca="false">IF(ISNUMBER(AI141),(0.7*AI135+0.8*AI136+0.9*AI137+AI138+1.1*AI139+1.2*AI140+1.3*AI141)/7,"")</f>
        <v/>
      </c>
      <c r="H141" s="39"/>
      <c r="I141" s="7"/>
      <c r="J141" s="7"/>
      <c r="K141" s="7"/>
      <c r="M141" s="1" t="n">
        <f aca="false">M140+1</f>
        <v>97</v>
      </c>
      <c r="N141" s="15" t="n">
        <f aca="false">N140+1</f>
        <v>43958</v>
      </c>
      <c r="O141" s="24" t="n">
        <f aca="true">OFFSET(INDIRECT($N$41),$M141,O$43)</f>
        <v>26070</v>
      </c>
      <c r="P141" s="24" t="n">
        <f aca="true">OFFSET(INDIRECT($N$41),$M141,P$43)</f>
        <v>7392</v>
      </c>
      <c r="Q141" s="24" t="n">
        <f aca="true">OFFSET(INDIRECT($N$41),$M141,Q$43)</f>
        <v>29958</v>
      </c>
      <c r="R141" s="24" t="n">
        <f aca="true">OFFSET(INDIRECT($N$41),$M141,R$43)</f>
        <v>3040</v>
      </c>
      <c r="S141" s="24" t="n">
        <f aca="true">OFFSET(INDIRECT($N$41),$M141,S$43)</f>
        <v>76928</v>
      </c>
      <c r="T141" s="24"/>
      <c r="U141" s="24"/>
      <c r="V141" s="24" t="n">
        <v>270</v>
      </c>
      <c r="X141" s="24" t="n">
        <f aca="false">X140+1</f>
        <v>97</v>
      </c>
      <c r="Y141" s="48" t="n">
        <f aca="true">OFFSET(O140,Y$43,0)/$P$31</f>
        <v>0</v>
      </c>
      <c r="Z141" s="48" t="n">
        <f aca="true">OFFSET(P140,Z$43,0)/$U$31</f>
        <v>0</v>
      </c>
      <c r="AA141" s="48" t="n">
        <f aca="true">OFFSET(R140,AA$43,0)/$R$31</f>
        <v>0</v>
      </c>
      <c r="AB141" s="32" t="n">
        <f aca="true">OFFSET(V140,AB$43,0)/$V$31</f>
        <v>0</v>
      </c>
      <c r="AE141" s="24" t="n">
        <f aca="false">AE140+1</f>
        <v>97</v>
      </c>
      <c r="AF141" s="32" t="str">
        <f aca="false">IF(Y141&gt;0,Y141-Y140,"")</f>
        <v/>
      </c>
      <c r="AG141" s="32" t="str">
        <f aca="false">IF(Z141&gt;0,Z141-Z140,"")</f>
        <v/>
      </c>
      <c r="AH141" s="32" t="str">
        <f aca="false">IF(AA141&gt;0,AA141-AA140,"")</f>
        <v/>
      </c>
      <c r="AI141" s="32" t="str">
        <f aca="false">IF(AB141&gt;0,AB141-AB140,"")</f>
        <v/>
      </c>
    </row>
    <row r="142" customFormat="false" ht="12.8" hidden="false" customHeight="false" outlineLevel="0" collapsed="false">
      <c r="C142" s="24" t="n">
        <f aca="false">C141+1</f>
        <v>98</v>
      </c>
      <c r="D142" s="48" t="str">
        <f aca="false">IF(ISNUMBER(AF142),(0.7*AF136+0.8*AF137+0.9*AF138+AF139+1.1*AF140+1.2*AF141+1.3*AF142)/7,"")</f>
        <v/>
      </c>
      <c r="E142" s="48" t="str">
        <f aca="false">IF(ISNUMBER(AG142),(0.7*AG136+0.8*AG137+0.9*AG138+AG139+1.1*AG140+1.2*AG141+1.3*AG142)/7,"")</f>
        <v/>
      </c>
      <c r="F142" s="48" t="str">
        <f aca="false">IF(ISNUMBER(AH142),(0.7*AH136+0.8*AH137+0.9*AH138+AH139+1.1*AH140+1.2*AH141+1.3*AH142)/7,"")</f>
        <v/>
      </c>
      <c r="G142" s="48" t="str">
        <f aca="false">IF(ISNUMBER(AI142),(0.7*AI136+0.8*AI137+0.9*AI138+AI139+1.1*AI140+1.2*AI141+1.3*AI142)/7,"")</f>
        <v/>
      </c>
      <c r="H142" s="39"/>
      <c r="I142" s="7"/>
      <c r="J142" s="7"/>
      <c r="K142" s="7"/>
      <c r="M142" s="1" t="n">
        <f aca="false">M141+1</f>
        <v>98</v>
      </c>
      <c r="N142" s="15" t="n">
        <f aca="false">N141+1</f>
        <v>43959</v>
      </c>
      <c r="O142" s="24" t="n">
        <f aca="true">OFFSET(INDIRECT($N$41),$M142,O$43)</f>
        <v>26299</v>
      </c>
      <c r="P142" s="24" t="n">
        <f aca="true">OFFSET(INDIRECT($N$41),$M142,P$43)</f>
        <v>7510</v>
      </c>
      <c r="Q142" s="24" t="n">
        <f aca="true">OFFSET(INDIRECT($N$41),$M142,Q$43)</f>
        <v>30201</v>
      </c>
      <c r="R142" s="24" t="n">
        <f aca="true">OFFSET(INDIRECT($N$41),$M142,R$43)</f>
        <v>3175</v>
      </c>
      <c r="S142" s="24" t="n">
        <f aca="true">OFFSET(INDIRECT($N$41),$M142,S$43)</f>
        <v>78615</v>
      </c>
      <c r="T142" s="24"/>
      <c r="U142" s="24"/>
      <c r="V142" s="24" t="n">
        <v>273</v>
      </c>
      <c r="X142" s="24" t="n">
        <f aca="false">X141+1</f>
        <v>98</v>
      </c>
      <c r="Y142" s="48" t="n">
        <f aca="true">OFFSET(O141,Y$43,0)/$P$31</f>
        <v>0</v>
      </c>
      <c r="Z142" s="48" t="n">
        <f aca="true">OFFSET(P141,Z$43,0)/$U$31</f>
        <v>0</v>
      </c>
      <c r="AA142" s="48" t="n">
        <f aca="true">OFFSET(R141,AA$43,0)/$R$31</f>
        <v>0</v>
      </c>
      <c r="AB142" s="32" t="n">
        <f aca="true">OFFSET(V141,AB$43,0)/$V$31</f>
        <v>0</v>
      </c>
      <c r="AE142" s="24" t="n">
        <f aca="false">AE141+1</f>
        <v>98</v>
      </c>
      <c r="AF142" s="32" t="str">
        <f aca="false">IF(Y142&gt;0,Y142-Y141,"")</f>
        <v/>
      </c>
      <c r="AG142" s="32" t="str">
        <f aca="false">IF(Z142&gt;0,Z142-Z141,"")</f>
        <v/>
      </c>
      <c r="AH142" s="32" t="str">
        <f aca="false">IF(AA142&gt;0,AA142-AA141,"")</f>
        <v/>
      </c>
      <c r="AI142" s="32" t="str">
        <f aca="false">IF(AB142&gt;0,AB142-AB141,"")</f>
        <v/>
      </c>
    </row>
    <row r="143" customFormat="false" ht="12.8" hidden="false" customHeight="false" outlineLevel="0" collapsed="false">
      <c r="C143" s="24" t="n">
        <f aca="false">C142+1</f>
        <v>99</v>
      </c>
      <c r="D143" s="48" t="str">
        <f aca="false">IF(ISNUMBER(AF143),(0.7*AF137+0.8*AF138+0.9*AF139+AF140+1.1*AF141+1.2*AF142+1.3*AF143)/7,"")</f>
        <v/>
      </c>
      <c r="E143" s="48" t="str">
        <f aca="false">IF(ISNUMBER(AG143),(0.7*AG137+0.8*AG138+0.9*AG139+AG140+1.1*AG141+1.2*AG142+1.3*AG143)/7,"")</f>
        <v/>
      </c>
      <c r="F143" s="48" t="str">
        <f aca="false">IF(ISNUMBER(AH143),(0.7*AH137+0.8*AH138+0.9*AH139+AH140+1.1*AH141+1.2*AH142+1.3*AH143)/7,"")</f>
        <v/>
      </c>
      <c r="G143" s="48" t="str">
        <f aca="false">IF(ISNUMBER(AI143),(0.7*AI137+0.8*AI138+0.9*AI139+AI140+1.1*AI141+1.2*AI142+1.3*AI143)/7,"")</f>
        <v/>
      </c>
      <c r="H143" s="39"/>
      <c r="I143" s="7"/>
      <c r="J143" s="7"/>
      <c r="K143" s="7"/>
      <c r="M143" s="1" t="n">
        <f aca="false">M142+1</f>
        <v>99</v>
      </c>
      <c r="N143" s="15" t="n">
        <f aca="false">N142+1</f>
        <v>43960</v>
      </c>
      <c r="O143" s="24" t="n">
        <f aca="true">OFFSET(INDIRECT($N$41),$M143,O$43)</f>
        <v>26478</v>
      </c>
      <c r="P143" s="24" t="n">
        <f aca="true">OFFSET(INDIRECT($N$41),$M143,P$43)</f>
        <v>7549</v>
      </c>
      <c r="Q143" s="24" t="n">
        <f aca="true">OFFSET(INDIRECT($N$41),$M143,Q$43)</f>
        <v>30395</v>
      </c>
      <c r="R143" s="24" t="n">
        <f aca="true">OFFSET(INDIRECT($N$41),$M143,R$43)</f>
        <v>3220</v>
      </c>
      <c r="S143" s="24" t="n">
        <f aca="true">OFFSET(INDIRECT($N$41),$M143,S$43)</f>
        <v>80037</v>
      </c>
      <c r="T143" s="24"/>
      <c r="U143" s="24"/>
      <c r="V143" s="24" t="n">
        <v>276</v>
      </c>
      <c r="X143" s="24" t="n">
        <f aca="false">X142+1</f>
        <v>99</v>
      </c>
      <c r="Y143" s="48" t="n">
        <f aca="true">OFFSET(O142,Y$43,0)/$P$31</f>
        <v>0</v>
      </c>
      <c r="Z143" s="48" t="n">
        <f aca="true">OFFSET(P142,Z$43,0)/$U$31</f>
        <v>0</v>
      </c>
      <c r="AA143" s="48" t="n">
        <f aca="true">OFFSET(R142,AA$43,0)/$R$31</f>
        <v>0</v>
      </c>
      <c r="AB143" s="32" t="n">
        <f aca="true">OFFSET(V142,AB$43,0)/$V$31</f>
        <v>0</v>
      </c>
      <c r="AE143" s="24" t="n">
        <f aca="false">AE142+1</f>
        <v>99</v>
      </c>
      <c r="AF143" s="32" t="str">
        <f aca="false">IF(Y143&gt;0,Y143-Y142,"")</f>
        <v/>
      </c>
      <c r="AG143" s="32" t="str">
        <f aca="false">IF(Z143&gt;0,Z143-Z142,"")</f>
        <v/>
      </c>
      <c r="AH143" s="32" t="str">
        <f aca="false">IF(AA143&gt;0,AA143-AA142,"")</f>
        <v/>
      </c>
      <c r="AI143" s="32" t="str">
        <f aca="false">IF(AB143&gt;0,AB143-AB142,"")</f>
        <v/>
      </c>
    </row>
    <row r="144" customFormat="false" ht="12.8" hidden="false" customHeight="false" outlineLevel="0" collapsed="false">
      <c r="C144" s="24" t="n">
        <f aca="false">C143+1</f>
        <v>100</v>
      </c>
      <c r="D144" s="48" t="str">
        <f aca="false">IF(ISNUMBER(AF144),(0.7*AF138+0.8*AF139+0.9*AF140+AF141+1.1*AF142+1.2*AF143+1.3*AF144)/7,"")</f>
        <v/>
      </c>
      <c r="E144" s="48" t="str">
        <f aca="false">IF(ISNUMBER(AG144),(0.7*AG138+0.8*AG139+0.9*AG140+AG141+1.1*AG142+1.2*AG143+1.3*AG144)/7,"")</f>
        <v/>
      </c>
      <c r="F144" s="48" t="str">
        <f aca="false">IF(ISNUMBER(AH144),(0.7*AH138+0.8*AH139+0.9*AH140+AH141+1.1*AH142+1.2*AH143+1.3*AH144)/7,"")</f>
        <v/>
      </c>
      <c r="G144" s="48" t="str">
        <f aca="false">IF(ISNUMBER(AI144),(0.7*AI138+0.8*AI139+0.9*AI140+AI141+1.1*AI142+1.2*AI143+1.3*AI144)/7,"")</f>
        <v/>
      </c>
      <c r="H144" s="39"/>
      <c r="I144" s="7"/>
      <c r="J144" s="7"/>
      <c r="K144" s="7"/>
      <c r="M144" s="1" t="n">
        <f aca="false">M143+1</f>
        <v>100</v>
      </c>
      <c r="N144" s="15" t="n">
        <f aca="false">N143+1</f>
        <v>43961</v>
      </c>
      <c r="O144" s="24" t="n">
        <f aca="true">OFFSET(INDIRECT($N$41),$M144,O$43)</f>
        <v>26621</v>
      </c>
      <c r="P144" s="24" t="n">
        <f aca="true">OFFSET(INDIRECT($N$41),$M144,P$43)</f>
        <v>7569</v>
      </c>
      <c r="Q144" s="24" t="n">
        <f aca="true">OFFSET(INDIRECT($N$41),$M144,Q$43)</f>
        <v>30560</v>
      </c>
      <c r="R144" s="24" t="n">
        <f aca="true">OFFSET(INDIRECT($N$41),$M144,R$43)</f>
        <v>3225</v>
      </c>
      <c r="S144" s="24" t="n">
        <f aca="true">OFFSET(INDIRECT($N$41),$M144,S$43)</f>
        <v>80787</v>
      </c>
      <c r="T144" s="24"/>
      <c r="U144" s="24"/>
      <c r="V144" s="24" t="n">
        <v>280</v>
      </c>
      <c r="X144" s="24" t="n">
        <f aca="false">X143+1</f>
        <v>100</v>
      </c>
      <c r="Y144" s="48" t="n">
        <f aca="true">OFFSET(O143,Y$43,0)/$P$31</f>
        <v>0</v>
      </c>
      <c r="Z144" s="48" t="n">
        <f aca="true">OFFSET(P143,Z$43,0)/$U$31</f>
        <v>0</v>
      </c>
      <c r="AA144" s="48" t="n">
        <f aca="true">OFFSET(R143,AA$43,0)/$R$31</f>
        <v>0</v>
      </c>
      <c r="AB144" s="32" t="n">
        <f aca="true">OFFSET(V143,AB$43,0)/$V$31</f>
        <v>0</v>
      </c>
      <c r="AE144" s="24" t="n">
        <f aca="false">AE143+1</f>
        <v>100</v>
      </c>
      <c r="AF144" s="32" t="str">
        <f aca="false">IF(Y144&gt;0,Y144-Y143,"")</f>
        <v/>
      </c>
      <c r="AG144" s="32" t="str">
        <f aca="false">IF(Z144&gt;0,Z144-Z143,"")</f>
        <v/>
      </c>
      <c r="AH144" s="32" t="str">
        <f aca="false">IF(AA144&gt;0,AA144-AA143,"")</f>
        <v/>
      </c>
      <c r="AI144" s="32" t="str">
        <f aca="false">IF(AB144&gt;0,AB144-AB143,"")</f>
        <v/>
      </c>
    </row>
    <row r="145" customFormat="false" ht="12.8" hidden="false" customHeight="false" outlineLevel="0" collapsed="false">
      <c r="C145" s="24" t="n">
        <f aca="false">C144+1</f>
        <v>101</v>
      </c>
      <c r="D145" s="48" t="str">
        <f aca="false">IF(ISNUMBER(AF145),(0.7*AF139+0.8*AF140+0.9*AF141+AF142+1.1*AF143+1.2*AF144+1.3*AF145)/7,"")</f>
        <v/>
      </c>
      <c r="E145" s="48" t="str">
        <f aca="false">IF(ISNUMBER(AG145),(0.7*AG139+0.8*AG140+0.9*AG141+AG142+1.1*AG143+1.2*AG144+1.3*AG145)/7,"")</f>
        <v/>
      </c>
      <c r="F145" s="48" t="str">
        <f aca="false">IF(ISNUMBER(AH145),(0.7*AH139+0.8*AH140+0.9*AH141+AH142+1.1*AH143+1.2*AH144+1.3*AH145)/7,"")</f>
        <v/>
      </c>
      <c r="G145" s="48" t="str">
        <f aca="false">IF(ISNUMBER(AI145),(0.7*AI139+0.8*AI140+0.9*AI141+AI142+1.1*AI143+1.2*AI144+1.3*AI145)/7,"")</f>
        <v/>
      </c>
      <c r="H145" s="39"/>
      <c r="I145" s="7"/>
      <c r="J145" s="7"/>
      <c r="K145" s="7"/>
      <c r="M145" s="1" t="n">
        <f aca="false">M144+1</f>
        <v>101</v>
      </c>
      <c r="N145" s="15" t="n">
        <f aca="false">N144+1</f>
        <v>43962</v>
      </c>
      <c r="O145" s="24" t="n">
        <f aca="true">OFFSET(INDIRECT($N$41),$M145,O$43)</f>
        <v>26744</v>
      </c>
      <c r="P145" s="24" t="n">
        <f aca="true">OFFSET(INDIRECT($N$41),$M145,P$43)</f>
        <v>7661</v>
      </c>
      <c r="Q145" s="24" t="n">
        <f aca="true">OFFSET(INDIRECT($N$41),$M145,Q$43)</f>
        <v>30739</v>
      </c>
      <c r="R145" s="24" t="n">
        <f aca="true">OFFSET(INDIRECT($N$41),$M145,R$43)</f>
        <v>3256</v>
      </c>
      <c r="S145" s="24" t="n">
        <f aca="true">OFFSET(INDIRECT($N$41),$M145,S$43)</f>
        <v>81847</v>
      </c>
      <c r="T145" s="24"/>
      <c r="U145" s="24"/>
      <c r="V145" s="24" t="n">
        <v>282</v>
      </c>
      <c r="X145" s="24" t="n">
        <f aca="false">X144+1</f>
        <v>101</v>
      </c>
      <c r="Y145" s="48" t="n">
        <f aca="true">OFFSET(O144,Y$43,0)/$P$31</f>
        <v>0</v>
      </c>
      <c r="Z145" s="48" t="n">
        <f aca="true">OFFSET(P144,Z$43,0)/$U$31</f>
        <v>0</v>
      </c>
      <c r="AA145" s="48" t="n">
        <f aca="true">OFFSET(R144,AA$43,0)/$R$31</f>
        <v>0</v>
      </c>
      <c r="AB145" s="32" t="n">
        <f aca="true">OFFSET(V144,AB$43,0)/$V$31</f>
        <v>0</v>
      </c>
      <c r="AE145" s="24" t="n">
        <f aca="false">AE144+1</f>
        <v>101</v>
      </c>
      <c r="AF145" s="32" t="str">
        <f aca="false">IF(Y145&gt;0,Y145-Y144,"")</f>
        <v/>
      </c>
      <c r="AG145" s="32" t="str">
        <f aca="false">IF(Z145&gt;0,Z145-Z144,"")</f>
        <v/>
      </c>
      <c r="AH145" s="32" t="str">
        <f aca="false">IF(AA145&gt;0,AA145-AA144,"")</f>
        <v/>
      </c>
      <c r="AI145" s="32" t="str">
        <f aca="false">IF(AB145&gt;0,AB145-AB144,"")</f>
        <v/>
      </c>
    </row>
    <row r="146" customFormat="false" ht="12.8" hidden="false" customHeight="false" outlineLevel="0" collapsed="false">
      <c r="C146" s="24" t="n">
        <f aca="false">C145+1</f>
        <v>102</v>
      </c>
      <c r="D146" s="48" t="str">
        <f aca="false">IF(ISNUMBER(AF146),(0.7*AF140+0.8*AF141+0.9*AF142+AF143+1.1*AF144+1.2*AF145+1.3*AF146)/7,"")</f>
        <v/>
      </c>
      <c r="E146" s="48" t="str">
        <f aca="false">IF(ISNUMBER(AG146),(0.7*AG140+0.8*AG141+0.9*AG142+AG143+1.1*AG144+1.2*AG145+1.3*AG146)/7,"")</f>
        <v/>
      </c>
      <c r="F146" s="48" t="str">
        <f aca="false">IF(ISNUMBER(AH146),(0.7*AH140+0.8*AH141+0.9*AH142+AH143+1.1*AH144+1.2*AH145+1.3*AH146)/7,"")</f>
        <v/>
      </c>
      <c r="G146" s="48" t="str">
        <f aca="false">IF(ISNUMBER(AI146),(0.7*AI140+0.8*AI141+0.9*AI142+AI143+1.1*AI144+1.2*AI145+1.3*AI146)/7,"")</f>
        <v/>
      </c>
      <c r="H146" s="39"/>
      <c r="I146" s="7"/>
      <c r="J146" s="7"/>
      <c r="K146" s="7"/>
      <c r="M146" s="1" t="n">
        <f aca="false">M145+1</f>
        <v>102</v>
      </c>
      <c r="N146" s="15" t="n">
        <f aca="false">N145+1</f>
        <v>43963</v>
      </c>
      <c r="O146" s="24" t="n">
        <f aca="true">OFFSET(INDIRECT($N$41),$M146,O$43)</f>
        <v>26920</v>
      </c>
      <c r="P146" s="24" t="n">
        <f aca="true">OFFSET(INDIRECT($N$41),$M146,P$43)</f>
        <v>7738</v>
      </c>
      <c r="Q146" s="24" t="n">
        <f aca="true">OFFSET(INDIRECT($N$41),$M146,Q$43)</f>
        <v>30911</v>
      </c>
      <c r="R146" s="24" t="n">
        <f aca="true">OFFSET(INDIRECT($N$41),$M146,R$43)</f>
        <v>3313</v>
      </c>
      <c r="S146" s="24" t="n">
        <f aca="true">OFFSET(INDIRECT($N$41),$M146,S$43)</f>
        <v>83718</v>
      </c>
      <c r="T146" s="24"/>
      <c r="U146" s="24"/>
      <c r="V146" s="24" t="n">
        <v>283</v>
      </c>
      <c r="X146" s="24" t="n">
        <f aca="false">X145+1</f>
        <v>102</v>
      </c>
      <c r="Y146" s="48" t="n">
        <f aca="true">OFFSET(O145,Y$43,0)/$P$31</f>
        <v>0</v>
      </c>
      <c r="Z146" s="48" t="n">
        <f aca="true">OFFSET(P145,Z$43,0)/$U$31</f>
        <v>0</v>
      </c>
      <c r="AA146" s="48" t="n">
        <f aca="true">OFFSET(R145,AA$43,0)/$R$31</f>
        <v>0</v>
      </c>
      <c r="AB146" s="32" t="n">
        <f aca="true">OFFSET(V145,AB$43,0)/$V$31</f>
        <v>0</v>
      </c>
      <c r="AE146" s="24" t="n">
        <f aca="false">AE145+1</f>
        <v>102</v>
      </c>
      <c r="AF146" s="32" t="str">
        <f aca="false">IF(Y146&gt;0,Y146-Y145,"")</f>
        <v/>
      </c>
      <c r="AG146" s="32" t="str">
        <f aca="false">IF(Z146&gt;0,Z146-Z145,"")</f>
        <v/>
      </c>
      <c r="AH146" s="32" t="str">
        <f aca="false">IF(AA146&gt;0,AA146-AA145,"")</f>
        <v/>
      </c>
      <c r="AI146" s="32" t="str">
        <f aca="false">IF(AB146&gt;0,AB146-AB145,"")</f>
        <v/>
      </c>
    </row>
    <row r="147" customFormat="false" ht="12.8" hidden="false" customHeight="false" outlineLevel="0" collapsed="false">
      <c r="C147" s="24" t="n">
        <f aca="false">C146+1</f>
        <v>103</v>
      </c>
      <c r="D147" s="48" t="str">
        <f aca="false">IF(ISNUMBER(AF147),(0.7*AF141+0.8*AF142+0.9*AF143+AF144+1.1*AF145+1.2*AF146+1.3*AF147)/7,"")</f>
        <v/>
      </c>
      <c r="E147" s="48" t="str">
        <f aca="false">IF(ISNUMBER(AG147),(0.7*AG141+0.8*AG142+0.9*AG143+AG144+1.1*AG145+1.2*AG146+1.3*AG147)/7,"")</f>
        <v/>
      </c>
      <c r="F147" s="48" t="str">
        <f aca="false">IF(ISNUMBER(AH147),(0.7*AH141+0.8*AH142+0.9*AH143+AH144+1.1*AH145+1.2*AH146+1.3*AH147)/7,"")</f>
        <v/>
      </c>
      <c r="G147" s="48" t="str">
        <f aca="false">IF(ISNUMBER(AI147),(0.7*AI141+0.8*AI142+0.9*AI143+AI144+1.1*AI145+1.2*AI146+1.3*AI147)/7,"")</f>
        <v/>
      </c>
      <c r="H147" s="39"/>
      <c r="I147" s="7"/>
      <c r="J147" s="7"/>
      <c r="K147" s="7"/>
      <c r="M147" s="1" t="n">
        <f aca="false">M146+1</f>
        <v>103</v>
      </c>
      <c r="N147" s="15" t="n">
        <f aca="false">N146+1</f>
        <v>43964</v>
      </c>
      <c r="O147" s="24" t="n">
        <f aca="true">OFFSET(INDIRECT($N$41),$M147,O$43)</f>
        <v>27104</v>
      </c>
      <c r="P147" s="24" t="n">
        <f aca="true">OFFSET(INDIRECT($N$41),$M147,P$43)</f>
        <v>7861</v>
      </c>
      <c r="Q147" s="24" t="n">
        <f aca="true">OFFSET(INDIRECT($N$41),$M147,Q$43)</f>
        <v>31106</v>
      </c>
      <c r="R147" s="24" t="n">
        <f aca="true">OFFSET(INDIRECT($N$41),$M147,R$43)</f>
        <v>3460</v>
      </c>
      <c r="S147" s="24" t="n">
        <f aca="true">OFFSET(INDIRECT($N$41),$M147,S$43)</f>
        <v>85540</v>
      </c>
      <c r="T147" s="24"/>
      <c r="U147" s="24"/>
      <c r="V147" s="24" t="n">
        <v>290</v>
      </c>
      <c r="X147" s="24" t="n">
        <f aca="false">X146+1</f>
        <v>103</v>
      </c>
      <c r="Y147" s="48" t="n">
        <f aca="true">OFFSET(O146,Y$43,0)/$P$31</f>
        <v>0</v>
      </c>
      <c r="Z147" s="48" t="n">
        <f aca="true">OFFSET(P146,Z$43,0)/$U$31</f>
        <v>0</v>
      </c>
      <c r="AA147" s="48" t="n">
        <f aca="true">OFFSET(R146,AA$43,0)/$R$31</f>
        <v>0</v>
      </c>
      <c r="AB147" s="32" t="n">
        <f aca="true">OFFSET(V146,AB$43,0)/$V$31</f>
        <v>0</v>
      </c>
      <c r="AE147" s="24" t="n">
        <f aca="false">AE146+1</f>
        <v>103</v>
      </c>
      <c r="AF147" s="32" t="str">
        <f aca="false">IF(Y147&gt;0,Y147-Y146,"")</f>
        <v/>
      </c>
      <c r="AG147" s="32" t="str">
        <f aca="false">IF(Z147&gt;0,Z147-Z146,"")</f>
        <v/>
      </c>
      <c r="AH147" s="32" t="str">
        <f aca="false">IF(AA147&gt;0,AA147-AA146,"")</f>
        <v/>
      </c>
      <c r="AI147" s="32" t="str">
        <f aca="false">IF(AB147&gt;0,AB147-AB146,"")</f>
        <v/>
      </c>
    </row>
    <row r="148" customFormat="false" ht="12.8" hidden="false" customHeight="false" outlineLevel="0" collapsed="false">
      <c r="C148" s="24" t="n">
        <f aca="false">C147+1</f>
        <v>104</v>
      </c>
      <c r="D148" s="48" t="str">
        <f aca="false">IF(ISNUMBER(AF148),(0.7*AF142+0.8*AF143+0.9*AF144+AF145+1.1*AF146+1.2*AF147+1.3*AF148)/7,"")</f>
        <v/>
      </c>
      <c r="E148" s="48" t="str">
        <f aca="false">IF(ISNUMBER(AG148),(0.7*AG142+0.8*AG143+0.9*AG144+AG145+1.1*AG146+1.2*AG147+1.3*AG148)/7,"")</f>
        <v/>
      </c>
      <c r="F148" s="48" t="str">
        <f aca="false">IF(ISNUMBER(AH148),(0.7*AH142+0.8*AH143+0.9*AH144+AH145+1.1*AH146+1.2*AH147+1.3*AH148)/7,"")</f>
        <v/>
      </c>
      <c r="G148" s="48" t="str">
        <f aca="false">IF(ISNUMBER(AI148),(0.7*AI142+0.8*AI143+0.9*AI144+AI145+1.1*AI146+1.2*AI147+1.3*AI148)/7,"")</f>
        <v/>
      </c>
      <c r="H148" s="39"/>
      <c r="I148" s="7"/>
      <c r="J148" s="7"/>
      <c r="K148" s="7"/>
      <c r="M148" s="1" t="n">
        <f aca="false">M147+1</f>
        <v>104</v>
      </c>
      <c r="N148" s="15" t="n">
        <f aca="false">N147+1</f>
        <v>43965</v>
      </c>
      <c r="O148" s="24" t="n">
        <f aca="true">OFFSET(INDIRECT($N$41),$M148,O$43)</f>
        <v>27321</v>
      </c>
      <c r="P148" s="24" t="n">
        <f aca="true">OFFSET(INDIRECT($N$41),$M148,P$43)</f>
        <v>7928</v>
      </c>
      <c r="Q148" s="24" t="n">
        <f aca="true">OFFSET(INDIRECT($N$41),$M148,Q$43)</f>
        <v>31368</v>
      </c>
      <c r="R148" s="24" t="n">
        <f aca="true">OFFSET(INDIRECT($N$41),$M148,R$43)</f>
        <v>3529</v>
      </c>
      <c r="S148" s="24" t="n">
        <f aca="true">OFFSET(INDIRECT($N$41),$M148,S$43)</f>
        <v>87293</v>
      </c>
      <c r="T148" s="24"/>
      <c r="U148" s="24"/>
      <c r="V148" s="24" t="n">
        <v>293</v>
      </c>
      <c r="X148" s="24" t="n">
        <f aca="false">X147+1</f>
        <v>104</v>
      </c>
      <c r="Y148" s="48" t="n">
        <f aca="true">OFFSET(O147,Y$43,0)/$P$31</f>
        <v>0</v>
      </c>
      <c r="Z148" s="48" t="n">
        <f aca="true">OFFSET(P147,Z$43,0)/$U$31</f>
        <v>0</v>
      </c>
      <c r="AA148" s="48" t="n">
        <f aca="true">OFFSET(R147,AA$43,0)/$R$31</f>
        <v>0</v>
      </c>
      <c r="AB148" s="32" t="n">
        <f aca="true">OFFSET(V147,AB$43,0)/$V$31</f>
        <v>0</v>
      </c>
      <c r="AE148" s="24" t="n">
        <f aca="false">AE147+1</f>
        <v>104</v>
      </c>
      <c r="AF148" s="32" t="str">
        <f aca="false">IF(Y148&gt;0,Y148-Y147,"")</f>
        <v/>
      </c>
      <c r="AG148" s="32" t="str">
        <f aca="false">IF(Z148&gt;0,Z148-Z147,"")</f>
        <v/>
      </c>
      <c r="AH148" s="32" t="str">
        <f aca="false">IF(AA148&gt;0,AA148-AA147,"")</f>
        <v/>
      </c>
      <c r="AI148" s="32" t="str">
        <f aca="false">IF(AB148&gt;0,AB148-AB147,"")</f>
        <v/>
      </c>
    </row>
    <row r="149" customFormat="false" ht="12.8" hidden="false" customHeight="false" outlineLevel="0" collapsed="false">
      <c r="C149" s="24" t="n">
        <f aca="false">C148+1</f>
        <v>105</v>
      </c>
      <c r="D149" s="48" t="str">
        <f aca="false">IF(ISNUMBER(AF149),(0.7*AF143+0.8*AF144+0.9*AF145+AF146+1.1*AF147+1.2*AF148+1.3*AF149)/7,"")</f>
        <v/>
      </c>
      <c r="E149" s="48" t="str">
        <f aca="false">IF(ISNUMBER(AG149),(0.7*AG143+0.8*AG144+0.9*AG145+AG146+1.1*AG147+1.2*AG148+1.3*AG149)/7,"")</f>
        <v/>
      </c>
      <c r="F149" s="48" t="str">
        <f aca="false">IF(ISNUMBER(AH149),(0.7*AH143+0.8*AH144+0.9*AH145+AH146+1.1*AH147+1.2*AH148+1.3*AH149)/7,"")</f>
        <v/>
      </c>
      <c r="G149" s="48" t="str">
        <f aca="false">IF(ISNUMBER(AI149),(0.7*AI143+0.8*AI144+0.9*AI145+AI146+1.1*AI147+1.2*AI148+1.3*AI149)/7,"")</f>
        <v/>
      </c>
      <c r="H149" s="39"/>
      <c r="I149" s="7"/>
      <c r="J149" s="7"/>
      <c r="K149" s="7"/>
      <c r="M149" s="1" t="n">
        <f aca="false">M148+1</f>
        <v>105</v>
      </c>
      <c r="N149" s="15" t="n">
        <f aca="false">N148+1</f>
        <v>43966</v>
      </c>
      <c r="O149" s="24" t="n">
        <f aca="true">OFFSET(INDIRECT($N$41),$M149,O$43)</f>
        <v>27459</v>
      </c>
      <c r="P149" s="24" t="n">
        <f aca="true">OFFSET(INDIRECT($N$41),$M149,P$43)</f>
        <v>8001</v>
      </c>
      <c r="Q149" s="24" t="n">
        <f aca="true">OFFSET(INDIRECT($N$41),$M149,Q$43)</f>
        <v>31610</v>
      </c>
      <c r="R149" s="24" t="n">
        <f aca="true">OFFSET(INDIRECT($N$41),$M149,R$43)</f>
        <v>3646</v>
      </c>
      <c r="S149" s="24" t="n">
        <f aca="true">OFFSET(INDIRECT($N$41),$M149,S$43)</f>
        <v>88895</v>
      </c>
      <c r="T149" s="24"/>
      <c r="U149" s="24"/>
      <c r="V149" s="24" t="n">
        <v>295</v>
      </c>
      <c r="X149" s="24" t="n">
        <f aca="false">X148+1</f>
        <v>105</v>
      </c>
      <c r="Y149" s="48" t="n">
        <f aca="true">OFFSET(O148,Y$43,0)/$P$31</f>
        <v>0</v>
      </c>
      <c r="Z149" s="48" t="n">
        <f aca="true">OFFSET(P148,Z$43,0)/$U$31</f>
        <v>0</v>
      </c>
      <c r="AA149" s="48" t="n">
        <f aca="true">OFFSET(R148,AA$43,0)/$R$31</f>
        <v>0</v>
      </c>
      <c r="AB149" s="32" t="n">
        <f aca="true">OFFSET(V148,AB$43,0)/$V$31</f>
        <v>0</v>
      </c>
      <c r="AE149" s="24" t="n">
        <f aca="false">AE148+1</f>
        <v>105</v>
      </c>
      <c r="AF149" s="32" t="str">
        <f aca="false">IF(Y149&gt;0,Y149-Y148,"")</f>
        <v/>
      </c>
      <c r="AG149" s="32" t="str">
        <f aca="false">IF(Z149&gt;0,Z149-Z148,"")</f>
        <v/>
      </c>
      <c r="AH149" s="32" t="str">
        <f aca="false">IF(AA149&gt;0,AA149-AA148,"")</f>
        <v/>
      </c>
      <c r="AI149" s="32" t="str">
        <f aca="false">IF(AB149&gt;0,AB149-AB148,"")</f>
        <v/>
      </c>
    </row>
    <row r="150" customFormat="false" ht="12.8" hidden="false" customHeight="false" outlineLevel="0" collapsed="false">
      <c r="C150" s="24" t="n">
        <f aca="false">C149+1</f>
        <v>106</v>
      </c>
      <c r="D150" s="48" t="str">
        <f aca="false">IF(ISNUMBER(AF150),(0.7*AF144+0.8*AF145+0.9*AF146+AF147+1.1*AF148+1.2*AF149+1.3*AF150)/7,"")</f>
        <v/>
      </c>
      <c r="E150" s="48" t="str">
        <f aca="false">IF(ISNUMBER(AG150),(0.7*AG144+0.8*AG145+0.9*AG146+AG147+1.1*AG148+1.2*AG149+1.3*AG150)/7,"")</f>
        <v/>
      </c>
      <c r="F150" s="48" t="str">
        <f aca="false">IF(ISNUMBER(AH150),(0.7*AH144+0.8*AH145+0.9*AH146+AH147+1.1*AH148+1.2*AH149+1.3*AH150)/7,"")</f>
        <v/>
      </c>
      <c r="G150" s="48" t="str">
        <f aca="false">IF(ISNUMBER(AI150),(0.7*AI144+0.8*AI145+0.9*AI146+AI147+1.1*AI148+1.2*AI149+1.3*AI150)/7,"")</f>
        <v/>
      </c>
      <c r="H150" s="39"/>
      <c r="I150" s="7"/>
      <c r="J150" s="7"/>
      <c r="K150" s="7"/>
      <c r="M150" s="1" t="n">
        <f aca="false">M149+1</f>
        <v>106</v>
      </c>
      <c r="N150" s="15" t="n">
        <f aca="false">N149+1</f>
        <v>43967</v>
      </c>
      <c r="O150" s="24" t="n">
        <f aca="true">OFFSET(INDIRECT($N$41),$M150,O$43)</f>
        <v>27563</v>
      </c>
      <c r="P150" s="24" t="n">
        <f aca="true">OFFSET(INDIRECT($N$41),$M150,P$43)</f>
        <v>8027</v>
      </c>
      <c r="Q150" s="24" t="n">
        <f aca="true">OFFSET(INDIRECT($N$41),$M150,Q$43)</f>
        <v>31763</v>
      </c>
      <c r="R150" s="24" t="n">
        <f aca="true">OFFSET(INDIRECT($N$41),$M150,R$43)</f>
        <v>3674</v>
      </c>
      <c r="S150" s="24" t="n">
        <f aca="true">OFFSET(INDIRECT($N$41),$M150,S$43)</f>
        <v>90113</v>
      </c>
      <c r="T150" s="24"/>
      <c r="U150" s="24"/>
      <c r="V150" s="24" t="n">
        <v>296</v>
      </c>
      <c r="X150" s="24" t="n">
        <f aca="false">X149+1</f>
        <v>106</v>
      </c>
      <c r="Y150" s="48" t="n">
        <f aca="true">OFFSET(O149,Y$43,0)/$P$31</f>
        <v>0</v>
      </c>
      <c r="Z150" s="48" t="n">
        <f aca="true">OFFSET(P149,Z$43,0)/$U$31</f>
        <v>0</v>
      </c>
      <c r="AA150" s="48" t="n">
        <f aca="true">OFFSET(R149,AA$43,0)/$R$31</f>
        <v>0</v>
      </c>
      <c r="AB150" s="32" t="n">
        <f aca="true">OFFSET(V149,AB$43,0)/$V$31</f>
        <v>0</v>
      </c>
      <c r="AE150" s="24" t="n">
        <f aca="false">AE149+1</f>
        <v>106</v>
      </c>
      <c r="AF150" s="32" t="str">
        <f aca="false">IF(Y150&gt;0,Y150-Y149,"")</f>
        <v/>
      </c>
      <c r="AG150" s="32" t="str">
        <f aca="false">IF(Z150&gt;0,Z150-Z149,"")</f>
        <v/>
      </c>
      <c r="AH150" s="32" t="str">
        <f aca="false">IF(AA150&gt;0,AA150-AA149,"")</f>
        <v/>
      </c>
      <c r="AI150" s="32" t="str">
        <f aca="false">IF(AB150&gt;0,AB150-AB149,"")</f>
        <v/>
      </c>
    </row>
    <row r="151" customFormat="false" ht="12.8" hidden="false" customHeight="false" outlineLevel="0" collapsed="false">
      <c r="C151" s="24" t="n">
        <f aca="false">C150+1</f>
        <v>107</v>
      </c>
      <c r="D151" s="48" t="str">
        <f aca="false">IF(ISNUMBER(AF151),(0.7*AF145+0.8*AF146+0.9*AF147+AF148+1.1*AF149+1.2*AF150+1.3*AF151)/7,"")</f>
        <v/>
      </c>
      <c r="E151" s="48" t="str">
        <f aca="false">IF(ISNUMBER(AG151),(0.7*AG145+0.8*AG146+0.9*AG147+AG148+1.1*AG149+1.2*AG150+1.3*AG151)/7,"")</f>
        <v/>
      </c>
      <c r="F151" s="48" t="str">
        <f aca="false">IF(ISNUMBER(AH151),(0.7*AH145+0.8*AH146+0.9*AH147+AH148+1.1*AH149+1.2*AH150+1.3*AH151)/7,"")</f>
        <v/>
      </c>
      <c r="G151" s="48" t="str">
        <f aca="false">IF(ISNUMBER(AI151),(0.7*AI145+0.8*AI146+0.9*AI147+AI148+1.1*AI149+1.2*AI150+1.3*AI151)/7,"")</f>
        <v/>
      </c>
      <c r="H151" s="39"/>
      <c r="I151" s="7"/>
      <c r="J151" s="7"/>
      <c r="K151" s="7"/>
      <c r="M151" s="1" t="n">
        <f aca="false">M150+1</f>
        <v>107</v>
      </c>
      <c r="N151" s="15" t="n">
        <f aca="false">N150+1</f>
        <v>43968</v>
      </c>
      <c r="O151" s="24" t="n">
        <f aca="true">OFFSET(INDIRECT($N$41),$M151,O$43)</f>
        <v>27650</v>
      </c>
      <c r="P151" s="24" t="n">
        <f aca="true">OFFSET(INDIRECT($N$41),$M151,P$43)</f>
        <v>8049</v>
      </c>
      <c r="Q151" s="24" t="n">
        <f aca="true">OFFSET(INDIRECT($N$41),$M151,Q$43)</f>
        <v>31908</v>
      </c>
      <c r="R151" s="24" t="n">
        <f aca="true">OFFSET(INDIRECT($N$41),$M151,R$43)</f>
        <v>3679</v>
      </c>
      <c r="S151" s="24" t="n">
        <f aca="true">OFFSET(INDIRECT($N$41),$M151,S$43)</f>
        <v>90978</v>
      </c>
      <c r="T151" s="24"/>
      <c r="U151" s="24"/>
      <c r="V151" s="24" t="n">
        <v>298</v>
      </c>
      <c r="X151" s="24" t="n">
        <f aca="false">X150+1</f>
        <v>107</v>
      </c>
      <c r="Y151" s="48" t="n">
        <f aca="true">OFFSET(O150,Y$43,0)/$P$31</f>
        <v>0</v>
      </c>
      <c r="Z151" s="48" t="n">
        <f aca="true">OFFSET(P150,Z$43,0)/$U$31</f>
        <v>0</v>
      </c>
      <c r="AA151" s="48" t="n">
        <f aca="true">OFFSET(R150,AA$43,0)/$R$31</f>
        <v>0</v>
      </c>
      <c r="AB151" s="32" t="n">
        <f aca="true">OFFSET(V150,AB$43,0)/$V$31</f>
        <v>0</v>
      </c>
      <c r="AE151" s="24" t="n">
        <f aca="false">AE150+1</f>
        <v>107</v>
      </c>
      <c r="AF151" s="32" t="str">
        <f aca="false">IF(Y151&gt;0,Y151-Y150,"")</f>
        <v/>
      </c>
      <c r="AG151" s="32" t="str">
        <f aca="false">IF(Z151&gt;0,Z151-Z150,"")</f>
        <v/>
      </c>
      <c r="AH151" s="32" t="str">
        <f aca="false">IF(AA151&gt;0,AA151-AA150,"")</f>
        <v/>
      </c>
      <c r="AI151" s="32" t="str">
        <f aca="false">IF(AB151&gt;0,AB151-AB150,"")</f>
        <v/>
      </c>
    </row>
    <row r="152" customFormat="false" ht="12.8" hidden="false" customHeight="false" outlineLevel="0" collapsed="false">
      <c r="C152" s="24" t="n">
        <f aca="false">C151+1</f>
        <v>108</v>
      </c>
      <c r="D152" s="48" t="str">
        <f aca="false">IF(ISNUMBER(AF152),(0.7*AF146+0.8*AF147+0.9*AF148+AF149+1.1*AF150+1.2*AF151+1.3*AF152)/7,"")</f>
        <v/>
      </c>
      <c r="E152" s="48" t="str">
        <f aca="false">IF(ISNUMBER(AG152),(0.7*AG146+0.8*AG147+0.9*AG148+AG149+1.1*AG150+1.2*AG151+1.3*AG152)/7,"")</f>
        <v/>
      </c>
      <c r="F152" s="48" t="str">
        <f aca="false">IF(ISNUMBER(AH152),(0.7*AH146+0.8*AH147+0.9*AH148+AH149+1.1*AH150+1.2*AH151+1.3*AH152)/7,"")</f>
        <v/>
      </c>
      <c r="G152" s="48" t="str">
        <f aca="false">IF(ISNUMBER(AI152),(0.7*AI146+0.8*AI147+0.9*AI148+AI149+1.1*AI150+1.2*AI151+1.3*AI152)/7,"")</f>
        <v/>
      </c>
      <c r="H152" s="39"/>
      <c r="I152" s="7"/>
      <c r="J152" s="7"/>
      <c r="K152" s="7"/>
      <c r="M152" s="1" t="n">
        <f aca="false">M151+1</f>
        <v>108</v>
      </c>
      <c r="N152" s="15" t="n">
        <f aca="false">N151+1</f>
        <v>43969</v>
      </c>
      <c r="O152" s="24" t="n">
        <f aca="true">OFFSET(INDIRECT($N$41),$M152,O$43)</f>
        <v>27709</v>
      </c>
      <c r="P152" s="24" t="n">
        <f aca="true">OFFSET(INDIRECT($N$41),$M152,P$43)</f>
        <v>8123</v>
      </c>
      <c r="Q152" s="24" t="n">
        <f aca="true">OFFSET(INDIRECT($N$41),$M152,Q$43)</f>
        <v>32007</v>
      </c>
      <c r="R152" s="24" t="n">
        <f aca="true">OFFSET(INDIRECT($N$41),$M152,R$43)</f>
        <v>3698</v>
      </c>
      <c r="S152" s="24" t="n">
        <f aca="true">OFFSET(INDIRECT($N$41),$M152,S$43)</f>
        <v>91981</v>
      </c>
      <c r="T152" s="24"/>
      <c r="U152" s="24"/>
      <c r="V152" s="24" t="n">
        <v>297</v>
      </c>
      <c r="X152" s="24" t="n">
        <f aca="false">X151+1</f>
        <v>108</v>
      </c>
      <c r="Y152" s="48" t="n">
        <f aca="true">OFFSET(O151,Y$43,0)/$P$31</f>
        <v>0</v>
      </c>
      <c r="Z152" s="48" t="n">
        <f aca="true">OFFSET(P151,Z$43,0)/$U$31</f>
        <v>0</v>
      </c>
      <c r="AA152" s="48" t="n">
        <f aca="true">OFFSET(R151,AA$43,0)/$R$31</f>
        <v>0</v>
      </c>
      <c r="AB152" s="32" t="n">
        <f aca="true">OFFSET(V151,AB$43,0)/$V$31</f>
        <v>0</v>
      </c>
      <c r="AE152" s="24" t="n">
        <f aca="false">AE151+1</f>
        <v>108</v>
      </c>
      <c r="AF152" s="32" t="str">
        <f aca="false">IF(Y152&gt;0,Y152-Y151,"")</f>
        <v/>
      </c>
      <c r="AG152" s="32" t="str">
        <f aca="false">IF(Z152&gt;0,Z152-Z151,"")</f>
        <v/>
      </c>
      <c r="AH152" s="32" t="str">
        <f aca="false">IF(AA152&gt;0,AA152-AA151,"")</f>
        <v/>
      </c>
      <c r="AI152" s="32" t="str">
        <f aca="false">IF(AB152&gt;0,AB152-AB151,"")</f>
        <v/>
      </c>
    </row>
    <row r="153" customFormat="false" ht="12.8" hidden="false" customHeight="false" outlineLevel="0" collapsed="false">
      <c r="C153" s="24" t="n">
        <f aca="false">C152+1</f>
        <v>109</v>
      </c>
      <c r="D153" s="48" t="str">
        <f aca="false">IF(ISNUMBER(AF153),(0.7*AF147+0.8*AF148+0.9*AF149+AF150+1.1*AF151+1.2*AF152+1.3*AF153)/7,"")</f>
        <v/>
      </c>
      <c r="E153" s="48" t="str">
        <f aca="false">IF(ISNUMBER(AG153),(0.7*AG147+0.8*AG148+0.9*AG149+AG150+1.1*AG151+1.2*AG152+1.3*AG153)/7,"")</f>
        <v/>
      </c>
      <c r="F153" s="48" t="str">
        <f aca="false">IF(ISNUMBER(AH153),(0.7*AH147+0.8*AH148+0.9*AH149+AH150+1.1*AH151+1.2*AH152+1.3*AH153)/7,"")</f>
        <v/>
      </c>
      <c r="G153" s="48" t="str">
        <f aca="false">IF(ISNUMBER(AI153),(0.7*AI147+0.8*AI148+0.9*AI149+AI150+1.1*AI151+1.2*AI152+1.3*AI153)/7,"")</f>
        <v/>
      </c>
      <c r="H153" s="39"/>
      <c r="I153" s="7"/>
      <c r="J153" s="7"/>
      <c r="K153" s="7"/>
      <c r="M153" s="1" t="n">
        <f aca="false">M152+1</f>
        <v>109</v>
      </c>
      <c r="N153" s="15" t="n">
        <f aca="false">N152+1</f>
        <v>43970</v>
      </c>
      <c r="O153" s="24" t="n">
        <f aca="true">OFFSET(INDIRECT($N$41),$M153,O$43)</f>
        <v>27778</v>
      </c>
      <c r="P153" s="24" t="n">
        <f aca="true">OFFSET(INDIRECT($N$41),$M153,P$43)</f>
        <v>8193</v>
      </c>
      <c r="Q153" s="24" t="n">
        <f aca="true">OFFSET(INDIRECT($N$41),$M153,Q$43)</f>
        <v>32169</v>
      </c>
      <c r="R153" s="24" t="n">
        <f aca="true">OFFSET(INDIRECT($N$41),$M153,R$43)</f>
        <v>3743</v>
      </c>
      <c r="S153" s="24" t="n">
        <f aca="true">OFFSET(INDIRECT($N$41),$M153,S$43)</f>
        <v>93533</v>
      </c>
      <c r="T153" s="24"/>
      <c r="U153" s="24"/>
      <c r="V153" s="24" t="n">
        <v>302</v>
      </c>
      <c r="X153" s="24" t="n">
        <f aca="false">X152+1</f>
        <v>109</v>
      </c>
      <c r="Y153" s="48" t="n">
        <f aca="true">OFFSET(O152,Y$43,0)/$P$31</f>
        <v>0</v>
      </c>
      <c r="Z153" s="48" t="n">
        <f aca="true">OFFSET(P152,Z$43,0)/$U$31</f>
        <v>0</v>
      </c>
      <c r="AA153" s="48" t="n">
        <f aca="true">OFFSET(R152,AA$43,0)/$R$31</f>
        <v>0</v>
      </c>
      <c r="AB153" s="32" t="n">
        <f aca="true">OFFSET(V152,AB$43,0)/$V$31</f>
        <v>0</v>
      </c>
      <c r="AE153" s="24" t="n">
        <f aca="false">AE152+1</f>
        <v>109</v>
      </c>
      <c r="AF153" s="32" t="str">
        <f aca="false">IF(Y153&gt;0,Y153-Y152,"")</f>
        <v/>
      </c>
      <c r="AG153" s="32" t="str">
        <f aca="false">IF(Z153&gt;0,Z153-Z152,"")</f>
        <v/>
      </c>
      <c r="AH153" s="32" t="str">
        <f aca="false">IF(AA153&gt;0,AA153-AA152,"")</f>
        <v/>
      </c>
      <c r="AI153" s="32" t="str">
        <f aca="false">IF(AB153&gt;0,AB153-AB152,"")</f>
        <v/>
      </c>
    </row>
    <row r="154" customFormat="false" ht="12.8" hidden="false" customHeight="false" outlineLevel="0" collapsed="false">
      <c r="C154" s="24" t="n">
        <f aca="false">C153+1</f>
        <v>110</v>
      </c>
      <c r="D154" s="48" t="str">
        <f aca="false">IF(ISNUMBER(AF154),(0.7*AF148+0.8*AF149+0.9*AF150+AF151+1.1*AF152+1.2*AF153+1.3*AF154)/7,"")</f>
        <v/>
      </c>
      <c r="E154" s="48" t="str">
        <f aca="false">IF(ISNUMBER(AG154),(0.7*AG148+0.8*AG149+0.9*AG150+AG151+1.1*AG152+1.2*AG153+1.3*AG154)/7,"")</f>
        <v/>
      </c>
      <c r="F154" s="48" t="str">
        <f aca="false">IF(ISNUMBER(AH154),(0.7*AH148+0.8*AH149+0.9*AH150+AH151+1.1*AH152+1.2*AH153+1.3*AH154)/7,"")</f>
        <v/>
      </c>
      <c r="G154" s="48" t="str">
        <f aca="false">IF(ISNUMBER(AI154),(0.7*AI148+0.8*AI149+0.9*AI150+AI151+1.1*AI152+1.2*AI153+1.3*AI154)/7,"")</f>
        <v/>
      </c>
      <c r="H154" s="7"/>
      <c r="I154" s="7"/>
      <c r="J154" s="7"/>
      <c r="K154" s="7"/>
      <c r="M154" s="1" t="n">
        <f aca="false">M153+1</f>
        <v>110</v>
      </c>
      <c r="N154" s="15" t="n">
        <f aca="false">N153+1</f>
        <v>43971</v>
      </c>
      <c r="O154" s="24" t="n">
        <f aca="true">OFFSET(INDIRECT($N$41),$M154,O$43)</f>
        <v>27888</v>
      </c>
      <c r="P154" s="24" t="n">
        <f aca="true">OFFSET(INDIRECT($N$41),$M154,P$43)</f>
        <v>8270</v>
      </c>
      <c r="Q154" s="24" t="n">
        <f aca="true">OFFSET(INDIRECT($N$41),$M154,Q$43)</f>
        <v>32330</v>
      </c>
      <c r="R154" s="24" t="n">
        <f aca="true">OFFSET(INDIRECT($N$41),$M154,R$43)</f>
        <v>3831</v>
      </c>
      <c r="S154" s="24" t="n">
        <f aca="true">OFFSET(INDIRECT($N$41),$M154,S$43)</f>
        <v>94936</v>
      </c>
      <c r="T154" s="24"/>
      <c r="U154" s="24"/>
      <c r="V154" s="24" t="n">
        <v>304</v>
      </c>
      <c r="X154" s="24" t="n">
        <f aca="false">X153+1</f>
        <v>110</v>
      </c>
      <c r="Y154" s="48" t="n">
        <f aca="true">OFFSET(O153,Y$43,0)/$P$31</f>
        <v>0</v>
      </c>
      <c r="Z154" s="48" t="n">
        <f aca="true">OFFSET(P153,Z$43,0)/$U$31</f>
        <v>0</v>
      </c>
      <c r="AA154" s="48" t="n">
        <f aca="true">OFFSET(R153,AA$43,0)/$R$31</f>
        <v>0</v>
      </c>
      <c r="AB154" s="32" t="n">
        <f aca="true">OFFSET(V153,AB$43,0)/$V$31</f>
        <v>0</v>
      </c>
      <c r="AE154" s="24" t="n">
        <f aca="false">AE153+1</f>
        <v>110</v>
      </c>
      <c r="AF154" s="32" t="str">
        <f aca="false">IF(Y154&gt;0,Y154-Y153,"")</f>
        <v/>
      </c>
      <c r="AG154" s="32" t="str">
        <f aca="false">IF(Z154&gt;0,Z154-Z153,"")</f>
        <v/>
      </c>
      <c r="AH154" s="32" t="str">
        <f aca="false">IF(AA154&gt;0,AA154-AA153,"")</f>
        <v/>
      </c>
      <c r="AI154" s="32" t="str">
        <f aca="false">IF(AB154&gt;0,AB154-AB153,"")</f>
        <v/>
      </c>
    </row>
    <row r="155" customFormat="false" ht="12.8" hidden="false" customHeight="false" outlineLevel="0" collapsed="false">
      <c r="C155" s="24" t="n">
        <f aca="false">C154+1</f>
        <v>111</v>
      </c>
      <c r="D155" s="48" t="str">
        <f aca="false">IF(ISNUMBER(AF155),(0.7*AF149+0.8*AF150+0.9*AF151+AF152+1.1*AF153+1.2*AF154+1.3*AF155)/7,"")</f>
        <v/>
      </c>
      <c r="E155" s="48" t="str">
        <f aca="false">IF(ISNUMBER(AG155),(0.7*AG149+0.8*AG150+0.9*AG151+AG152+1.1*AG153+1.2*AG154+1.3*AG155)/7,"")</f>
        <v/>
      </c>
      <c r="F155" s="48" t="str">
        <f aca="false">IF(ISNUMBER(AH155),(0.7*AH149+0.8*AH150+0.9*AH151+AH152+1.1*AH153+1.2*AH154+1.3*AH155)/7,"")</f>
        <v/>
      </c>
      <c r="G155" s="48" t="str">
        <f aca="false">IF(ISNUMBER(AI155),(0.7*AI149+0.8*AI150+0.9*AI151+AI152+1.1*AI153+1.2*AI154+1.3*AI155)/7,"")</f>
        <v/>
      </c>
      <c r="H155" s="7"/>
      <c r="I155" s="7"/>
      <c r="J155" s="7"/>
      <c r="K155" s="7"/>
      <c r="M155" s="1" t="n">
        <f aca="false">M154+1</f>
        <v>111</v>
      </c>
      <c r="N155" s="15" t="n">
        <f aca="false">N154+1</f>
        <v>43972</v>
      </c>
      <c r="O155" s="24" t="n">
        <f aca="true">OFFSET(INDIRECT($N$41),$M155,O$43)</f>
        <v>27940</v>
      </c>
      <c r="P155" s="24" t="n">
        <f aca="true">OFFSET(INDIRECT($N$41),$M155,P$43)</f>
        <v>8309</v>
      </c>
      <c r="Q155" s="24" t="n">
        <f aca="true">OFFSET(INDIRECT($N$41),$M155,Q$43)</f>
        <v>32486</v>
      </c>
      <c r="R155" s="24" t="n">
        <f aca="true">OFFSET(INDIRECT($N$41),$M155,R$43)</f>
        <v>3871</v>
      </c>
      <c r="S155" s="24" t="n">
        <f aca="true">OFFSET(INDIRECT($N$41),$M155,S$43)</f>
        <v>96347</v>
      </c>
      <c r="T155" s="24"/>
      <c r="U155" s="24"/>
      <c r="V155" s="24" t="n">
        <v>306</v>
      </c>
      <c r="X155" s="24" t="n">
        <f aca="false">X154+1</f>
        <v>111</v>
      </c>
      <c r="Y155" s="48" t="n">
        <f aca="true">OFFSET(O154,Y$43,0)/$P$31</f>
        <v>0</v>
      </c>
      <c r="Z155" s="48" t="n">
        <f aca="true">OFFSET(P154,Z$43,0)/$U$31</f>
        <v>0</v>
      </c>
      <c r="AA155" s="48" t="n">
        <f aca="true">OFFSET(R154,AA$43,0)/$R$31</f>
        <v>0</v>
      </c>
      <c r="AB155" s="32" t="n">
        <f aca="true">OFFSET(V154,AB$43,0)/$V$31</f>
        <v>0</v>
      </c>
      <c r="AE155" s="24" t="n">
        <f aca="false">AE154+1</f>
        <v>111</v>
      </c>
      <c r="AF155" s="32" t="str">
        <f aca="false">IF(Y155&gt;0,Y155-Y154,"")</f>
        <v/>
      </c>
      <c r="AG155" s="32" t="str">
        <f aca="false">IF(Z155&gt;0,Z155-Z154,"")</f>
        <v/>
      </c>
      <c r="AH155" s="32" t="str">
        <f aca="false">IF(AA155&gt;0,AA155-AA154,"")</f>
        <v/>
      </c>
      <c r="AI155" s="32" t="str">
        <f aca="false">IF(AB155&gt;0,AB155-AB154,"")</f>
        <v/>
      </c>
    </row>
    <row r="156" customFormat="false" ht="12.8" hidden="false" customHeight="false" outlineLevel="0" collapsed="false">
      <c r="C156" s="24" t="n">
        <f aca="false">C155+1</f>
        <v>112</v>
      </c>
      <c r="D156" s="48" t="str">
        <f aca="false">IF(ISNUMBER(AF156),(0.7*AF150+0.8*AF151+0.9*AF152+AF153+1.1*AF154+1.2*AF155+1.3*AF156)/7,"")</f>
        <v/>
      </c>
      <c r="E156" s="48" t="str">
        <f aca="false">IF(ISNUMBER(AG156),(0.7*AG150+0.8*AG151+0.9*AG152+AG153+1.1*AG154+1.2*AG155+1.3*AG156)/7,"")</f>
        <v/>
      </c>
      <c r="F156" s="48" t="str">
        <f aca="false">IF(ISNUMBER(AH156),(0.7*AH150+0.8*AH151+0.9*AH152+AH153+1.1*AH154+1.2*AH155+1.3*AH156)/7,"")</f>
        <v/>
      </c>
      <c r="G156" s="48" t="str">
        <f aca="false">IF(ISNUMBER(AI156),(0.7*AI150+0.8*AI151+0.9*AI152+AI153+1.1*AI154+1.2*AI155+1.3*AI156)/7,"")</f>
        <v/>
      </c>
      <c r="H156" s="7"/>
      <c r="I156" s="7"/>
      <c r="J156" s="7"/>
      <c r="K156" s="7"/>
      <c r="M156" s="1" t="n">
        <f aca="false">M155+1</f>
        <v>112</v>
      </c>
      <c r="N156" s="15" t="n">
        <f aca="false">N155+1</f>
        <v>43973</v>
      </c>
      <c r="O156" s="24" t="n">
        <f aca="true">OFFSET(INDIRECT($N$41),$M156,O$43)</f>
        <v>28628</v>
      </c>
      <c r="P156" s="24" t="n">
        <f aca="true">OFFSET(INDIRECT($N$41),$M156,P$43)</f>
        <v>8352</v>
      </c>
      <c r="Q156" s="24" t="n">
        <f aca="true">OFFSET(INDIRECT($N$41),$M156,Q$43)</f>
        <v>32616</v>
      </c>
      <c r="R156" s="24" t="n">
        <f aca="true">OFFSET(INDIRECT($N$41),$M156,R$43)</f>
        <v>3925</v>
      </c>
      <c r="S156" s="24" t="n">
        <f aca="true">OFFSET(INDIRECT($N$41),$M156,S$43)</f>
        <v>97645</v>
      </c>
      <c r="T156" s="24"/>
      <c r="U156" s="24"/>
      <c r="V156" s="24" t="n">
        <v>312</v>
      </c>
      <c r="X156" s="24" t="n">
        <f aca="false">X155+1</f>
        <v>112</v>
      </c>
      <c r="Y156" s="48" t="n">
        <f aca="true">OFFSET(O155,Y$43,0)/$P$31</f>
        <v>0</v>
      </c>
      <c r="Z156" s="48" t="n">
        <f aca="true">OFFSET(P155,Z$43,0)/$U$31</f>
        <v>0</v>
      </c>
      <c r="AA156" s="48" t="n">
        <f aca="true">OFFSET(R155,AA$43,0)/$R$31</f>
        <v>0</v>
      </c>
      <c r="AB156" s="32" t="n">
        <f aca="true">OFFSET(V155,AB$43,0)/$V$31</f>
        <v>0</v>
      </c>
      <c r="AE156" s="24" t="n">
        <f aca="false">AE155+1</f>
        <v>112</v>
      </c>
      <c r="AF156" s="32" t="str">
        <f aca="false">IF(Y156&gt;0,Y156-Y155,"")</f>
        <v/>
      </c>
      <c r="AG156" s="32" t="str">
        <f aca="false">IF(Z156&gt;0,Z156-Z155,"")</f>
        <v/>
      </c>
      <c r="AH156" s="32" t="str">
        <f aca="false">IF(AA156&gt;0,AA156-AA155,"")</f>
        <v/>
      </c>
      <c r="AI156" s="32" t="str">
        <f aca="false">IF(AB156&gt;0,AB156-AB155,"")</f>
        <v/>
      </c>
    </row>
    <row r="157" customFormat="false" ht="12.8" hidden="false" customHeight="false" outlineLevel="0" collapsed="false">
      <c r="C157" s="24" t="n">
        <f aca="false">C156+1</f>
        <v>113</v>
      </c>
      <c r="D157" s="48" t="str">
        <f aca="false">IF(ISNUMBER(AF157),(0.7*AF151+0.8*AF152+0.9*AF153+AF154+1.1*AF155+1.2*AF156+1.3*AF157)/7,"")</f>
        <v/>
      </c>
      <c r="E157" s="48" t="str">
        <f aca="false">IF(ISNUMBER(AG157),(0.7*AG151+0.8*AG152+0.9*AG153+AG154+1.1*AG155+1.2*AG156+1.3*AG157)/7,"")</f>
        <v/>
      </c>
      <c r="F157" s="48" t="str">
        <f aca="false">IF(ISNUMBER(AH157),(0.7*AH151+0.8*AH152+0.9*AH153+AH154+1.1*AH155+1.2*AH156+1.3*AH157)/7,"")</f>
        <v/>
      </c>
      <c r="G157" s="48" t="str">
        <f aca="false">IF(ISNUMBER(AI157),(0.7*AI151+0.8*AI152+0.9*AI153+AI154+1.1*AI155+1.2*AI156+1.3*AI157)/7,"")</f>
        <v/>
      </c>
      <c r="H157" s="7"/>
      <c r="I157" s="7"/>
      <c r="J157" s="7"/>
      <c r="K157" s="7"/>
      <c r="M157" s="1" t="n">
        <f aca="false">M156+1</f>
        <v>113</v>
      </c>
      <c r="N157" s="15" t="n">
        <f aca="false">N156+1</f>
        <v>43974</v>
      </c>
      <c r="O157" s="24" t="n">
        <f aca="true">OFFSET(INDIRECT($N$41),$M157,O$43)</f>
        <v>28678</v>
      </c>
      <c r="P157" s="24" t="n">
        <f aca="true">OFFSET(INDIRECT($N$41),$M157,P$43)</f>
        <v>8366</v>
      </c>
      <c r="Q157" s="24" t="n">
        <f aca="true">OFFSET(INDIRECT($N$41),$M157,Q$43)</f>
        <v>32735</v>
      </c>
      <c r="R157" s="24" t="n">
        <f aca="true">OFFSET(INDIRECT($N$41),$M157,R$43)</f>
        <v>3992</v>
      </c>
      <c r="S157" s="24" t="n">
        <f aca="true">OFFSET(INDIRECT($N$41),$M157,S$43)</f>
        <v>98678</v>
      </c>
      <c r="T157" s="24"/>
      <c r="U157" s="24"/>
      <c r="V157" s="24" t="n">
        <v>314</v>
      </c>
      <c r="X157" s="24" t="n">
        <f aca="false">X156+1</f>
        <v>113</v>
      </c>
      <c r="Y157" s="48" t="n">
        <f aca="true">OFFSET(O156,Y$43,0)/$P$31</f>
        <v>0</v>
      </c>
      <c r="Z157" s="48" t="n">
        <f aca="true">OFFSET(P156,Z$43,0)/$U$31</f>
        <v>0</v>
      </c>
      <c r="AA157" s="48" t="n">
        <f aca="true">OFFSET(R156,AA$43,0)/$R$31</f>
        <v>0</v>
      </c>
      <c r="AB157" s="32" t="n">
        <f aca="true">OFFSET(V156,AB$43,0)/$V$31</f>
        <v>0</v>
      </c>
      <c r="AE157" s="24" t="n">
        <f aca="false">AE156+1</f>
        <v>113</v>
      </c>
      <c r="AF157" s="32" t="str">
        <f aca="false">IF(Y157&gt;0,Y157-Y156,"")</f>
        <v/>
      </c>
      <c r="AG157" s="32" t="str">
        <f aca="false">IF(Z157&gt;0,Z157-Z156,"")</f>
        <v/>
      </c>
      <c r="AH157" s="32" t="str">
        <f aca="false">IF(AA157&gt;0,AA157-AA156,"")</f>
        <v/>
      </c>
      <c r="AI157" s="32" t="str">
        <f aca="false">IF(AB157&gt;0,AB157-AB156,"")</f>
        <v/>
      </c>
    </row>
    <row r="158" customFormat="false" ht="12.8" hidden="false" customHeight="false" outlineLevel="0" collapsed="false">
      <c r="C158" s="24" t="n">
        <f aca="false">C157+1</f>
        <v>114</v>
      </c>
      <c r="D158" s="48" t="str">
        <f aca="false">IF(ISNUMBER(AF158),(0.7*AF152+0.8*AF153+0.9*AF154+AF155+1.1*AF156+1.2*AF157+1.3*AF158)/7,"")</f>
        <v/>
      </c>
      <c r="E158" s="48" t="str">
        <f aca="false">IF(ISNUMBER(AG158),(0.7*AG152+0.8*AG153+0.9*AG154+AG155+1.1*AG156+1.2*AG157+1.3*AG158)/7,"")</f>
        <v/>
      </c>
      <c r="F158" s="48" t="str">
        <f aca="false">IF(ISNUMBER(AH158),(0.7*AH152+0.8*AH153+0.9*AH154+AH155+1.1*AH156+1.2*AH157+1.3*AH158)/7,"")</f>
        <v/>
      </c>
      <c r="G158" s="48" t="str">
        <f aca="false">IF(ISNUMBER(AI158),(0.7*AI152+0.8*AI153+0.9*AI154+AI155+1.1*AI156+1.2*AI157+1.3*AI158)/7,"")</f>
        <v/>
      </c>
      <c r="H158" s="7"/>
      <c r="I158" s="7"/>
      <c r="J158" s="7"/>
      <c r="K158" s="7"/>
      <c r="M158" s="1" t="n">
        <f aca="false">M157+1</f>
        <v>114</v>
      </c>
      <c r="N158" s="15" t="n">
        <f aca="false">N157+1</f>
        <v>43975</v>
      </c>
      <c r="O158" s="24" t="n">
        <f aca="true">OFFSET(INDIRECT($N$41),$M158,O$43)</f>
        <v>28752</v>
      </c>
      <c r="P158" s="24" t="n">
        <f aca="true">OFFSET(INDIRECT($N$41),$M158,P$43)</f>
        <v>8371</v>
      </c>
      <c r="Q158" s="24" t="n">
        <f aca="true">OFFSET(INDIRECT($N$41),$M158,Q$43)</f>
        <v>32785</v>
      </c>
      <c r="R158" s="24" t="n">
        <f aca="true">OFFSET(INDIRECT($N$41),$M158,R$43)</f>
        <v>3998</v>
      </c>
      <c r="S158" s="24" t="n">
        <f aca="true">OFFSET(INDIRECT($N$41),$M158,S$43)</f>
        <v>99293</v>
      </c>
      <c r="T158" s="24"/>
      <c r="U158" s="24"/>
      <c r="V158" s="24" t="n">
        <v>315</v>
      </c>
      <c r="X158" s="24" t="n">
        <f aca="false">X157+1</f>
        <v>114</v>
      </c>
      <c r="Y158" s="48" t="n">
        <f aca="true">OFFSET(O157,Y$43,0)/$P$31</f>
        <v>0</v>
      </c>
      <c r="Z158" s="48" t="n">
        <f aca="true">OFFSET(P157,Z$43,0)/$U$31</f>
        <v>0</v>
      </c>
      <c r="AA158" s="48" t="n">
        <f aca="true">OFFSET(R157,AA$43,0)/$R$31</f>
        <v>0</v>
      </c>
      <c r="AB158" s="32" t="n">
        <f aca="true">OFFSET(V157,AB$43,0)/$V$31</f>
        <v>0</v>
      </c>
      <c r="AE158" s="24" t="n">
        <f aca="false">AE157+1</f>
        <v>114</v>
      </c>
      <c r="AF158" s="32" t="str">
        <f aca="false">IF(Y158&gt;0,Y158-Y157,"")</f>
        <v/>
      </c>
      <c r="AG158" s="32" t="str">
        <f aca="false">IF(Z158&gt;0,Z158-Z157,"")</f>
        <v/>
      </c>
      <c r="AH158" s="32" t="str">
        <f aca="false">IF(AA158&gt;0,AA158-AA157,"")</f>
        <v/>
      </c>
      <c r="AI158" s="32" t="str">
        <f aca="false">IF(AB158&gt;0,AB158-AB157,"")</f>
        <v/>
      </c>
    </row>
    <row r="159" customFormat="false" ht="12.8" hidden="false" customHeight="false" outlineLevel="0" collapsed="false">
      <c r="C159" s="24" t="n">
        <f aca="false">C158+1</f>
        <v>115</v>
      </c>
      <c r="D159" s="48" t="str">
        <f aca="false">IF(ISNUMBER(AF159),(0.7*AF153+0.8*AF154+0.9*AF155+AF156+1.1*AF157+1.2*AF158+1.3*AF159)/7,"")</f>
        <v/>
      </c>
      <c r="E159" s="48" t="str">
        <f aca="false">IF(ISNUMBER(AG159),(0.7*AG153+0.8*AG154+0.9*AG155+AG156+1.1*AG157+1.2*AG158+1.3*AG159)/7,"")</f>
        <v/>
      </c>
      <c r="F159" s="48" t="str">
        <f aca="false">IF(ISNUMBER(AH159),(0.7*AH153+0.8*AH154+0.9*AH155+AH156+1.1*AH157+1.2*AH158+1.3*AH159)/7,"")</f>
        <v/>
      </c>
      <c r="G159" s="48" t="str">
        <f aca="false">IF(ISNUMBER(AI159),(0.7*AI153+0.8*AI154+0.9*AI155+AI156+1.1*AI157+1.2*AI158+1.3*AI159)/7,"")</f>
        <v/>
      </c>
      <c r="H159" s="7"/>
      <c r="I159" s="7"/>
      <c r="J159" s="7"/>
      <c r="K159" s="7"/>
      <c r="M159" s="1" t="n">
        <f aca="false">M158+1</f>
        <v>115</v>
      </c>
      <c r="N159" s="15" t="n">
        <f aca="false">N158+1</f>
        <v>43976</v>
      </c>
      <c r="O159" s="24" t="n">
        <f aca="true">OFFSET(INDIRECT($N$41),$M159,O$43)</f>
        <v>26837</v>
      </c>
      <c r="P159" s="24" t="n">
        <f aca="true">OFFSET(INDIRECT($N$41),$M159,P$43)</f>
        <v>8428</v>
      </c>
      <c r="Q159" s="24" t="n">
        <f aca="true">OFFSET(INDIRECT($N$41),$M159,Q$43)</f>
        <v>32877</v>
      </c>
      <c r="R159" s="24" t="n">
        <f aca="true">OFFSET(INDIRECT($N$41),$M159,R$43)</f>
        <v>4029</v>
      </c>
      <c r="S159" s="24" t="n">
        <f aca="true">OFFSET(INDIRECT($N$41),$M159,S$43)</f>
        <v>99798</v>
      </c>
      <c r="T159" s="24"/>
      <c r="U159" s="24"/>
      <c r="V159" s="24" t="n">
        <v>317</v>
      </c>
      <c r="X159" s="24" t="n">
        <f aca="false">X158+1</f>
        <v>115</v>
      </c>
      <c r="Y159" s="48" t="n">
        <f aca="true">OFFSET(O158,Y$43,0)/$P$31</f>
        <v>0</v>
      </c>
      <c r="Z159" s="48" t="n">
        <f aca="true">OFFSET(P158,Z$43,0)/$U$31</f>
        <v>0</v>
      </c>
      <c r="AA159" s="48" t="n">
        <f aca="true">OFFSET(R158,AA$43,0)/$R$31</f>
        <v>0</v>
      </c>
      <c r="AB159" s="32" t="n">
        <f aca="true">OFFSET(V158,AB$43,0)/$V$31</f>
        <v>0</v>
      </c>
      <c r="AE159" s="24" t="n">
        <f aca="false">AE158+1</f>
        <v>115</v>
      </c>
      <c r="AF159" s="32" t="str">
        <f aca="false">IF(Y159&gt;0,Y159-Y158,"")</f>
        <v/>
      </c>
      <c r="AG159" s="32" t="str">
        <f aca="false">IF(Z159&gt;0,Z159-Z158,"")</f>
        <v/>
      </c>
      <c r="AH159" s="32" t="str">
        <f aca="false">IF(AA159&gt;0,AA159-AA158,"")</f>
        <v/>
      </c>
      <c r="AI159" s="32" t="str">
        <f aca="false">IF(AB159&gt;0,AB159-AB158,"")</f>
        <v/>
      </c>
    </row>
    <row r="160" customFormat="false" ht="12.8" hidden="false" customHeight="false" outlineLevel="0" collapsed="false">
      <c r="C160" s="24" t="n">
        <f aca="false">C159+1</f>
        <v>116</v>
      </c>
      <c r="D160" s="48" t="str">
        <f aca="false">IF(ISNUMBER(AF160),(0.7*AF154+0.8*AF155+0.9*AF156+AF157+1.1*AF158+1.2*AF159+1.3*AF160)/7,"")</f>
        <v/>
      </c>
      <c r="E160" s="48" t="str">
        <f aca="false">IF(ISNUMBER(AG160),(0.7*AG154+0.8*AG155+0.9*AG156+AG157+1.1*AG158+1.2*AG159+1.3*AG160)/7,"")</f>
        <v/>
      </c>
      <c r="F160" s="48" t="str">
        <f aca="false">IF(ISNUMBER(AH160),(0.7*AH154+0.8*AH155+0.9*AH156+AH157+1.1*AH158+1.2*AH159+1.3*AH160)/7,"")</f>
        <v/>
      </c>
      <c r="G160" s="48" t="str">
        <f aca="false">IF(ISNUMBER(AI160),(0.7*AI154+0.8*AI155+0.9*AI156+AI157+1.1*AI158+1.2*AI159+1.3*AI160)/7,"")</f>
        <v/>
      </c>
      <c r="H160" s="7"/>
      <c r="I160" s="7"/>
      <c r="J160" s="7"/>
      <c r="K160" s="7"/>
      <c r="M160" s="1" t="n">
        <f aca="false">M159+1</f>
        <v>116</v>
      </c>
      <c r="N160" s="15" t="n">
        <f aca="false">N159+1</f>
        <v>43977</v>
      </c>
      <c r="O160" s="24" t="n">
        <f aca="true">OFFSET(INDIRECT($N$41),$M160,O$43)</f>
        <v>27117</v>
      </c>
      <c r="P160" s="24" t="n">
        <f aca="true">OFFSET(INDIRECT($N$41),$M160,P$43)</f>
        <v>8498</v>
      </c>
      <c r="Q160" s="24" t="n">
        <f aca="true">OFFSET(INDIRECT($N$41),$M160,Q$43)</f>
        <v>32955</v>
      </c>
      <c r="R160" s="24" t="n">
        <f aca="true">OFFSET(INDIRECT($N$41),$M160,R$43)</f>
        <v>4125</v>
      </c>
      <c r="S160" s="24" t="n">
        <f aca="true">OFFSET(INDIRECT($N$41),$M160,S$43)</f>
        <v>100572</v>
      </c>
      <c r="T160" s="24"/>
      <c r="U160" s="24"/>
      <c r="V160" s="24" t="n">
        <v>317</v>
      </c>
      <c r="X160" s="24" t="n">
        <f aca="false">X159+1</f>
        <v>116</v>
      </c>
      <c r="Y160" s="48" t="n">
        <f aca="true">OFFSET(O159,Y$43,0)/$P$31</f>
        <v>0</v>
      </c>
      <c r="Z160" s="48" t="n">
        <f aca="true">OFFSET(P159,Z$43,0)/$U$31</f>
        <v>0</v>
      </c>
      <c r="AA160" s="48" t="n">
        <f aca="true">OFFSET(R159,AA$43,0)/$R$31</f>
        <v>0</v>
      </c>
      <c r="AB160" s="32" t="n">
        <f aca="true">OFFSET(V159,AB$43,0)/$V$31</f>
        <v>0</v>
      </c>
      <c r="AE160" s="24" t="n">
        <f aca="false">AE159+1</f>
        <v>116</v>
      </c>
      <c r="AF160" s="32" t="str">
        <f aca="false">IF(Y160&gt;0,Y160-Y159,"")</f>
        <v/>
      </c>
      <c r="AG160" s="32" t="str">
        <f aca="false">IF(Z160&gt;0,Z160-Z159,"")</f>
        <v/>
      </c>
      <c r="AH160" s="32" t="str">
        <f aca="false">IF(AA160&gt;0,AA160-AA159,"")</f>
        <v/>
      </c>
      <c r="AI160" s="32" t="str">
        <f aca="false">IF(AB160&gt;0,AB160-AB159,"")</f>
        <v/>
      </c>
    </row>
    <row r="161" customFormat="false" ht="12.8" hidden="false" customHeight="false" outlineLevel="0" collapsed="false">
      <c r="C161" s="24" t="n">
        <f aca="false">C160+1</f>
        <v>117</v>
      </c>
      <c r="D161" s="48" t="str">
        <f aca="false">IF(ISNUMBER(AF161),(0.7*AF155+0.8*AF156+0.9*AF157+AF158+1.1*AF159+1.2*AF160+1.3*AF161)/7,"")</f>
        <v/>
      </c>
      <c r="E161" s="48" t="str">
        <f aca="false">IF(ISNUMBER(AG161),(0.7*AG155+0.8*AG156+0.9*AG157+AG158+1.1*AG159+1.2*AG160+1.3*AG161)/7,"")</f>
        <v/>
      </c>
      <c r="F161" s="48" t="str">
        <f aca="false">IF(ISNUMBER(AH161),(0.7*AH155+0.8*AH156+0.9*AH157+AH158+1.1*AH159+1.2*AH160+1.3*AH161)/7,"")</f>
        <v/>
      </c>
      <c r="G161" s="48" t="str">
        <f aca="false">IF(ISNUMBER(AI161),(0.7*AI155+0.8*AI156+0.9*AI157+AI158+1.1*AI159+1.2*AI160+1.3*AI161)/7,"")</f>
        <v/>
      </c>
      <c r="H161" s="7"/>
      <c r="I161" s="7"/>
      <c r="J161" s="7"/>
      <c r="K161" s="7"/>
      <c r="M161" s="1" t="n">
        <f aca="false">M160+1</f>
        <v>117</v>
      </c>
      <c r="N161" s="15" t="n">
        <f aca="false">N160+1</f>
        <v>43978</v>
      </c>
      <c r="O161" s="24" t="n">
        <f aca="true">OFFSET(INDIRECT($N$41),$M161,O$43)</f>
        <v>27118</v>
      </c>
      <c r="P161" s="24" t="n">
        <f aca="true">OFFSET(INDIRECT($N$41),$M161,P$43)</f>
        <v>8533</v>
      </c>
      <c r="Q161" s="24" t="n">
        <f aca="true">OFFSET(INDIRECT($N$41),$M161,Q$43)</f>
        <v>33072</v>
      </c>
      <c r="R161" s="24" t="n">
        <f aca="true">OFFSET(INDIRECT($N$41),$M161,R$43)</f>
        <v>4220</v>
      </c>
      <c r="S161" s="24" t="n">
        <f aca="true">OFFSET(INDIRECT($N$41),$M161,S$43)</f>
        <v>102107</v>
      </c>
      <c r="T161" s="24"/>
      <c r="U161" s="24"/>
      <c r="V161" s="24" t="n">
        <v>317</v>
      </c>
      <c r="X161" s="24" t="n">
        <f aca="false">X160+1</f>
        <v>117</v>
      </c>
      <c r="Y161" s="48" t="n">
        <f aca="true">OFFSET(O160,Y$43,0)/$P$31</f>
        <v>0</v>
      </c>
      <c r="Z161" s="48" t="n">
        <f aca="true">OFFSET(P160,Z$43,0)/$U$31</f>
        <v>0</v>
      </c>
      <c r="AA161" s="48" t="n">
        <f aca="true">OFFSET(R160,AA$43,0)/$R$31</f>
        <v>0</v>
      </c>
      <c r="AB161" s="32" t="n">
        <f aca="true">OFFSET(V160,AB$43,0)/$V$31</f>
        <v>0</v>
      </c>
      <c r="AE161" s="24" t="n">
        <f aca="false">AE160+1</f>
        <v>117</v>
      </c>
      <c r="AF161" s="32" t="str">
        <f aca="false">IF(Y161&gt;0,Y161-Y160,"")</f>
        <v/>
      </c>
      <c r="AG161" s="32" t="str">
        <f aca="false">IF(Z161&gt;0,Z161-Z160,"")</f>
        <v/>
      </c>
      <c r="AH161" s="32" t="str">
        <f aca="false">IF(AA161&gt;0,AA161-AA160,"")</f>
        <v/>
      </c>
      <c r="AI161" s="32" t="str">
        <f aca="false">IF(AB161&gt;0,AB161-AB160,"")</f>
        <v/>
      </c>
    </row>
    <row r="162" customFormat="false" ht="12.8" hidden="false" customHeight="false" outlineLevel="0" collapsed="false">
      <c r="C162" s="24" t="n">
        <f aca="false">C161+1</f>
        <v>118</v>
      </c>
      <c r="D162" s="48" t="str">
        <f aca="false">IF(ISNUMBER(AF162),(0.7*AF156+0.8*AF157+0.9*AF158+AF159+1.1*AF160+1.2*AF161+1.3*AF162)/7,"")</f>
        <v/>
      </c>
      <c r="E162" s="48" t="str">
        <f aca="false">IF(ISNUMBER(AG162),(0.7*AG156+0.8*AG157+0.9*AG158+AG159+1.1*AG160+1.2*AG161+1.3*AG162)/7,"")</f>
        <v/>
      </c>
      <c r="F162" s="48" t="str">
        <f aca="false">IF(ISNUMBER(AH162),(0.7*AH156+0.8*AH157+0.9*AH158+AH159+1.1*AH160+1.2*AH161+1.3*AH162)/7,"")</f>
        <v/>
      </c>
      <c r="G162" s="48" t="str">
        <f aca="false">IF(ISNUMBER(AI162),(0.7*AI156+0.8*AI157+0.9*AI158+AI159+1.1*AI160+1.2*AI161+1.3*AI162)/7,"")</f>
        <v/>
      </c>
      <c r="H162" s="7"/>
      <c r="I162" s="7"/>
      <c r="J162" s="7"/>
      <c r="K162" s="7"/>
      <c r="M162" s="1" t="n">
        <f aca="false">M161+1</f>
        <v>118</v>
      </c>
      <c r="N162" s="15" t="n">
        <f aca="false">N161+1</f>
        <v>43979</v>
      </c>
      <c r="O162" s="24" t="n">
        <f aca="true">OFFSET(INDIRECT($N$41),$M162,O$43)</f>
        <v>27119</v>
      </c>
      <c r="P162" s="24" t="n">
        <f aca="true">OFFSET(INDIRECT($N$41),$M162,P$43)</f>
        <v>8570</v>
      </c>
      <c r="Q162" s="24" t="n">
        <f aca="true">OFFSET(INDIRECT($N$41),$M162,Q$43)</f>
        <v>33142</v>
      </c>
      <c r="R162" s="24" t="n">
        <f aca="true">OFFSET(INDIRECT($N$41),$M162,R$43)</f>
        <v>4266</v>
      </c>
      <c r="S162" s="24" t="n">
        <f aca="true">OFFSET(INDIRECT($N$41),$M162,S$43)</f>
        <v>103330</v>
      </c>
      <c r="T162" s="24"/>
      <c r="U162" s="24"/>
      <c r="V162" s="24" t="n">
        <v>319</v>
      </c>
      <c r="X162" s="24" t="n">
        <f aca="false">X161+1</f>
        <v>118</v>
      </c>
      <c r="Y162" s="48" t="n">
        <f aca="true">OFFSET(O161,Y$43,0)/$P$31</f>
        <v>0</v>
      </c>
      <c r="Z162" s="48" t="n">
        <f aca="true">OFFSET(P161,Z$43,0)/$U$31</f>
        <v>0</v>
      </c>
      <c r="AA162" s="48" t="n">
        <f aca="true">OFFSET(R161,AA$43,0)/$R$31</f>
        <v>0</v>
      </c>
      <c r="AB162" s="32" t="n">
        <f aca="true">OFFSET(V161,AB$43,0)/$V$31</f>
        <v>0</v>
      </c>
      <c r="AE162" s="24" t="n">
        <f aca="false">AE161+1</f>
        <v>118</v>
      </c>
      <c r="AF162" s="32" t="str">
        <f aca="false">IF(Y162&gt;0,Y162-Y161,"")</f>
        <v/>
      </c>
      <c r="AG162" s="32" t="str">
        <f aca="false">IF(Z162&gt;0,Z162-Z161,"")</f>
        <v/>
      </c>
      <c r="AH162" s="32" t="str">
        <f aca="false">IF(AA162&gt;0,AA162-AA161,"")</f>
        <v/>
      </c>
      <c r="AI162" s="32" t="str">
        <f aca="false">IF(AB162&gt;0,AB162-AB161,"")</f>
        <v/>
      </c>
    </row>
    <row r="163" customFormat="false" ht="12.8" hidden="false" customHeight="false" outlineLevel="0" collapsed="false">
      <c r="C163" s="24" t="n">
        <f aca="false">C162+1</f>
        <v>119</v>
      </c>
      <c r="D163" s="48" t="str">
        <f aca="false">IF(ISNUMBER(AF163),(0.7*AF157+0.8*AF158+0.9*AF159+AF160+1.1*AF161+1.2*AF162+1.3*AF163)/7,"")</f>
        <v/>
      </c>
      <c r="E163" s="48" t="str">
        <f aca="false">IF(ISNUMBER(AG163),(0.7*AG157+0.8*AG158+0.9*AG159+AG160+1.1*AG161+1.2*AG162+1.3*AG163)/7,"")</f>
        <v/>
      </c>
      <c r="F163" s="48" t="str">
        <f aca="false">IF(ISNUMBER(AH163),(0.7*AH157+0.8*AH158+0.9*AH159+AH160+1.1*AH161+1.2*AH162+1.3*AH163)/7,"")</f>
        <v/>
      </c>
      <c r="G163" s="48" t="str">
        <f aca="false">IF(ISNUMBER(AI163),(0.7*AI157+0.8*AI158+0.9*AI159+AI160+1.1*AI161+1.2*AI162+1.3*AI163)/7,"")</f>
        <v/>
      </c>
      <c r="H163" s="7"/>
      <c r="I163" s="7"/>
      <c r="J163" s="7"/>
      <c r="K163" s="7"/>
      <c r="M163" s="1" t="n">
        <f aca="false">M162+1</f>
        <v>119</v>
      </c>
      <c r="N163" s="15" t="n">
        <f aca="false">N162+1</f>
        <v>43980</v>
      </c>
      <c r="O163" s="24" t="n">
        <f aca="true">OFFSET(INDIRECT($N$41),$M163,O$43)</f>
        <v>0</v>
      </c>
      <c r="P163" s="24" t="n">
        <f aca="true">OFFSET(INDIRECT($N$41),$M163,P$43)</f>
        <v>0</v>
      </c>
      <c r="Q163" s="24" t="n">
        <f aca="true">OFFSET(INDIRECT($N$41),$M163,Q$43)</f>
        <v>0</v>
      </c>
      <c r="R163" s="24" t="n">
        <f aca="true">OFFSET(INDIRECT($N$41),$M163,R$43)</f>
        <v>0</v>
      </c>
      <c r="S163" s="24" t="n">
        <f aca="true">OFFSET(INDIRECT($N$41),$M163,S$43)</f>
        <v>0</v>
      </c>
      <c r="T163" s="24"/>
      <c r="U163" s="24"/>
      <c r="V163" s="24"/>
      <c r="X163" s="24" t="n">
        <f aca="false">X162+1</f>
        <v>119</v>
      </c>
      <c r="Y163" s="48" t="n">
        <f aca="true">OFFSET(O162,Y$43,0)/$P$31</f>
        <v>0</v>
      </c>
      <c r="Z163" s="48" t="n">
        <f aca="true">OFFSET(P162,Z$43,0)/$U$31</f>
        <v>0</v>
      </c>
      <c r="AA163" s="48" t="n">
        <f aca="true">OFFSET(R162,AA$43,0)/$R$31</f>
        <v>0</v>
      </c>
      <c r="AB163" s="32" t="n">
        <f aca="true">OFFSET(V162,AB$43,0)/$V$31</f>
        <v>0</v>
      </c>
      <c r="AE163" s="24" t="n">
        <f aca="false">AE162+1</f>
        <v>119</v>
      </c>
      <c r="AF163" s="32" t="str">
        <f aca="false">IF(Y163&gt;0,Y163-Y162,"")</f>
        <v/>
      </c>
      <c r="AG163" s="32" t="str">
        <f aca="false">IF(Z163&gt;0,Z163-Z162,"")</f>
        <v/>
      </c>
      <c r="AH163" s="32" t="str">
        <f aca="false">IF(AA163&gt;0,AA163-AA162,"")</f>
        <v/>
      </c>
      <c r="AI163" s="32" t="str">
        <f aca="false">IF(AB163&gt;0,AB163-AB162,"")</f>
        <v/>
      </c>
    </row>
    <row r="164" customFormat="false" ht="12.8" hidden="false" customHeight="false" outlineLevel="0" collapsed="false">
      <c r="C164" s="24" t="n">
        <f aca="false">C163+1</f>
        <v>120</v>
      </c>
      <c r="D164" s="48" t="str">
        <f aca="false">IF(ISNUMBER(AF164),(0.7*AF158+0.8*AF159+0.9*AF160+AF161+1.1*AF162+1.2*AF163+1.3*AF164)/7,"")</f>
        <v/>
      </c>
      <c r="E164" s="48" t="str">
        <f aca="false">IF(ISNUMBER(AG164),(0.7*AG158+0.8*AG159+0.9*AG160+AG161+1.1*AG162+1.2*AG163+1.3*AG164)/7,"")</f>
        <v/>
      </c>
      <c r="F164" s="48" t="str">
        <f aca="false">IF(ISNUMBER(AH164),(0.7*AH158+0.8*AH159+0.9*AH160+AH161+1.1*AH162+1.2*AH163+1.3*AH164)/7,"")</f>
        <v/>
      </c>
      <c r="G164" s="48" t="str">
        <f aca="false">IF(ISNUMBER(AI164),(0.7*AI158+0.8*AI159+0.9*AI160+AI161+1.1*AI162+1.2*AI163+1.3*AI164)/7,"")</f>
        <v/>
      </c>
      <c r="H164" s="7"/>
      <c r="I164" s="7"/>
      <c r="J164" s="7"/>
      <c r="K164" s="7"/>
      <c r="M164" s="1" t="n">
        <f aca="false">M163+1</f>
        <v>120</v>
      </c>
      <c r="N164" s="15" t="n">
        <f aca="false">N163+1</f>
        <v>43981</v>
      </c>
      <c r="O164" s="24" t="n">
        <f aca="true">OFFSET(INDIRECT($N$41),$M164,O$43)</f>
        <v>0</v>
      </c>
      <c r="P164" s="24" t="n">
        <f aca="true">OFFSET(INDIRECT($N$41),$M164,P$43)</f>
        <v>0</v>
      </c>
      <c r="Q164" s="24" t="n">
        <f aca="true">OFFSET(INDIRECT($N$41),$M164,Q$43)</f>
        <v>0</v>
      </c>
      <c r="R164" s="24" t="n">
        <f aca="true">OFFSET(INDIRECT($N$41),$M164,R$43)</f>
        <v>0</v>
      </c>
      <c r="S164" s="24" t="n">
        <f aca="true">OFFSET(INDIRECT($N$41),$M164,S$43)</f>
        <v>0</v>
      </c>
      <c r="T164" s="24"/>
      <c r="U164" s="24"/>
      <c r="V164" s="24"/>
      <c r="X164" s="24" t="n">
        <f aca="false">X163+1</f>
        <v>120</v>
      </c>
      <c r="Y164" s="48" t="n">
        <f aca="true">OFFSET(O163,Y$43,0)/$P$31</f>
        <v>0</v>
      </c>
      <c r="Z164" s="48" t="n">
        <f aca="true">OFFSET(P163,Z$43,0)/$U$31</f>
        <v>0</v>
      </c>
      <c r="AA164" s="48" t="n">
        <f aca="true">OFFSET(R163,AA$43,0)/$R$31</f>
        <v>0</v>
      </c>
      <c r="AB164" s="32" t="n">
        <f aca="true">OFFSET(V163,AB$43,0)/$V$31</f>
        <v>0</v>
      </c>
      <c r="AE164" s="24" t="n">
        <f aca="false">AE163+1</f>
        <v>120</v>
      </c>
      <c r="AF164" s="32" t="str">
        <f aca="false">IF(Y164&gt;0,Y164-Y163,"")</f>
        <v/>
      </c>
      <c r="AG164" s="32" t="str">
        <f aca="false">IF(Z164&gt;0,Z164-Z163,"")</f>
        <v/>
      </c>
      <c r="AH164" s="32" t="str">
        <f aca="false">IF(AA164&gt;0,AA164-AA163,"")</f>
        <v/>
      </c>
      <c r="AI164" s="32" t="str">
        <f aca="false">IF(AB164&gt;0,AB164-AB163,"")</f>
        <v/>
      </c>
    </row>
    <row r="165" customFormat="false" ht="12.8" hidden="false" customHeight="false" outlineLevel="0" collapsed="false">
      <c r="C165" s="24" t="n">
        <f aca="false">C164+1</f>
        <v>121</v>
      </c>
      <c r="D165" s="48" t="str">
        <f aca="false">IF(ISNUMBER(AF165),(0.7*AF159+0.8*AF160+0.9*AF161+AF162+1.1*AF163+1.2*AF164+1.3*AF165)/7,"")</f>
        <v/>
      </c>
      <c r="E165" s="48" t="str">
        <f aca="false">IF(ISNUMBER(AG165),(0.7*AG159+0.8*AG160+0.9*AG161+AG162+1.1*AG163+1.2*AG164+1.3*AG165)/7,"")</f>
        <v/>
      </c>
      <c r="F165" s="48" t="str">
        <f aca="false">IF(ISNUMBER(AH165),(0.7*AH159+0.8*AH160+0.9*AH161+AH162+1.1*AH163+1.2*AH164+1.3*AH165)/7,"")</f>
        <v/>
      </c>
      <c r="G165" s="48" t="str">
        <f aca="false">IF(ISNUMBER(AI165),(0.7*AI159+0.8*AI160+0.9*AI161+AI162+1.1*AI163+1.2*AI164+1.3*AI165)/7,"")</f>
        <v/>
      </c>
      <c r="H165" s="7"/>
      <c r="I165" s="7"/>
      <c r="J165" s="7"/>
      <c r="K165" s="7"/>
      <c r="M165" s="1" t="n">
        <f aca="false">M164+1</f>
        <v>121</v>
      </c>
      <c r="N165" s="15" t="n">
        <f aca="false">N164+1</f>
        <v>43982</v>
      </c>
      <c r="O165" s="24" t="n">
        <f aca="true">OFFSET(INDIRECT($N$41),$M165,O$43)</f>
        <v>0</v>
      </c>
      <c r="P165" s="24" t="n">
        <f aca="true">OFFSET(INDIRECT($N$41),$M165,P$43)</f>
        <v>0</v>
      </c>
      <c r="Q165" s="24" t="n">
        <f aca="true">OFFSET(INDIRECT($N$41),$M165,Q$43)</f>
        <v>0</v>
      </c>
      <c r="R165" s="24" t="n">
        <f aca="true">OFFSET(INDIRECT($N$41),$M165,R$43)</f>
        <v>0</v>
      </c>
      <c r="S165" s="24" t="n">
        <f aca="true">OFFSET(INDIRECT($N$41),$M165,S$43)</f>
        <v>0</v>
      </c>
      <c r="T165" s="24"/>
      <c r="U165" s="24"/>
      <c r="V165" s="24"/>
      <c r="X165" s="24" t="n">
        <f aca="false">X164+1</f>
        <v>121</v>
      </c>
      <c r="Y165" s="48" t="n">
        <f aca="true">OFFSET(O164,Y$43,0)/$P$31</f>
        <v>0</v>
      </c>
      <c r="Z165" s="48" t="n">
        <f aca="true">OFFSET(P164,Z$43,0)/$U$31</f>
        <v>0</v>
      </c>
      <c r="AA165" s="48" t="n">
        <f aca="true">OFFSET(R164,AA$43,0)/$R$31</f>
        <v>0</v>
      </c>
      <c r="AB165" s="32" t="n">
        <f aca="true">OFFSET(V164,AB$43,0)/$V$31</f>
        <v>0</v>
      </c>
      <c r="AE165" s="24" t="n">
        <f aca="false">AE164+1</f>
        <v>121</v>
      </c>
      <c r="AF165" s="32" t="str">
        <f aca="false">IF(Y165&gt;0,Y165-Y164,"")</f>
        <v/>
      </c>
      <c r="AG165" s="32" t="str">
        <f aca="false">IF(Z165&gt;0,Z165-Z164,"")</f>
        <v/>
      </c>
      <c r="AH165" s="32" t="str">
        <f aca="false">IF(AA165&gt;0,AA165-AA164,"")</f>
        <v/>
      </c>
      <c r="AI165" s="32" t="str">
        <f aca="false">IF(AB165&gt;0,AB165-AB164,"")</f>
        <v/>
      </c>
    </row>
    <row r="166" customFormat="false" ht="12.8" hidden="false" customHeight="false" outlineLevel="0" collapsed="false">
      <c r="C166" s="24" t="n">
        <f aca="false">C165+1</f>
        <v>122</v>
      </c>
      <c r="D166" s="48" t="str">
        <f aca="false">IF(ISNUMBER(AF166),(0.7*AF160+0.8*AF161+0.9*AF162+AF163+1.1*AF164+1.2*AF165+1.3*AF166)/7,"")</f>
        <v/>
      </c>
      <c r="E166" s="48" t="str">
        <f aca="false">IF(ISNUMBER(AG166),(0.7*AG160+0.8*AG161+0.9*AG162+AG163+1.1*AG164+1.2*AG165+1.3*AG166)/7,"")</f>
        <v/>
      </c>
      <c r="F166" s="48" t="str">
        <f aca="false">IF(ISNUMBER(AH166),(0.7*AH160+0.8*AH161+0.9*AH162+AH163+1.1*AH164+1.2*AH165+1.3*AH166)/7,"")</f>
        <v/>
      </c>
      <c r="G166" s="48" t="str">
        <f aca="false">IF(ISNUMBER(AI166),(0.7*AI160+0.8*AI161+0.9*AI162+AI163+1.1*AI164+1.2*AI165+1.3*AI166)/7,"")</f>
        <v/>
      </c>
      <c r="H166" s="7"/>
      <c r="I166" s="7"/>
      <c r="J166" s="7"/>
      <c r="K166" s="7"/>
      <c r="M166" s="1" t="n">
        <f aca="false">M165+1</f>
        <v>122</v>
      </c>
      <c r="N166" s="15" t="n">
        <f aca="false">N165+1</f>
        <v>43983</v>
      </c>
      <c r="O166" s="24" t="n">
        <f aca="true">OFFSET(INDIRECT($N$41),$M166,O$43)</f>
        <v>0</v>
      </c>
      <c r="P166" s="24" t="n">
        <f aca="true">OFFSET(INDIRECT($N$41),$M166,P$43)</f>
        <v>0</v>
      </c>
      <c r="Q166" s="24" t="n">
        <f aca="true">OFFSET(INDIRECT($N$41),$M166,Q$43)</f>
        <v>0</v>
      </c>
      <c r="R166" s="24" t="n">
        <f aca="true">OFFSET(INDIRECT($N$41),$M166,R$43)</f>
        <v>0</v>
      </c>
      <c r="S166" s="24" t="n">
        <f aca="true">OFFSET(INDIRECT($N$41),$M166,S$43)</f>
        <v>0</v>
      </c>
      <c r="T166" s="24"/>
      <c r="U166" s="24"/>
      <c r="V166" s="24"/>
      <c r="X166" s="24" t="n">
        <f aca="false">X165+1</f>
        <v>122</v>
      </c>
      <c r="Y166" s="48" t="n">
        <f aca="true">OFFSET(O165,Y$43,0)/$P$31</f>
        <v>0</v>
      </c>
      <c r="Z166" s="48" t="n">
        <f aca="true">OFFSET(P165,Z$43,0)/$U$31</f>
        <v>0</v>
      </c>
      <c r="AA166" s="48" t="n">
        <f aca="true">OFFSET(R165,AA$43,0)/$R$31</f>
        <v>0</v>
      </c>
      <c r="AB166" s="32" t="n">
        <f aca="true">OFFSET(V165,AB$43,0)/$V$31</f>
        <v>0</v>
      </c>
      <c r="AE166" s="24" t="n">
        <f aca="false">AE165+1</f>
        <v>122</v>
      </c>
      <c r="AF166" s="32" t="str">
        <f aca="false">IF(Y166&gt;0,Y166-Y165,"")</f>
        <v/>
      </c>
      <c r="AG166" s="32" t="str">
        <f aca="false">IF(Z166&gt;0,Z166-Z165,"")</f>
        <v/>
      </c>
      <c r="AH166" s="32" t="str">
        <f aca="false">IF(AA166&gt;0,AA166-AA165,"")</f>
        <v/>
      </c>
      <c r="AI166" s="32" t="str">
        <f aca="false">IF(AB166&gt;0,AB166-AB165,"")</f>
        <v/>
      </c>
    </row>
    <row r="167" customFormat="false" ht="12.8" hidden="false" customHeight="false" outlineLevel="0" collapsed="false">
      <c r="C167" s="24" t="n">
        <f aca="false">C166+1</f>
        <v>123</v>
      </c>
      <c r="D167" s="48" t="str">
        <f aca="false">IF(ISNUMBER(AF167),(0.7*AF161+0.8*AF162+0.9*AF163+AF164+1.1*AF165+1.2*AF166+1.3*AF167)/7,"")</f>
        <v/>
      </c>
      <c r="E167" s="48" t="str">
        <f aca="false">IF(ISNUMBER(AG167),(0.7*AG161+0.8*AG162+0.9*AG163+AG164+1.1*AG165+1.2*AG166+1.3*AG167)/7,"")</f>
        <v/>
      </c>
      <c r="F167" s="48" t="str">
        <f aca="false">IF(ISNUMBER(AH167),(0.7*AH161+0.8*AH162+0.9*AH163+AH164+1.1*AH165+1.2*AH166+1.3*AH167)/7,"")</f>
        <v/>
      </c>
      <c r="G167" s="48" t="str">
        <f aca="false">IF(ISNUMBER(AI167),(0.7*AI161+0.8*AI162+0.9*AI163+AI164+1.1*AI165+1.2*AI166+1.3*AI167)/7,"")</f>
        <v/>
      </c>
      <c r="H167" s="7"/>
      <c r="I167" s="7"/>
      <c r="J167" s="7"/>
      <c r="K167" s="7"/>
      <c r="M167" s="1" t="n">
        <f aca="false">M166+1</f>
        <v>123</v>
      </c>
      <c r="N167" s="15" t="n">
        <f aca="false">N166+1</f>
        <v>43984</v>
      </c>
      <c r="O167" s="24" t="n">
        <f aca="true">OFFSET(INDIRECT($N$41),$M167,O$43)</f>
        <v>0</v>
      </c>
      <c r="P167" s="24" t="n">
        <f aca="true">OFFSET(INDIRECT($N$41),$M167,P$43)</f>
        <v>0</v>
      </c>
      <c r="Q167" s="24" t="n">
        <f aca="true">OFFSET(INDIRECT($N$41),$M167,Q$43)</f>
        <v>0</v>
      </c>
      <c r="R167" s="24" t="n">
        <f aca="true">OFFSET(INDIRECT($N$41),$M167,R$43)</f>
        <v>0</v>
      </c>
      <c r="S167" s="24" t="n">
        <f aca="true">OFFSET(INDIRECT($N$41),$M167,S$43)</f>
        <v>0</v>
      </c>
      <c r="T167" s="24"/>
      <c r="U167" s="24"/>
      <c r="V167" s="24"/>
      <c r="X167" s="24" t="n">
        <f aca="false">X166+1</f>
        <v>123</v>
      </c>
      <c r="Y167" s="48" t="n">
        <f aca="true">OFFSET(O166,Y$43,0)/$P$31</f>
        <v>0</v>
      </c>
      <c r="Z167" s="48" t="n">
        <f aca="true">OFFSET(P166,Z$43,0)/$U$31</f>
        <v>0</v>
      </c>
      <c r="AA167" s="48" t="n">
        <f aca="true">OFFSET(R166,AA$43,0)/$R$31</f>
        <v>0</v>
      </c>
      <c r="AB167" s="32" t="n">
        <f aca="true">OFFSET(V166,AB$43,0)/$V$31</f>
        <v>0</v>
      </c>
      <c r="AE167" s="24" t="n">
        <f aca="false">AE166+1</f>
        <v>123</v>
      </c>
      <c r="AF167" s="32" t="str">
        <f aca="false">IF(Y167&gt;0,Y167-Y166,"")</f>
        <v/>
      </c>
      <c r="AG167" s="32" t="str">
        <f aca="false">IF(Z167&gt;0,Z167-Z166,"")</f>
        <v/>
      </c>
      <c r="AH167" s="32" t="str">
        <f aca="false">IF(AA167&gt;0,AA167-AA166,"")</f>
        <v/>
      </c>
      <c r="AI167" s="32" t="str">
        <f aca="false">IF(AB167&gt;0,AB167-AB166,"")</f>
        <v/>
      </c>
    </row>
    <row r="168" customFormat="false" ht="12.8" hidden="false" customHeight="false" outlineLevel="0" collapsed="false">
      <c r="C168" s="24" t="n">
        <f aca="false">C167+1</f>
        <v>124</v>
      </c>
      <c r="D168" s="48" t="str">
        <f aca="false">IF(ISNUMBER(AF168),(0.7*AF162+0.8*AF163+0.9*AF164+AF165+1.1*AF166+1.2*AF167+1.3*AF168)/7,"")</f>
        <v/>
      </c>
      <c r="E168" s="48" t="str">
        <f aca="false">IF(ISNUMBER(AG168),(0.7*AG162+0.8*AG163+0.9*AG164+AG165+1.1*AG166+1.2*AG167+1.3*AG168)/7,"")</f>
        <v/>
      </c>
      <c r="F168" s="48" t="str">
        <f aca="false">IF(ISNUMBER(AH168),(0.7*AH162+0.8*AH163+0.9*AH164+AH165+1.1*AH166+1.2*AH167+1.3*AH168)/7,"")</f>
        <v/>
      </c>
      <c r="G168" s="48" t="str">
        <f aca="false">IF(ISNUMBER(AI168),(0.7*AI162+0.8*AI163+0.9*AI164+AI165+1.1*AI166+1.2*AI167+1.3*AI168)/7,"")</f>
        <v/>
      </c>
      <c r="H168" s="7"/>
      <c r="I168" s="7"/>
      <c r="J168" s="7"/>
      <c r="K168" s="7"/>
      <c r="M168" s="1" t="n">
        <f aca="false">M167+1</f>
        <v>124</v>
      </c>
      <c r="N168" s="15" t="n">
        <f aca="false">N167+1</f>
        <v>43985</v>
      </c>
      <c r="O168" s="24" t="n">
        <f aca="true">OFFSET(INDIRECT($N$41),$M168,O$43)</f>
        <v>0</v>
      </c>
      <c r="P168" s="24" t="n">
        <f aca="true">OFFSET(INDIRECT($N$41),$M168,P$43)</f>
        <v>0</v>
      </c>
      <c r="Q168" s="24" t="n">
        <f aca="true">OFFSET(INDIRECT($N$41),$M168,Q$43)</f>
        <v>0</v>
      </c>
      <c r="R168" s="24" t="n">
        <f aca="true">OFFSET(INDIRECT($N$41),$M168,R$43)</f>
        <v>0</v>
      </c>
      <c r="S168" s="24" t="n">
        <f aca="true">OFFSET(INDIRECT($N$41),$M168,S$43)</f>
        <v>0</v>
      </c>
      <c r="T168" s="24"/>
      <c r="U168" s="24"/>
      <c r="V168" s="24"/>
      <c r="X168" s="24" t="n">
        <f aca="false">X167+1</f>
        <v>124</v>
      </c>
      <c r="Y168" s="48" t="n">
        <f aca="true">OFFSET(O167,Y$43,0)/$P$31</f>
        <v>0</v>
      </c>
      <c r="Z168" s="48" t="n">
        <f aca="true">OFFSET(P167,Z$43,0)/$U$31</f>
        <v>0</v>
      </c>
      <c r="AA168" s="48" t="n">
        <f aca="true">OFFSET(R167,AA$43,0)/$R$31</f>
        <v>0</v>
      </c>
      <c r="AB168" s="32" t="n">
        <f aca="true">OFFSET(V167,AB$43,0)/$V$31</f>
        <v>0</v>
      </c>
      <c r="AE168" s="24" t="n">
        <f aca="false">AE167+1</f>
        <v>124</v>
      </c>
      <c r="AF168" s="32" t="str">
        <f aca="false">IF(Y168&gt;0,Y168-Y167,"")</f>
        <v/>
      </c>
      <c r="AG168" s="32" t="str">
        <f aca="false">IF(Z168&gt;0,Z168-Z167,"")</f>
        <v/>
      </c>
      <c r="AH168" s="32" t="str">
        <f aca="false">IF(AA168&gt;0,AA168-AA167,"")</f>
        <v/>
      </c>
      <c r="AI168" s="32" t="str">
        <f aca="false">IF(AB168&gt;0,AB168-AB167,"")</f>
        <v/>
      </c>
    </row>
    <row r="169" customFormat="false" ht="12.8" hidden="false" customHeight="false" outlineLevel="0" collapsed="false">
      <c r="C169" s="24" t="n">
        <f aca="false">C168+1</f>
        <v>125</v>
      </c>
      <c r="D169" s="48" t="str">
        <f aca="false">IF(ISNUMBER(AF169),(0.7*AF163+0.8*AF164+0.9*AF165+AF166+1.1*AF167+1.2*AF168+1.3*AF169)/7,"")</f>
        <v/>
      </c>
      <c r="E169" s="48" t="str">
        <f aca="false">IF(ISNUMBER(AG169),(0.7*AG163+0.8*AG164+0.9*AG165+AG166+1.1*AG167+1.2*AG168+1.3*AG169)/7,"")</f>
        <v/>
      </c>
      <c r="F169" s="48" t="str">
        <f aca="false">IF(ISNUMBER(AH169),(0.7*AH163+0.8*AH164+0.9*AH165+AH166+1.1*AH167+1.2*AH168+1.3*AH169)/7,"")</f>
        <v/>
      </c>
      <c r="G169" s="48" t="str">
        <f aca="false">IF(ISNUMBER(AI169),(0.7*AI163+0.8*AI164+0.9*AI165+AI166+1.1*AI167+1.2*AI168+1.3*AI169)/7,"")</f>
        <v/>
      </c>
      <c r="H169" s="7"/>
      <c r="I169" s="7"/>
      <c r="J169" s="7"/>
      <c r="K169" s="7"/>
      <c r="M169" s="1" t="n">
        <f aca="false">M168+1</f>
        <v>125</v>
      </c>
      <c r="N169" s="15" t="n">
        <f aca="false">N168+1</f>
        <v>43986</v>
      </c>
      <c r="O169" s="24" t="n">
        <f aca="true">OFFSET(INDIRECT($N$41),$M169,O$43)</f>
        <v>0</v>
      </c>
      <c r="P169" s="24" t="n">
        <f aca="true">OFFSET(INDIRECT($N$41),$M169,P$43)</f>
        <v>0</v>
      </c>
      <c r="Q169" s="24" t="n">
        <f aca="true">OFFSET(INDIRECT($N$41),$M169,Q$43)</f>
        <v>0</v>
      </c>
      <c r="R169" s="24" t="n">
        <f aca="true">OFFSET(INDIRECT($N$41),$M169,R$43)</f>
        <v>0</v>
      </c>
      <c r="S169" s="24" t="n">
        <f aca="true">OFFSET(INDIRECT($N$41),$M169,S$43)</f>
        <v>0</v>
      </c>
      <c r="T169" s="24"/>
      <c r="U169" s="24"/>
      <c r="V169" s="24"/>
      <c r="X169" s="24" t="n">
        <f aca="false">X168+1</f>
        <v>125</v>
      </c>
      <c r="Y169" s="48" t="n">
        <f aca="true">OFFSET(O168,Y$43,0)/$P$31</f>
        <v>0</v>
      </c>
      <c r="Z169" s="48" t="n">
        <f aca="true">OFFSET(P168,Z$43,0)/$U$31</f>
        <v>0</v>
      </c>
      <c r="AA169" s="48" t="n">
        <f aca="true">OFFSET(R168,AA$43,0)/$R$31</f>
        <v>0</v>
      </c>
      <c r="AB169" s="32" t="n">
        <f aca="true">OFFSET(V168,AB$43,0)/$V$31</f>
        <v>0</v>
      </c>
      <c r="AE169" s="24" t="n">
        <f aca="false">AE168+1</f>
        <v>125</v>
      </c>
      <c r="AF169" s="32" t="str">
        <f aca="false">IF(Y169&gt;0,Y169-Y168,"")</f>
        <v/>
      </c>
      <c r="AG169" s="32" t="str">
        <f aca="false">IF(Z169&gt;0,Z169-Z168,"")</f>
        <v/>
      </c>
      <c r="AH169" s="32" t="str">
        <f aca="false">IF(AA169&gt;0,AA169-AA168,"")</f>
        <v/>
      </c>
      <c r="AI169" s="32" t="str">
        <f aca="false">IF(AB169&gt;0,AB169-AB168,"")</f>
        <v/>
      </c>
    </row>
    <row r="170" customFormat="false" ht="12.8" hidden="false" customHeight="false" outlineLevel="0" collapsed="false">
      <c r="C170" s="24" t="n">
        <f aca="false">C169+1</f>
        <v>126</v>
      </c>
      <c r="D170" s="48" t="str">
        <f aca="false">IF(ISNUMBER(AF170),(0.7*AF164+0.8*AF165+0.9*AF166+AF167+1.1*AF168+1.2*AF169+1.3*AF170)/7,"")</f>
        <v/>
      </c>
      <c r="E170" s="48" t="str">
        <f aca="false">IF(ISNUMBER(AG170),(0.7*AG164+0.8*AG165+0.9*AG166+AG167+1.1*AG168+1.2*AG169+1.3*AG170)/7,"")</f>
        <v/>
      </c>
      <c r="F170" s="48" t="str">
        <f aca="false">IF(ISNUMBER(AH170),(0.7*AH164+0.8*AH165+0.9*AH166+AH167+1.1*AH168+1.2*AH169+1.3*AH170)/7,"")</f>
        <v/>
      </c>
      <c r="G170" s="48" t="str">
        <f aca="false">IF(ISNUMBER(AI170),(0.7*AI164+0.8*AI165+0.9*AI166+AI167+1.1*AI168+1.2*AI169+1.3*AI170)/7,"")</f>
        <v/>
      </c>
      <c r="H170" s="7"/>
      <c r="I170" s="7"/>
      <c r="J170" s="7"/>
      <c r="K170" s="7"/>
      <c r="M170" s="1" t="n">
        <f aca="false">M169+1</f>
        <v>126</v>
      </c>
      <c r="N170" s="15" t="n">
        <f aca="false">N169+1</f>
        <v>43987</v>
      </c>
      <c r="O170" s="24" t="n">
        <f aca="true">OFFSET(INDIRECT($N$41),$M170,O$43)</f>
        <v>0</v>
      </c>
      <c r="P170" s="24" t="n">
        <f aca="true">OFFSET(INDIRECT($N$41),$M170,P$43)</f>
        <v>0</v>
      </c>
      <c r="Q170" s="24" t="n">
        <f aca="true">OFFSET(INDIRECT($N$41),$M170,Q$43)</f>
        <v>0</v>
      </c>
      <c r="R170" s="24" t="n">
        <f aca="true">OFFSET(INDIRECT($N$41),$M170,R$43)</f>
        <v>0</v>
      </c>
      <c r="S170" s="24" t="n">
        <f aca="true">OFFSET(INDIRECT($N$41),$M170,S$43)</f>
        <v>0</v>
      </c>
      <c r="T170" s="24"/>
      <c r="U170" s="24"/>
      <c r="V170" s="24"/>
      <c r="X170" s="24" t="n">
        <f aca="false">X169+1</f>
        <v>126</v>
      </c>
      <c r="Y170" s="48" t="n">
        <f aca="true">OFFSET(O169,Y$43,0)/$P$31</f>
        <v>0</v>
      </c>
      <c r="Z170" s="48" t="n">
        <f aca="true">OFFSET(P169,Z$43,0)/$U$31</f>
        <v>0</v>
      </c>
      <c r="AA170" s="48" t="n">
        <f aca="true">OFFSET(R169,AA$43,0)/$R$31</f>
        <v>0</v>
      </c>
      <c r="AB170" s="32" t="n">
        <f aca="true">OFFSET(V169,AB$43,0)/$V$31</f>
        <v>0</v>
      </c>
      <c r="AE170" s="24" t="n">
        <f aca="false">AE169+1</f>
        <v>126</v>
      </c>
      <c r="AF170" s="32" t="str">
        <f aca="false">IF(Y170&gt;0,Y170-Y169,"")</f>
        <v/>
      </c>
      <c r="AG170" s="32" t="str">
        <f aca="false">IF(Z170&gt;0,Z170-Z169,"")</f>
        <v/>
      </c>
      <c r="AH170" s="32" t="str">
        <f aca="false">IF(AA170&gt;0,AA170-AA169,"")</f>
        <v/>
      </c>
      <c r="AI170" s="32" t="str">
        <f aca="false">IF(AB170&gt;0,AB170-AB169,"")</f>
        <v/>
      </c>
    </row>
    <row r="171" customFormat="false" ht="12.8" hidden="false" customHeight="false" outlineLevel="0" collapsed="false">
      <c r="C171" s="24" t="n">
        <f aca="false">C170+1</f>
        <v>127</v>
      </c>
      <c r="D171" s="48" t="str">
        <f aca="false">IF(ISNUMBER(AF171),(0.7*AF165+0.8*AF166+0.9*AF167+AF168+1.1*AF169+1.2*AF170+1.3*AF171)/7,"")</f>
        <v/>
      </c>
      <c r="E171" s="48" t="str">
        <f aca="false">IF(ISNUMBER(AG171),(0.7*AG165+0.8*AG166+0.9*AG167+AG168+1.1*AG169+1.2*AG170+1.3*AG171)/7,"")</f>
        <v/>
      </c>
      <c r="F171" s="48" t="str">
        <f aca="false">IF(ISNUMBER(AH171),(0.7*AH165+0.8*AH166+0.9*AH167+AH168+1.1*AH169+1.2*AH170+1.3*AH171)/7,"")</f>
        <v/>
      </c>
      <c r="G171" s="48" t="str">
        <f aca="false">IF(ISNUMBER(AI171),(0.7*AI165+0.8*AI166+0.9*AI167+AI168+1.1*AI169+1.2*AI170+1.3*AI171)/7,"")</f>
        <v/>
      </c>
      <c r="H171" s="7"/>
      <c r="I171" s="7"/>
      <c r="J171" s="7"/>
      <c r="K171" s="7"/>
      <c r="M171" s="1" t="n">
        <f aca="false">M170+1</f>
        <v>127</v>
      </c>
      <c r="N171" s="15" t="n">
        <f aca="false">N170+1</f>
        <v>43988</v>
      </c>
      <c r="O171" s="24" t="n">
        <f aca="true">OFFSET(INDIRECT($N$41),$M171,O$43)</f>
        <v>0</v>
      </c>
      <c r="P171" s="24" t="n">
        <f aca="true">OFFSET(INDIRECT($N$41),$M171,P$43)</f>
        <v>0</v>
      </c>
      <c r="Q171" s="24" t="n">
        <f aca="true">OFFSET(INDIRECT($N$41),$M171,Q$43)</f>
        <v>0</v>
      </c>
      <c r="R171" s="24" t="n">
        <f aca="true">OFFSET(INDIRECT($N$41),$M171,R$43)</f>
        <v>0</v>
      </c>
      <c r="S171" s="24" t="n">
        <f aca="true">OFFSET(INDIRECT($N$41),$M171,S$43)</f>
        <v>0</v>
      </c>
      <c r="T171" s="24"/>
      <c r="U171" s="24"/>
      <c r="V171" s="24"/>
      <c r="X171" s="24" t="n">
        <f aca="false">X170+1</f>
        <v>127</v>
      </c>
      <c r="Y171" s="48" t="n">
        <f aca="true">OFFSET(O170,Y$43,0)/$P$31</f>
        <v>0</v>
      </c>
      <c r="Z171" s="48" t="n">
        <f aca="true">OFFSET(P170,Z$43,0)/$U$31</f>
        <v>0</v>
      </c>
      <c r="AA171" s="48" t="n">
        <f aca="true">OFFSET(R170,AA$43,0)/$R$31</f>
        <v>0</v>
      </c>
      <c r="AB171" s="32" t="n">
        <f aca="true">OFFSET(V170,AB$43,0)/$V$31</f>
        <v>0</v>
      </c>
      <c r="AE171" s="24" t="n">
        <f aca="false">AE170+1</f>
        <v>127</v>
      </c>
      <c r="AF171" s="32" t="str">
        <f aca="false">IF(Y171&gt;0,Y171-Y170,"")</f>
        <v/>
      </c>
      <c r="AG171" s="32" t="str">
        <f aca="false">IF(Z171&gt;0,Z171-Z170,"")</f>
        <v/>
      </c>
      <c r="AH171" s="32" t="str">
        <f aca="false">IF(AA171&gt;0,AA171-AA170,"")</f>
        <v/>
      </c>
      <c r="AI171" s="32" t="str">
        <f aca="false">IF(AB171&gt;0,AB171-AB170,"")</f>
        <v/>
      </c>
    </row>
    <row r="172" customFormat="false" ht="12.8" hidden="false" customHeight="false" outlineLevel="0" collapsed="false">
      <c r="C172" s="24" t="n">
        <f aca="false">C171+1</f>
        <v>128</v>
      </c>
      <c r="D172" s="48" t="str">
        <f aca="false">IF(ISNUMBER(AF172),(0.7*AF166+0.8*AF167+0.9*AF168+AF169+1.1*AF170+1.2*AF171+1.3*AF172)/7,"")</f>
        <v/>
      </c>
      <c r="E172" s="48" t="str">
        <f aca="false">IF(ISNUMBER(AG172),(0.7*AG166+0.8*AG167+0.9*AG168+AG169+1.1*AG170+1.2*AG171+1.3*AG172)/7,"")</f>
        <v/>
      </c>
      <c r="F172" s="48" t="str">
        <f aca="false">IF(ISNUMBER(AH172),(0.7*AH166+0.8*AH167+0.9*AH168+AH169+1.1*AH170+1.2*AH171+1.3*AH172)/7,"")</f>
        <v/>
      </c>
      <c r="G172" s="48" t="str">
        <f aca="false">IF(ISNUMBER(AI172),(0.7*AI166+0.8*AI167+0.9*AI168+AI169+1.1*AI170+1.2*AI171+1.3*AI172)/7,"")</f>
        <v/>
      </c>
      <c r="H172" s="7"/>
      <c r="I172" s="7"/>
      <c r="J172" s="7"/>
      <c r="K172" s="7"/>
      <c r="M172" s="1" t="n">
        <f aca="false">M171+1</f>
        <v>128</v>
      </c>
      <c r="N172" s="15" t="n">
        <f aca="false">N171+1</f>
        <v>43989</v>
      </c>
      <c r="O172" s="24" t="n">
        <f aca="true">OFFSET(INDIRECT($N$41),$M172,O$43)</f>
        <v>0</v>
      </c>
      <c r="P172" s="24" t="n">
        <f aca="true">OFFSET(INDIRECT($N$41),$M172,P$43)</f>
        <v>0</v>
      </c>
      <c r="Q172" s="24" t="n">
        <f aca="true">OFFSET(INDIRECT($N$41),$M172,Q$43)</f>
        <v>0</v>
      </c>
      <c r="R172" s="24" t="n">
        <f aca="true">OFFSET(INDIRECT($N$41),$M172,R$43)</f>
        <v>0</v>
      </c>
      <c r="S172" s="24" t="n">
        <f aca="true">OFFSET(INDIRECT($N$41),$M172,S$43)</f>
        <v>0</v>
      </c>
      <c r="T172" s="24"/>
      <c r="U172" s="24"/>
      <c r="V172" s="24"/>
      <c r="X172" s="24" t="n">
        <f aca="false">X171+1</f>
        <v>128</v>
      </c>
      <c r="Y172" s="48" t="n">
        <f aca="true">OFFSET(O171,Y$43,0)/$P$31</f>
        <v>0</v>
      </c>
      <c r="Z172" s="48" t="n">
        <f aca="true">OFFSET(P171,Z$43,0)/$U$31</f>
        <v>0</v>
      </c>
      <c r="AA172" s="48" t="n">
        <f aca="true">OFFSET(R171,AA$43,0)/$R$31</f>
        <v>0</v>
      </c>
      <c r="AB172" s="32" t="n">
        <f aca="true">OFFSET(V171,AB$43,0)/$V$31</f>
        <v>0</v>
      </c>
      <c r="AE172" s="24" t="n">
        <f aca="false">AE171+1</f>
        <v>128</v>
      </c>
      <c r="AF172" s="32" t="str">
        <f aca="false">IF(Y172&gt;0,Y172-Y171,"")</f>
        <v/>
      </c>
      <c r="AG172" s="32" t="str">
        <f aca="false">IF(Z172&gt;0,Z172-Z171,"")</f>
        <v/>
      </c>
      <c r="AH172" s="32" t="str">
        <f aca="false">IF(AA172&gt;0,AA172-AA171,"")</f>
        <v/>
      </c>
      <c r="AI172" s="32" t="str">
        <f aca="false">IF(AB172&gt;0,AB172-AB171,"")</f>
        <v/>
      </c>
    </row>
    <row r="173" customFormat="false" ht="12.8" hidden="false" customHeight="false" outlineLevel="0" collapsed="false">
      <c r="C173" s="24" t="n">
        <f aca="false">C172+1</f>
        <v>129</v>
      </c>
      <c r="D173" s="48" t="str">
        <f aca="false">IF(ISNUMBER(AF173),(0.7*AF167+0.8*AF168+0.9*AF169+AF170+1.1*AF171+1.2*AF172+1.3*AF173)/7,"")</f>
        <v/>
      </c>
      <c r="E173" s="48" t="str">
        <f aca="false">IF(ISNUMBER(AG173),(0.7*AG167+0.8*AG168+0.9*AG169+AG170+1.1*AG171+1.2*AG172+1.3*AG173)/7,"")</f>
        <v/>
      </c>
      <c r="F173" s="48" t="str">
        <f aca="false">IF(ISNUMBER(AH173),(0.7*AH167+0.8*AH168+0.9*AH169+AH170+1.1*AH171+1.2*AH172+1.3*AH173)/7,"")</f>
        <v/>
      </c>
      <c r="G173" s="48" t="str">
        <f aca="false">IF(ISNUMBER(AI173),(0.7*AI167+0.8*AI168+0.9*AI169+AI170+1.1*AI171+1.2*AI172+1.3*AI173)/7,"")</f>
        <v/>
      </c>
      <c r="H173" s="7"/>
      <c r="I173" s="7"/>
      <c r="J173" s="7"/>
      <c r="K173" s="7"/>
      <c r="M173" s="1" t="n">
        <f aca="false">M172+1</f>
        <v>129</v>
      </c>
      <c r="N173" s="15" t="n">
        <f aca="false">N172+1</f>
        <v>43990</v>
      </c>
      <c r="O173" s="24" t="n">
        <f aca="true">OFFSET(INDIRECT($N$41),$M173,O$43)</f>
        <v>0</v>
      </c>
      <c r="P173" s="24" t="n">
        <f aca="true">OFFSET(INDIRECT($N$41),$M173,P$43)</f>
        <v>0</v>
      </c>
      <c r="Q173" s="24" t="n">
        <f aca="true">OFFSET(INDIRECT($N$41),$M173,Q$43)</f>
        <v>0</v>
      </c>
      <c r="R173" s="24" t="n">
        <f aca="true">OFFSET(INDIRECT($N$41),$M173,R$43)</f>
        <v>0</v>
      </c>
      <c r="S173" s="24" t="n">
        <f aca="true">OFFSET(INDIRECT($N$41),$M173,S$43)</f>
        <v>0</v>
      </c>
      <c r="T173" s="24"/>
      <c r="U173" s="24"/>
      <c r="V173" s="24"/>
      <c r="X173" s="24" t="n">
        <f aca="false">X172+1</f>
        <v>129</v>
      </c>
      <c r="Y173" s="48" t="n">
        <f aca="true">OFFSET(O172,Y$43,0)/$P$31</f>
        <v>0</v>
      </c>
      <c r="Z173" s="48" t="n">
        <f aca="true">OFFSET(P172,Z$43,0)/$U$31</f>
        <v>0</v>
      </c>
      <c r="AA173" s="48" t="n">
        <f aca="true">OFFSET(R172,AA$43,0)/$R$31</f>
        <v>0</v>
      </c>
      <c r="AB173" s="32" t="n">
        <f aca="true">OFFSET(V172,AB$43,0)/$V$31</f>
        <v>0</v>
      </c>
      <c r="AE173" s="24" t="n">
        <f aca="false">AE172+1</f>
        <v>129</v>
      </c>
      <c r="AF173" s="32" t="str">
        <f aca="false">IF(Y173&gt;0,Y173-Y172,"")</f>
        <v/>
      </c>
      <c r="AG173" s="32" t="str">
        <f aca="false">IF(Z173&gt;0,Z173-Z172,"")</f>
        <v/>
      </c>
      <c r="AH173" s="32" t="str">
        <f aca="false">IF(AA173&gt;0,AA173-AA172,"")</f>
        <v/>
      </c>
      <c r="AI173" s="32" t="str">
        <f aca="false">IF(AB173&gt;0,AB173-AB172,"")</f>
        <v/>
      </c>
    </row>
    <row r="174" customFormat="false" ht="12.8" hidden="false" customHeight="false" outlineLevel="0" collapsed="false">
      <c r="C174" s="24" t="n">
        <f aca="false">C173+1</f>
        <v>130</v>
      </c>
      <c r="D174" s="48" t="str">
        <f aca="false">IF(ISNUMBER(AF174),(0.7*AF168+0.8*AF169+0.9*AF170+AF171+1.1*AF172+1.2*AF173+1.3*AF174)/7,"")</f>
        <v/>
      </c>
      <c r="E174" s="48" t="str">
        <f aca="false">IF(ISNUMBER(AG174),(0.7*AG168+0.8*AG169+0.9*AG170+AG171+1.1*AG172+1.2*AG173+1.3*AG174)/7,"")</f>
        <v/>
      </c>
      <c r="F174" s="48" t="str">
        <f aca="false">IF(ISNUMBER(AH174),(0.7*AH168+0.8*AH169+0.9*AH170+AH171+1.1*AH172+1.2*AH173+1.3*AH174)/7,"")</f>
        <v/>
      </c>
      <c r="G174" s="48" t="str">
        <f aca="false">IF(ISNUMBER(AI174),(0.7*AI168+0.8*AI169+0.9*AI170+AI171+1.1*AI172+1.2*AI173+1.3*AI174)/7,"")</f>
        <v/>
      </c>
      <c r="H174" s="7"/>
      <c r="I174" s="7"/>
      <c r="J174" s="7"/>
      <c r="K174" s="7"/>
      <c r="M174" s="1" t="n">
        <f aca="false">M173+1</f>
        <v>130</v>
      </c>
      <c r="N174" s="15" t="n">
        <f aca="false">N173+1</f>
        <v>43991</v>
      </c>
      <c r="O174" s="24" t="n">
        <f aca="true">OFFSET(INDIRECT($N$41),$M174,O$43)</f>
        <v>0</v>
      </c>
      <c r="P174" s="24" t="n">
        <f aca="true">OFFSET(INDIRECT($N$41),$M174,P$43)</f>
        <v>0</v>
      </c>
      <c r="Q174" s="24" t="n">
        <f aca="true">OFFSET(INDIRECT($N$41),$M174,Q$43)</f>
        <v>0</v>
      </c>
      <c r="R174" s="24" t="n">
        <f aca="true">OFFSET(INDIRECT($N$41),$M174,R$43)</f>
        <v>0</v>
      </c>
      <c r="S174" s="24" t="n">
        <f aca="true">OFFSET(INDIRECT($N$41),$M174,S$43)</f>
        <v>0</v>
      </c>
      <c r="T174" s="24"/>
      <c r="U174" s="24"/>
      <c r="V174" s="24"/>
      <c r="X174" s="24" t="n">
        <f aca="false">X173+1</f>
        <v>130</v>
      </c>
      <c r="Y174" s="48" t="n">
        <f aca="true">OFFSET(O173,Y$43,0)/$P$31</f>
        <v>0</v>
      </c>
      <c r="Z174" s="48" t="n">
        <f aca="true">OFFSET(P173,Z$43,0)/$U$31</f>
        <v>0</v>
      </c>
      <c r="AA174" s="48" t="n">
        <f aca="true">OFFSET(R173,AA$43,0)/$R$31</f>
        <v>0</v>
      </c>
      <c r="AB174" s="32" t="n">
        <f aca="true">OFFSET(V173,AB$43,0)/$V$31</f>
        <v>0</v>
      </c>
      <c r="AE174" s="24" t="n">
        <f aca="false">AE173+1</f>
        <v>130</v>
      </c>
      <c r="AF174" s="32" t="str">
        <f aca="false">IF(Y174&gt;0,Y174-Y173,"")</f>
        <v/>
      </c>
      <c r="AG174" s="32" t="str">
        <f aca="false">IF(Z174&gt;0,Z174-Z173,"")</f>
        <v/>
      </c>
      <c r="AH174" s="32" t="str">
        <f aca="false">IF(AA174&gt;0,AA174-AA173,"")</f>
        <v/>
      </c>
      <c r="AI174" s="32" t="str">
        <f aca="false">IF(AB174&gt;0,AB174-AB173,"")</f>
        <v/>
      </c>
    </row>
    <row r="175" customFormat="false" ht="12.8" hidden="false" customHeight="false" outlineLevel="0" collapsed="false">
      <c r="C175" s="24" t="n">
        <f aca="false">C174+1</f>
        <v>131</v>
      </c>
      <c r="D175" s="48" t="str">
        <f aca="false">IF(ISNUMBER(AF175),(0.7*AF169+0.8*AF170+0.9*AF171+AF172+1.1*AF173+1.2*AF174+1.3*AF175)/7,"")</f>
        <v/>
      </c>
      <c r="E175" s="48" t="str">
        <f aca="false">IF(ISNUMBER(AG175),(0.7*AG169+0.8*AG170+0.9*AG171+AG172+1.1*AG173+1.2*AG174+1.3*AG175)/7,"")</f>
        <v/>
      </c>
      <c r="F175" s="48" t="str">
        <f aca="false">IF(ISNUMBER(AH175),(0.7*AH169+0.8*AH170+0.9*AH171+AH172+1.1*AH173+1.2*AH174+1.3*AH175)/7,"")</f>
        <v/>
      </c>
      <c r="G175" s="48" t="str">
        <f aca="false">IF(ISNUMBER(AI175),(0.7*AI169+0.8*AI170+0.9*AI171+AI172+1.1*AI173+1.2*AI174+1.3*AI175)/7,"")</f>
        <v/>
      </c>
      <c r="H175" s="7"/>
      <c r="I175" s="7"/>
      <c r="J175" s="7"/>
      <c r="K175" s="7"/>
      <c r="M175" s="1" t="n">
        <f aca="false">M174+1</f>
        <v>131</v>
      </c>
      <c r="N175" s="15" t="n">
        <f aca="false">N174+1</f>
        <v>43992</v>
      </c>
      <c r="O175" s="24" t="n">
        <f aca="true">OFFSET(INDIRECT($N$41),$M175,O$43)</f>
        <v>0</v>
      </c>
      <c r="P175" s="24" t="n">
        <f aca="true">OFFSET(INDIRECT($N$41),$M175,P$43)</f>
        <v>0</v>
      </c>
      <c r="Q175" s="24" t="n">
        <f aca="true">OFFSET(INDIRECT($N$41),$M175,Q$43)</f>
        <v>0</v>
      </c>
      <c r="R175" s="24" t="n">
        <f aca="true">OFFSET(INDIRECT($N$41),$M175,R$43)</f>
        <v>0</v>
      </c>
      <c r="S175" s="24" t="n">
        <f aca="true">OFFSET(INDIRECT($N$41),$M175,S$43)</f>
        <v>0</v>
      </c>
      <c r="T175" s="24"/>
      <c r="U175" s="24"/>
      <c r="V175" s="24"/>
      <c r="X175" s="24" t="n">
        <f aca="false">X174+1</f>
        <v>131</v>
      </c>
      <c r="Y175" s="48" t="n">
        <f aca="true">OFFSET(O174,Y$43,0)/$P$31</f>
        <v>0</v>
      </c>
      <c r="Z175" s="48" t="n">
        <f aca="true">OFFSET(P174,Z$43,0)/$U$31</f>
        <v>0</v>
      </c>
      <c r="AA175" s="48" t="n">
        <f aca="true">OFFSET(R174,AA$43,0)/$R$31</f>
        <v>0</v>
      </c>
      <c r="AB175" s="32" t="n">
        <f aca="true">OFFSET(V174,AB$43,0)/$V$31</f>
        <v>0</v>
      </c>
      <c r="AE175" s="24" t="n">
        <f aca="false">AE174+1</f>
        <v>131</v>
      </c>
      <c r="AF175" s="32" t="str">
        <f aca="false">IF(Y175&gt;0,Y175-Y174,"")</f>
        <v/>
      </c>
      <c r="AG175" s="32" t="str">
        <f aca="false">IF(Z175&gt;0,Z175-Z174,"")</f>
        <v/>
      </c>
      <c r="AH175" s="32" t="str">
        <f aca="false">IF(AA175&gt;0,AA175-AA174,"")</f>
        <v/>
      </c>
      <c r="AI175" s="32" t="str">
        <f aca="false">IF(AB175&gt;0,AB175-AB174,"")</f>
        <v/>
      </c>
    </row>
    <row r="176" customFormat="false" ht="12.8" hidden="false" customHeight="false" outlineLevel="0" collapsed="false">
      <c r="C176" s="24" t="n">
        <f aca="false">C175+1</f>
        <v>132</v>
      </c>
      <c r="D176" s="48" t="str">
        <f aca="false">IF(ISNUMBER(AF176),(0.7*AF170+0.8*AF171+0.9*AF172+AF173+1.1*AF174+1.2*AF175+1.3*AF176)/7,"")</f>
        <v/>
      </c>
      <c r="E176" s="48" t="str">
        <f aca="false">IF(ISNUMBER(AG176),(0.7*AG170+0.8*AG171+0.9*AG172+AG173+1.1*AG174+1.2*AG175+1.3*AG176)/7,"")</f>
        <v/>
      </c>
      <c r="F176" s="48" t="str">
        <f aca="false">IF(ISNUMBER(AH176),(0.7*AH170+0.8*AH171+0.9*AH172+AH173+1.1*AH174+1.2*AH175+1.3*AH176)/7,"")</f>
        <v/>
      </c>
      <c r="G176" s="48" t="str">
        <f aca="false">IF(ISNUMBER(AI176),(0.7*AI170+0.8*AI171+0.9*AI172+AI173+1.1*AI174+1.2*AI175+1.3*AI176)/7,"")</f>
        <v/>
      </c>
      <c r="H176" s="7"/>
      <c r="I176" s="7"/>
      <c r="J176" s="7"/>
      <c r="K176" s="7"/>
      <c r="M176" s="1" t="n">
        <f aca="false">M175+1</f>
        <v>132</v>
      </c>
      <c r="N176" s="15" t="n">
        <f aca="false">N175+1</f>
        <v>43993</v>
      </c>
      <c r="O176" s="24" t="n">
        <f aca="true">OFFSET(INDIRECT($N$41),$M176,O$43)</f>
        <v>0</v>
      </c>
      <c r="P176" s="24" t="n">
        <f aca="true">OFFSET(INDIRECT($N$41),$M176,P$43)</f>
        <v>0</v>
      </c>
      <c r="Q176" s="24" t="n">
        <f aca="true">OFFSET(INDIRECT($N$41),$M176,Q$43)</f>
        <v>0</v>
      </c>
      <c r="R176" s="24" t="n">
        <f aca="true">OFFSET(INDIRECT($N$41),$M176,R$43)</f>
        <v>0</v>
      </c>
      <c r="S176" s="24" t="n">
        <f aca="true">OFFSET(INDIRECT($N$41),$M176,S$43)</f>
        <v>0</v>
      </c>
      <c r="T176" s="24"/>
      <c r="U176" s="24"/>
      <c r="V176" s="24"/>
      <c r="X176" s="24" t="n">
        <f aca="false">X175+1</f>
        <v>132</v>
      </c>
      <c r="Y176" s="48" t="n">
        <f aca="true">OFFSET(O175,Y$43,0)/$P$31</f>
        <v>0</v>
      </c>
      <c r="Z176" s="48" t="n">
        <f aca="true">OFFSET(P175,Z$43,0)/$U$31</f>
        <v>0</v>
      </c>
      <c r="AA176" s="48" t="n">
        <f aca="true">OFFSET(R175,AA$43,0)/$R$31</f>
        <v>0</v>
      </c>
      <c r="AB176" s="32" t="n">
        <f aca="true">OFFSET(V175,AB$43,0)/$V$31</f>
        <v>0</v>
      </c>
      <c r="AE176" s="24" t="n">
        <f aca="false">AE175+1</f>
        <v>132</v>
      </c>
      <c r="AF176" s="32" t="str">
        <f aca="false">IF(Y176&gt;0,Y176-Y175,"")</f>
        <v/>
      </c>
      <c r="AG176" s="32" t="str">
        <f aca="false">IF(Z176&gt;0,Z176-Z175,"")</f>
        <v/>
      </c>
      <c r="AH176" s="32" t="str">
        <f aca="false">IF(AA176&gt;0,AA176-AA175,"")</f>
        <v/>
      </c>
      <c r="AI176" s="32" t="str">
        <f aca="false">IF(AB176&gt;0,AB176-AB175,"")</f>
        <v/>
      </c>
    </row>
    <row r="177" customFormat="false" ht="12.8" hidden="false" customHeight="false" outlineLevel="0" collapsed="false">
      <c r="C177" s="24" t="n">
        <f aca="false">C176+1</f>
        <v>133</v>
      </c>
      <c r="D177" s="48" t="str">
        <f aca="false">IF(ISNUMBER(AF177),(0.7*AF171+0.8*AF172+0.9*AF173+AF174+1.1*AF175+1.2*AF176+1.3*AF177)/7,"")</f>
        <v/>
      </c>
      <c r="E177" s="48" t="str">
        <f aca="false">IF(ISNUMBER(AG177),(0.7*AG171+0.8*AG172+0.9*AG173+AG174+1.1*AG175+1.2*AG176+1.3*AG177)/7,"")</f>
        <v/>
      </c>
      <c r="F177" s="48" t="str">
        <f aca="false">IF(ISNUMBER(AH177),(0.7*AH171+0.8*AH172+0.9*AH173+AH174+1.1*AH175+1.2*AH176+1.3*AH177)/7,"")</f>
        <v/>
      </c>
      <c r="G177" s="48" t="str">
        <f aca="false">IF(ISNUMBER(AI177),(0.7*AI171+0.8*AI172+0.9*AI173+AI174+1.1*AI175+1.2*AI176+1.3*AI177)/7,"")</f>
        <v/>
      </c>
      <c r="H177" s="7"/>
      <c r="I177" s="7"/>
      <c r="J177" s="7"/>
      <c r="K177" s="7"/>
      <c r="M177" s="1" t="n">
        <f aca="false">M176+1</f>
        <v>133</v>
      </c>
      <c r="N177" s="15" t="n">
        <f aca="false">N176+1</f>
        <v>43994</v>
      </c>
      <c r="O177" s="24" t="n">
        <f aca="true">OFFSET(INDIRECT($N$41),$M177,O$43)</f>
        <v>0</v>
      </c>
      <c r="P177" s="24" t="n">
        <f aca="true">OFFSET(INDIRECT($N$41),$M177,P$43)</f>
        <v>0</v>
      </c>
      <c r="Q177" s="24" t="n">
        <f aca="true">OFFSET(INDIRECT($N$41),$M177,Q$43)</f>
        <v>0</v>
      </c>
      <c r="R177" s="24" t="n">
        <f aca="true">OFFSET(INDIRECT($N$41),$M177,R$43)</f>
        <v>0</v>
      </c>
      <c r="S177" s="24" t="n">
        <f aca="true">OFFSET(INDIRECT($N$41),$M177,S$43)</f>
        <v>0</v>
      </c>
      <c r="T177" s="24"/>
      <c r="U177" s="24"/>
      <c r="V177" s="24"/>
      <c r="X177" s="24" t="n">
        <f aca="false">X176+1</f>
        <v>133</v>
      </c>
      <c r="Y177" s="48" t="n">
        <f aca="true">OFFSET(O176,Y$43,0)/$P$31</f>
        <v>0</v>
      </c>
      <c r="Z177" s="48" t="n">
        <f aca="true">OFFSET(P176,Z$43,0)/$U$31</f>
        <v>0</v>
      </c>
      <c r="AA177" s="48" t="n">
        <f aca="true">OFFSET(R176,AA$43,0)/$R$31</f>
        <v>0</v>
      </c>
      <c r="AB177" s="32" t="n">
        <f aca="true">OFFSET(V176,AB$43,0)/$V$31</f>
        <v>0</v>
      </c>
      <c r="AE177" s="24" t="n">
        <f aca="false">AE176+1</f>
        <v>133</v>
      </c>
      <c r="AF177" s="32" t="str">
        <f aca="false">IF(Y177&gt;0,Y177-Y176,"")</f>
        <v/>
      </c>
      <c r="AG177" s="32" t="str">
        <f aca="false">IF(Z177&gt;0,Z177-Z176,"")</f>
        <v/>
      </c>
      <c r="AH177" s="32" t="str">
        <f aca="false">IF(AA177&gt;0,AA177-AA176,"")</f>
        <v/>
      </c>
      <c r="AI177" s="32" t="str">
        <f aca="false">IF(AB177&gt;0,AB177-AB176,"")</f>
        <v/>
      </c>
    </row>
    <row r="178" customFormat="false" ht="12.8" hidden="false" customHeight="false" outlineLevel="0" collapsed="false">
      <c r="C178" s="24" t="n">
        <f aca="false">C177+1</f>
        <v>134</v>
      </c>
      <c r="D178" s="48" t="str">
        <f aca="false">IF(ISNUMBER(AF178),(0.7*AF172+0.8*AF173+0.9*AF174+AF175+1.1*AF176+1.2*AF177+1.3*AF178)/7,"")</f>
        <v/>
      </c>
      <c r="E178" s="48" t="str">
        <f aca="false">IF(ISNUMBER(AG178),(0.7*AG172+0.8*AG173+0.9*AG174+AG175+1.1*AG176+1.2*AG177+1.3*AG178)/7,"")</f>
        <v/>
      </c>
      <c r="F178" s="48" t="str">
        <f aca="false">IF(ISNUMBER(AH178),(0.7*AH172+0.8*AH173+0.9*AH174+AH175+1.1*AH176+1.2*AH177+1.3*AH178)/7,"")</f>
        <v/>
      </c>
      <c r="G178" s="48" t="str">
        <f aca="false">IF(ISNUMBER(AI178),(0.7*AI172+0.8*AI173+0.9*AI174+AI175+1.1*AI176+1.2*AI177+1.3*AI178)/7,"")</f>
        <v/>
      </c>
      <c r="H178" s="7"/>
      <c r="I178" s="7"/>
      <c r="J178" s="7"/>
      <c r="K178" s="7"/>
      <c r="M178" s="1" t="n">
        <f aca="false">M177+1</f>
        <v>134</v>
      </c>
      <c r="N178" s="15" t="n">
        <f aca="false">N177+1</f>
        <v>43995</v>
      </c>
      <c r="O178" s="24" t="n">
        <f aca="true">OFFSET(INDIRECT($N$41),$M178,O$43)</f>
        <v>0</v>
      </c>
      <c r="P178" s="24" t="n">
        <f aca="true">OFFSET(INDIRECT($N$41),$M178,P$43)</f>
        <v>0</v>
      </c>
      <c r="Q178" s="24" t="n">
        <f aca="true">OFFSET(INDIRECT($N$41),$M178,Q$43)</f>
        <v>0</v>
      </c>
      <c r="R178" s="24" t="n">
        <f aca="true">OFFSET(INDIRECT($N$41),$M178,R$43)</f>
        <v>0</v>
      </c>
      <c r="S178" s="24" t="n">
        <f aca="true">OFFSET(INDIRECT($N$41),$M178,S$43)</f>
        <v>0</v>
      </c>
      <c r="T178" s="24"/>
      <c r="U178" s="24"/>
      <c r="V178" s="24"/>
      <c r="X178" s="24" t="n">
        <f aca="false">X177+1</f>
        <v>134</v>
      </c>
      <c r="Y178" s="48" t="n">
        <f aca="true">OFFSET(O177,Y$43,0)/$P$31</f>
        <v>0</v>
      </c>
      <c r="Z178" s="48" t="n">
        <f aca="true">OFFSET(P177,Z$43,0)/$U$31</f>
        <v>0</v>
      </c>
      <c r="AA178" s="48" t="n">
        <f aca="true">OFFSET(R177,AA$43,0)/$R$31</f>
        <v>0</v>
      </c>
      <c r="AB178" s="32" t="n">
        <f aca="true">OFFSET(V177,AB$43,0)/$V$31</f>
        <v>0</v>
      </c>
      <c r="AE178" s="24" t="n">
        <f aca="false">AE177+1</f>
        <v>134</v>
      </c>
      <c r="AF178" s="32" t="str">
        <f aca="false">IF(Y178&gt;0,Y178-Y177,"")</f>
        <v/>
      </c>
      <c r="AG178" s="32" t="str">
        <f aca="false">IF(Z178&gt;0,Z178-Z177,"")</f>
        <v/>
      </c>
      <c r="AH178" s="32" t="str">
        <f aca="false">IF(AA178&gt;0,AA178-AA177,"")</f>
        <v/>
      </c>
      <c r="AI178" s="32" t="str">
        <f aca="false">IF(AB178&gt;0,AB178-AB177,"")</f>
        <v/>
      </c>
    </row>
    <row r="179" customFormat="false" ht="12.8" hidden="false" customHeight="false" outlineLevel="0" collapsed="false">
      <c r="C179" s="24" t="n">
        <f aca="false">C178+1</f>
        <v>135</v>
      </c>
      <c r="D179" s="48" t="str">
        <f aca="false">IF(ISNUMBER(AF179),(0.7*AF173+0.8*AF174+0.9*AF175+AF176+1.1*AF177+1.2*AF178+1.3*AF179)/7,"")</f>
        <v/>
      </c>
      <c r="E179" s="48" t="str">
        <f aca="false">IF(ISNUMBER(AG179),(0.7*AG173+0.8*AG174+0.9*AG175+AG176+1.1*AG177+1.2*AG178+1.3*AG179)/7,"")</f>
        <v/>
      </c>
      <c r="F179" s="48" t="str">
        <f aca="false">IF(ISNUMBER(AH179),(0.7*AH173+0.8*AH174+0.9*AH175+AH176+1.1*AH177+1.2*AH178+1.3*AH179)/7,"")</f>
        <v/>
      </c>
      <c r="G179" s="48" t="str">
        <f aca="false">IF(ISNUMBER(AI179),(0.7*AI173+0.8*AI174+0.9*AI175+AI176+1.1*AI177+1.2*AI178+1.3*AI179)/7,"")</f>
        <v/>
      </c>
      <c r="H179" s="7"/>
      <c r="I179" s="7"/>
      <c r="J179" s="7"/>
      <c r="K179" s="7"/>
      <c r="M179" s="1" t="n">
        <f aca="false">M178+1</f>
        <v>135</v>
      </c>
      <c r="N179" s="15" t="n">
        <f aca="false">N178+1</f>
        <v>43996</v>
      </c>
      <c r="O179" s="24" t="n">
        <f aca="true">OFFSET(INDIRECT($N$41),$M179,O$43)</f>
        <v>0</v>
      </c>
      <c r="P179" s="24" t="n">
        <f aca="true">OFFSET(INDIRECT($N$41),$M179,P$43)</f>
        <v>0</v>
      </c>
      <c r="Q179" s="24" t="n">
        <f aca="true">OFFSET(INDIRECT($N$41),$M179,Q$43)</f>
        <v>0</v>
      </c>
      <c r="R179" s="24" t="n">
        <f aca="true">OFFSET(INDIRECT($N$41),$M179,R$43)</f>
        <v>0</v>
      </c>
      <c r="S179" s="24" t="n">
        <f aca="true">OFFSET(INDIRECT($N$41),$M179,S$43)</f>
        <v>0</v>
      </c>
      <c r="T179" s="24"/>
      <c r="U179" s="24"/>
      <c r="V179" s="24"/>
      <c r="X179" s="24" t="n">
        <f aca="false">X178+1</f>
        <v>135</v>
      </c>
      <c r="Y179" s="48" t="n">
        <f aca="true">OFFSET(O178,Y$43,0)/$P$31</f>
        <v>0</v>
      </c>
      <c r="Z179" s="48" t="n">
        <f aca="true">OFFSET(P178,Z$43,0)/$U$31</f>
        <v>0</v>
      </c>
      <c r="AA179" s="48" t="n">
        <f aca="true">OFFSET(R178,AA$43,0)/$R$31</f>
        <v>0</v>
      </c>
      <c r="AB179" s="32" t="n">
        <f aca="true">OFFSET(V178,AB$43,0)/$V$31</f>
        <v>0</v>
      </c>
      <c r="AE179" s="24" t="n">
        <f aca="false">AE178+1</f>
        <v>135</v>
      </c>
      <c r="AF179" s="32" t="str">
        <f aca="false">IF(Y179&gt;0,Y179-Y178,"")</f>
        <v/>
      </c>
      <c r="AG179" s="32" t="str">
        <f aca="false">IF(Z179&gt;0,Z179-Z178,"")</f>
        <v/>
      </c>
      <c r="AH179" s="32" t="str">
        <f aca="false">IF(AA179&gt;0,AA179-AA178,"")</f>
        <v/>
      </c>
      <c r="AI179" s="32" t="str">
        <f aca="false">IF(AB179&gt;0,AB179-AB178,"")</f>
        <v/>
      </c>
    </row>
    <row r="180" customFormat="false" ht="12.8" hidden="false" customHeight="false" outlineLevel="0" collapsed="false">
      <c r="C180" s="24" t="n">
        <f aca="false">C179+1</f>
        <v>136</v>
      </c>
      <c r="D180" s="48" t="str">
        <f aca="false">IF(ISNUMBER(AF180),(0.7*AF174+0.8*AF175+0.9*AF176+AF177+1.1*AF178+1.2*AF179+1.3*AF180)/7,"")</f>
        <v/>
      </c>
      <c r="E180" s="48" t="str">
        <f aca="false">IF(ISNUMBER(AG180),(0.7*AG174+0.8*AG175+0.9*AG176+AG177+1.1*AG178+1.2*AG179+1.3*AG180)/7,"")</f>
        <v/>
      </c>
      <c r="F180" s="48" t="str">
        <f aca="false">IF(ISNUMBER(AH180),(0.7*AH174+0.8*AH175+0.9*AH176+AH177+1.1*AH178+1.2*AH179+1.3*AH180)/7,"")</f>
        <v/>
      </c>
      <c r="G180" s="48" t="str">
        <f aca="false">IF(ISNUMBER(AI180),(0.7*AI174+0.8*AI175+0.9*AI176+AI177+1.1*AI178+1.2*AI179+1.3*AI180)/7,"")</f>
        <v/>
      </c>
      <c r="H180" s="7"/>
      <c r="I180" s="7"/>
      <c r="J180" s="7"/>
      <c r="K180" s="7"/>
      <c r="M180" s="1" t="n">
        <f aca="false">M179+1</f>
        <v>136</v>
      </c>
      <c r="N180" s="15" t="n">
        <f aca="false">N179+1</f>
        <v>43997</v>
      </c>
      <c r="O180" s="24" t="n">
        <f aca="true">OFFSET(INDIRECT($N$41),$M180,O$43)</f>
        <v>0</v>
      </c>
      <c r="P180" s="24" t="n">
        <f aca="true">OFFSET(INDIRECT($N$41),$M180,P$43)</f>
        <v>0</v>
      </c>
      <c r="Q180" s="24" t="n">
        <f aca="true">OFFSET(INDIRECT($N$41),$M180,Q$43)</f>
        <v>0</v>
      </c>
      <c r="R180" s="24" t="n">
        <f aca="true">OFFSET(INDIRECT($N$41),$M180,R$43)</f>
        <v>0</v>
      </c>
      <c r="S180" s="24" t="n">
        <f aca="true">OFFSET(INDIRECT($N$41),$M180,S$43)</f>
        <v>0</v>
      </c>
      <c r="T180" s="24"/>
      <c r="U180" s="24"/>
      <c r="V180" s="24"/>
      <c r="X180" s="24" t="n">
        <f aca="false">X179+1</f>
        <v>136</v>
      </c>
      <c r="Y180" s="48" t="n">
        <f aca="true">OFFSET(O179,Y$43,0)/$P$31</f>
        <v>0</v>
      </c>
      <c r="Z180" s="48" t="n">
        <f aca="true">OFFSET(P179,Z$43,0)/$U$31</f>
        <v>0</v>
      </c>
      <c r="AA180" s="48" t="n">
        <f aca="true">OFFSET(R179,AA$43,0)/$R$31</f>
        <v>0</v>
      </c>
      <c r="AB180" s="32" t="n">
        <f aca="true">OFFSET(V179,AB$43,0)/$V$31</f>
        <v>0</v>
      </c>
      <c r="AE180" s="24" t="n">
        <f aca="false">AE179+1</f>
        <v>136</v>
      </c>
      <c r="AF180" s="32" t="str">
        <f aca="false">IF(Y180&gt;0,Y180-Y179,"")</f>
        <v/>
      </c>
      <c r="AG180" s="32" t="str">
        <f aca="false">IF(Z180&gt;0,Z180-Z179,"")</f>
        <v/>
      </c>
      <c r="AH180" s="32" t="str">
        <f aca="false">IF(AA180&gt;0,AA180-AA179,"")</f>
        <v/>
      </c>
      <c r="AI180" s="32" t="str">
        <f aca="false">IF(AB180&gt;0,AB180-AB179,"")</f>
        <v/>
      </c>
    </row>
    <row r="181" customFormat="false" ht="12.8" hidden="false" customHeight="false" outlineLevel="0" collapsed="false">
      <c r="C181" s="24" t="n">
        <f aca="false">C180+1</f>
        <v>137</v>
      </c>
      <c r="D181" s="48" t="str">
        <f aca="false">IF(ISNUMBER(AF181),(0.7*AF175+0.8*AF176+0.9*AF177+AF178+1.1*AF179+1.2*AF180+1.3*AF181)/7,"")</f>
        <v/>
      </c>
      <c r="E181" s="48" t="str">
        <f aca="false">IF(ISNUMBER(AG181),(0.7*AG175+0.8*AG176+0.9*AG177+AG178+1.1*AG179+1.2*AG180+1.3*AG181)/7,"")</f>
        <v/>
      </c>
      <c r="F181" s="48" t="str">
        <f aca="false">IF(ISNUMBER(AH181),(0.7*AH175+0.8*AH176+0.9*AH177+AH178+1.1*AH179+1.2*AH180+1.3*AH181)/7,"")</f>
        <v/>
      </c>
      <c r="G181" s="48" t="str">
        <f aca="false">IF(ISNUMBER(AI181),(0.7*AI175+0.8*AI176+0.9*AI177+AI178+1.1*AI179+1.2*AI180+1.3*AI181)/7,"")</f>
        <v/>
      </c>
      <c r="H181" s="7"/>
      <c r="I181" s="7"/>
      <c r="J181" s="7"/>
      <c r="K181" s="7"/>
      <c r="M181" s="1" t="n">
        <f aca="false">M180+1</f>
        <v>137</v>
      </c>
      <c r="N181" s="15" t="n">
        <f aca="false">N180+1</f>
        <v>43998</v>
      </c>
      <c r="O181" s="24" t="n">
        <f aca="true">OFFSET(INDIRECT($N$41),$M181,O$43)</f>
        <v>0</v>
      </c>
      <c r="P181" s="24" t="n">
        <f aca="true">OFFSET(INDIRECT($N$41),$M181,P$43)</f>
        <v>0</v>
      </c>
      <c r="Q181" s="24" t="n">
        <f aca="true">OFFSET(INDIRECT($N$41),$M181,Q$43)</f>
        <v>0</v>
      </c>
      <c r="R181" s="24" t="n">
        <f aca="true">OFFSET(INDIRECT($N$41),$M181,R$43)</f>
        <v>0</v>
      </c>
      <c r="S181" s="24" t="n">
        <f aca="true">OFFSET(INDIRECT($N$41),$M181,S$43)</f>
        <v>0</v>
      </c>
      <c r="T181" s="24"/>
      <c r="U181" s="24"/>
      <c r="V181" s="24"/>
      <c r="X181" s="24" t="n">
        <f aca="false">X180+1</f>
        <v>137</v>
      </c>
      <c r="Y181" s="48" t="n">
        <f aca="true">OFFSET(O180,Y$43,0)/$P$31</f>
        <v>0</v>
      </c>
      <c r="Z181" s="48" t="n">
        <f aca="true">OFFSET(P180,Z$43,0)/$U$31</f>
        <v>0</v>
      </c>
      <c r="AA181" s="48" t="n">
        <f aca="true">OFFSET(R180,AA$43,0)/$R$31</f>
        <v>0</v>
      </c>
      <c r="AB181" s="32" t="n">
        <f aca="true">OFFSET(V180,AB$43,0)/$V$31</f>
        <v>0</v>
      </c>
      <c r="AE181" s="24" t="n">
        <f aca="false">AE180+1</f>
        <v>137</v>
      </c>
      <c r="AF181" s="32" t="str">
        <f aca="false">IF(Y181&gt;0,Y181-Y180,"")</f>
        <v/>
      </c>
      <c r="AG181" s="32" t="str">
        <f aca="false">IF(Z181&gt;0,Z181-Z180,"")</f>
        <v/>
      </c>
      <c r="AH181" s="32" t="str">
        <f aca="false">IF(AA181&gt;0,AA181-AA180,"")</f>
        <v/>
      </c>
      <c r="AI181" s="32" t="str">
        <f aca="false">IF(AB181&gt;0,AB181-AB180,"")</f>
        <v/>
      </c>
    </row>
    <row r="182" customFormat="false" ht="12.8" hidden="false" customHeight="false" outlineLevel="0" collapsed="false">
      <c r="C182" s="24" t="n">
        <f aca="false">C181+1</f>
        <v>138</v>
      </c>
      <c r="D182" s="48" t="str">
        <f aca="false">IF(ISNUMBER(AF182),(0.7*AF176+0.8*AF177+0.9*AF178+AF179+1.1*AF180+1.2*AF181+1.3*AF182)/7,"")</f>
        <v/>
      </c>
      <c r="E182" s="48" t="str">
        <f aca="false">IF(ISNUMBER(AG182),(0.7*AG176+0.8*AG177+0.9*AG178+AG179+1.1*AG180+1.2*AG181+1.3*AG182)/7,"")</f>
        <v/>
      </c>
      <c r="F182" s="48" t="str">
        <f aca="false">IF(ISNUMBER(AH182),(0.7*AH176+0.8*AH177+0.9*AH178+AH179+1.1*AH180+1.2*AH181+1.3*AH182)/7,"")</f>
        <v/>
      </c>
      <c r="G182" s="48" t="str">
        <f aca="false">IF(ISNUMBER(AI182),(0.7*AI176+0.8*AI177+0.9*AI178+AI179+1.1*AI180+1.2*AI181+1.3*AI182)/7,"")</f>
        <v/>
      </c>
      <c r="H182" s="7"/>
      <c r="I182" s="7"/>
      <c r="J182" s="7"/>
      <c r="K182" s="7"/>
      <c r="M182" s="1" t="n">
        <f aca="false">M181+1</f>
        <v>138</v>
      </c>
      <c r="N182" s="15" t="n">
        <f aca="false">N181+1</f>
        <v>43999</v>
      </c>
      <c r="O182" s="24" t="n">
        <f aca="true">OFFSET(INDIRECT($N$41),$M182,O$43)</f>
        <v>0</v>
      </c>
      <c r="P182" s="24" t="n">
        <f aca="true">OFFSET(INDIRECT($N$41),$M182,P$43)</f>
        <v>0</v>
      </c>
      <c r="Q182" s="24" t="n">
        <f aca="true">OFFSET(INDIRECT($N$41),$M182,Q$43)</f>
        <v>0</v>
      </c>
      <c r="R182" s="24" t="n">
        <f aca="true">OFFSET(INDIRECT($N$41),$M182,R$43)</f>
        <v>0</v>
      </c>
      <c r="S182" s="24" t="n">
        <f aca="true">OFFSET(INDIRECT($N$41),$M182,S$43)</f>
        <v>0</v>
      </c>
      <c r="T182" s="24"/>
      <c r="U182" s="24"/>
      <c r="V182" s="24"/>
      <c r="X182" s="24" t="n">
        <f aca="false">X181+1</f>
        <v>138</v>
      </c>
      <c r="Y182" s="48" t="n">
        <f aca="true">OFFSET(O181,Y$43,0)/$P$31</f>
        <v>0</v>
      </c>
      <c r="Z182" s="48" t="n">
        <f aca="true">OFFSET(P181,Z$43,0)/$U$31</f>
        <v>0</v>
      </c>
      <c r="AA182" s="48" t="n">
        <f aca="true">OFFSET(R181,AA$43,0)/$R$31</f>
        <v>0</v>
      </c>
      <c r="AB182" s="32" t="n">
        <f aca="true">OFFSET(V181,AB$43,0)/$V$31</f>
        <v>0</v>
      </c>
      <c r="AE182" s="24" t="n">
        <f aca="false">AE181+1</f>
        <v>138</v>
      </c>
      <c r="AF182" s="32" t="str">
        <f aca="false">IF(Y182&gt;0,Y182-Y181,"")</f>
        <v/>
      </c>
      <c r="AG182" s="32" t="str">
        <f aca="false">IF(Z182&gt;0,Z182-Z181,"")</f>
        <v/>
      </c>
      <c r="AH182" s="32" t="str">
        <f aca="false">IF(AA182&gt;0,AA182-AA181,"")</f>
        <v/>
      </c>
      <c r="AI182" s="32" t="str">
        <f aca="false">IF(AB182&gt;0,AB182-AB181,"")</f>
        <v/>
      </c>
    </row>
    <row r="183" customFormat="false" ht="12.8" hidden="false" customHeight="false" outlineLevel="0" collapsed="false">
      <c r="C183" s="24" t="n">
        <f aca="false">C182+1</f>
        <v>139</v>
      </c>
      <c r="D183" s="48" t="str">
        <f aca="false">IF(ISNUMBER(AF183),(0.7*AF177+0.8*AF178+0.9*AF179+AF180+1.1*AF181+1.2*AF182+1.3*AF183)/7,"")</f>
        <v/>
      </c>
      <c r="E183" s="48" t="str">
        <f aca="false">IF(ISNUMBER(AG183),(0.7*AG177+0.8*AG178+0.9*AG179+AG180+1.1*AG181+1.2*AG182+1.3*AG183)/7,"")</f>
        <v/>
      </c>
      <c r="F183" s="48" t="str">
        <f aca="false">IF(ISNUMBER(AH183),(0.7*AH177+0.8*AH178+0.9*AH179+AH180+1.1*AH181+1.2*AH182+1.3*AH183)/7,"")</f>
        <v/>
      </c>
      <c r="G183" s="48" t="str">
        <f aca="false">IF(ISNUMBER(AI183),(0.7*AI177+0.8*AI178+0.9*AI179+AI180+1.1*AI181+1.2*AI182+1.3*AI183)/7,"")</f>
        <v/>
      </c>
      <c r="H183" s="7"/>
      <c r="I183" s="7"/>
      <c r="J183" s="7"/>
      <c r="K183" s="7"/>
      <c r="M183" s="1" t="n">
        <f aca="false">M182+1</f>
        <v>139</v>
      </c>
      <c r="N183" s="15" t="n">
        <f aca="false">N182+1</f>
        <v>44000</v>
      </c>
      <c r="O183" s="24" t="n">
        <f aca="true">OFFSET(INDIRECT($N$41),$M183,O$43)</f>
        <v>0</v>
      </c>
      <c r="P183" s="24" t="n">
        <f aca="true">OFFSET(INDIRECT($N$41),$M183,P$43)</f>
        <v>0</v>
      </c>
      <c r="Q183" s="24" t="n">
        <f aca="true">OFFSET(INDIRECT($N$41),$M183,Q$43)</f>
        <v>0</v>
      </c>
      <c r="R183" s="24" t="n">
        <f aca="true">OFFSET(INDIRECT($N$41),$M183,R$43)</f>
        <v>0</v>
      </c>
      <c r="S183" s="24" t="n">
        <f aca="true">OFFSET(INDIRECT($N$41),$M183,S$43)</f>
        <v>0</v>
      </c>
      <c r="T183" s="24"/>
      <c r="U183" s="24"/>
      <c r="V183" s="24"/>
      <c r="X183" s="24" t="n">
        <f aca="false">X182+1</f>
        <v>139</v>
      </c>
      <c r="Y183" s="48" t="n">
        <f aca="true">OFFSET(O182,Y$43,0)/$P$31</f>
        <v>0</v>
      </c>
      <c r="Z183" s="48" t="n">
        <f aca="true">OFFSET(P182,Z$43,0)/$U$31</f>
        <v>0</v>
      </c>
      <c r="AA183" s="48" t="n">
        <f aca="true">OFFSET(R182,AA$43,0)/$R$31</f>
        <v>0</v>
      </c>
      <c r="AB183" s="32" t="n">
        <f aca="true">OFFSET(V182,AB$43,0)/$V$31</f>
        <v>0</v>
      </c>
      <c r="AE183" s="24" t="n">
        <f aca="false">AE182+1</f>
        <v>139</v>
      </c>
      <c r="AF183" s="32" t="str">
        <f aca="false">IF(Y183&gt;0,Y183-Y182,"")</f>
        <v/>
      </c>
      <c r="AG183" s="32" t="str">
        <f aca="false">IF(Z183&gt;0,Z183-Z182,"")</f>
        <v/>
      </c>
      <c r="AH183" s="32" t="str">
        <f aca="false">IF(AA183&gt;0,AA183-AA182,"")</f>
        <v/>
      </c>
      <c r="AI183" s="32" t="str">
        <f aca="false">IF(AB183&gt;0,AB183-AB182,"")</f>
        <v/>
      </c>
    </row>
    <row r="184" customFormat="false" ht="12.8" hidden="false" customHeight="false" outlineLevel="0" collapsed="false">
      <c r="C184" s="24" t="n">
        <f aca="false">C183+1</f>
        <v>140</v>
      </c>
      <c r="D184" s="48" t="str">
        <f aca="false">IF(ISNUMBER(AF184),(0.7*AF178+0.8*AF179+0.9*AF180+AF181+1.1*AF182+1.2*AF183+1.3*AF184)/7,"")</f>
        <v/>
      </c>
      <c r="E184" s="48" t="str">
        <f aca="false">IF(ISNUMBER(AG184),(0.7*AG178+0.8*AG179+0.9*AG180+AG181+1.1*AG182+1.2*AG183+1.3*AG184)/7,"")</f>
        <v/>
      </c>
      <c r="F184" s="48" t="str">
        <f aca="false">IF(ISNUMBER(AH184),(0.7*AH178+0.8*AH179+0.9*AH180+AH181+1.1*AH182+1.2*AH183+1.3*AH184)/7,"")</f>
        <v/>
      </c>
      <c r="G184" s="48" t="str">
        <f aca="false">IF(ISNUMBER(AI184),(0.7*AI178+0.8*AI179+0.9*AI180+AI181+1.1*AI182+1.2*AI183+1.3*AI184)/7,"")</f>
        <v/>
      </c>
      <c r="H184" s="7"/>
      <c r="I184" s="7"/>
      <c r="J184" s="7"/>
      <c r="K184" s="7"/>
      <c r="M184" s="1" t="n">
        <f aca="false">M183+1</f>
        <v>140</v>
      </c>
      <c r="N184" s="15" t="n">
        <f aca="false">N183+1</f>
        <v>44001</v>
      </c>
      <c r="O184" s="24" t="n">
        <f aca="true">OFFSET(INDIRECT($N$41),$M184,O$43)</f>
        <v>0</v>
      </c>
      <c r="P184" s="24" t="n">
        <f aca="true">OFFSET(INDIRECT($N$41),$M184,P$43)</f>
        <v>0</v>
      </c>
      <c r="Q184" s="24" t="n">
        <f aca="true">OFFSET(INDIRECT($N$41),$M184,Q$43)</f>
        <v>0</v>
      </c>
      <c r="R184" s="24" t="n">
        <f aca="true">OFFSET(INDIRECT($N$41),$M184,R$43)</f>
        <v>0</v>
      </c>
      <c r="S184" s="24" t="n">
        <f aca="true">OFFSET(INDIRECT($N$41),$M184,S$43)</f>
        <v>0</v>
      </c>
      <c r="T184" s="24"/>
      <c r="U184" s="24"/>
      <c r="V184" s="24"/>
      <c r="X184" s="24" t="n">
        <f aca="false">X183+1</f>
        <v>140</v>
      </c>
      <c r="Y184" s="48" t="n">
        <f aca="true">OFFSET(O183,Y$43,0)/$P$31</f>
        <v>0</v>
      </c>
      <c r="Z184" s="48" t="n">
        <f aca="true">OFFSET(P183,Z$43,0)/$U$31</f>
        <v>0</v>
      </c>
      <c r="AA184" s="48" t="n">
        <f aca="true">OFFSET(R183,AA$43,0)/$R$31</f>
        <v>0</v>
      </c>
      <c r="AB184" s="32" t="n">
        <f aca="true">OFFSET(V183,AB$43,0)/$V$31</f>
        <v>0</v>
      </c>
      <c r="AE184" s="24" t="n">
        <f aca="false">AE183+1</f>
        <v>140</v>
      </c>
      <c r="AF184" s="32" t="str">
        <f aca="false">IF(Y184&gt;0,Y184-Y183,"")</f>
        <v/>
      </c>
      <c r="AG184" s="32" t="str">
        <f aca="false">IF(Z184&gt;0,Z184-Z183,"")</f>
        <v/>
      </c>
      <c r="AH184" s="32" t="str">
        <f aca="false">IF(AA184&gt;0,AA184-AA183,"")</f>
        <v/>
      </c>
      <c r="AI184" s="32" t="str">
        <f aca="false">IF(AB184&gt;0,AB184-AB183,"")</f>
        <v/>
      </c>
    </row>
    <row r="185" customFormat="false" ht="12.8" hidden="false" customHeight="false" outlineLevel="0" collapsed="false">
      <c r="C185" s="24" t="n">
        <f aca="false">C184+1</f>
        <v>141</v>
      </c>
      <c r="D185" s="48" t="str">
        <f aca="false">IF(ISNUMBER(AF185),(0.7*AF179+0.8*AF180+0.9*AF181+AF182+1.1*AF183+1.2*AF184+1.3*AF185)/7,"")</f>
        <v/>
      </c>
      <c r="E185" s="48" t="str">
        <f aca="false">IF(ISNUMBER(AG185),(0.7*AG179+0.8*AG180+0.9*AG181+AG182+1.1*AG183+1.2*AG184+1.3*AG185)/7,"")</f>
        <v/>
      </c>
      <c r="F185" s="48" t="str">
        <f aca="false">IF(ISNUMBER(AH185),(0.7*AH179+0.8*AH180+0.9*AH181+AH182+1.1*AH183+1.2*AH184+1.3*AH185)/7,"")</f>
        <v/>
      </c>
      <c r="G185" s="48" t="str">
        <f aca="false">IF(ISNUMBER(AI185),(0.7*AI179+0.8*AI180+0.9*AI181+AI182+1.1*AI183+1.2*AI184+1.3*AI185)/7,"")</f>
        <v/>
      </c>
      <c r="H185" s="7"/>
      <c r="I185" s="7"/>
      <c r="J185" s="7"/>
      <c r="K185" s="7"/>
      <c r="M185" s="1" t="n">
        <f aca="false">M184+1</f>
        <v>141</v>
      </c>
      <c r="N185" s="15" t="n">
        <f aca="false">N184+1</f>
        <v>44002</v>
      </c>
      <c r="O185" s="24" t="n">
        <f aca="true">OFFSET(INDIRECT($N$41),$M185,O$43)</f>
        <v>0</v>
      </c>
      <c r="P185" s="24" t="n">
        <f aca="true">OFFSET(INDIRECT($N$41),$M185,P$43)</f>
        <v>0</v>
      </c>
      <c r="Q185" s="24" t="n">
        <f aca="true">OFFSET(INDIRECT($N$41),$M185,Q$43)</f>
        <v>0</v>
      </c>
      <c r="R185" s="24" t="n">
        <f aca="true">OFFSET(INDIRECT($N$41),$M185,R$43)</f>
        <v>0</v>
      </c>
      <c r="S185" s="24" t="n">
        <f aca="true">OFFSET(INDIRECT($N$41),$M185,S$43)</f>
        <v>0</v>
      </c>
      <c r="T185" s="24"/>
      <c r="U185" s="24"/>
      <c r="V185" s="24"/>
      <c r="X185" s="24" t="n">
        <f aca="false">X184+1</f>
        <v>141</v>
      </c>
      <c r="Y185" s="48" t="n">
        <f aca="true">OFFSET(O184,Y$43,0)/$P$31</f>
        <v>0</v>
      </c>
      <c r="Z185" s="48" t="n">
        <f aca="true">OFFSET(P184,Z$43,0)/$U$31</f>
        <v>0</v>
      </c>
      <c r="AA185" s="48" t="n">
        <f aca="true">OFFSET(R184,AA$43,0)/$R$31</f>
        <v>0</v>
      </c>
      <c r="AB185" s="32" t="n">
        <f aca="true">OFFSET(V184,AB$43,0)/$V$31</f>
        <v>0</v>
      </c>
      <c r="AE185" s="24" t="n">
        <f aca="false">AE184+1</f>
        <v>141</v>
      </c>
      <c r="AF185" s="32" t="str">
        <f aca="false">IF(Y185&gt;0,Y185-Y184,"")</f>
        <v/>
      </c>
      <c r="AG185" s="32" t="str">
        <f aca="false">IF(Z185&gt;0,Z185-Z184,"")</f>
        <v/>
      </c>
      <c r="AH185" s="32" t="str">
        <f aca="false">IF(AA185&gt;0,AA185-AA184,"")</f>
        <v/>
      </c>
      <c r="AI185" s="32" t="str">
        <f aca="false">IF(AB185&gt;0,AB185-AB184,"")</f>
        <v/>
      </c>
    </row>
    <row r="186" customFormat="false" ht="12.8" hidden="false" customHeight="false" outlineLevel="0" collapsed="false">
      <c r="C186" s="24" t="n">
        <f aca="false">C185+1</f>
        <v>142</v>
      </c>
      <c r="D186" s="48" t="str">
        <f aca="false">IF(ISNUMBER(AF186),(0.7*AF180+0.8*AF181+0.9*AF182+AF183+1.1*AF184+1.2*AF185+1.3*AF186)/7,"")</f>
        <v/>
      </c>
      <c r="E186" s="48" t="str">
        <f aca="false">IF(ISNUMBER(AG186),(0.7*AG180+0.8*AG181+0.9*AG182+AG183+1.1*AG184+1.2*AG185+1.3*AG186)/7,"")</f>
        <v/>
      </c>
      <c r="F186" s="48" t="str">
        <f aca="false">IF(ISNUMBER(AH186),(0.7*AH180+0.8*AH181+0.9*AH182+AH183+1.1*AH184+1.2*AH185+1.3*AH186)/7,"")</f>
        <v/>
      </c>
      <c r="G186" s="48" t="str">
        <f aca="false">IF(ISNUMBER(AI186),(0.7*AI180+0.8*AI181+0.9*AI182+AI183+1.1*AI184+1.2*AI185+1.3*AI186)/7,"")</f>
        <v/>
      </c>
      <c r="H186" s="7"/>
      <c r="I186" s="7"/>
      <c r="J186" s="7"/>
      <c r="K186" s="7"/>
      <c r="M186" s="1" t="n">
        <f aca="false">M185+1</f>
        <v>142</v>
      </c>
      <c r="N186" s="15" t="n">
        <f aca="false">N185+1</f>
        <v>44003</v>
      </c>
      <c r="O186" s="24" t="n">
        <f aca="true">OFFSET(INDIRECT($N$41),$M186,O$43)</f>
        <v>0</v>
      </c>
      <c r="P186" s="24" t="n">
        <f aca="true">OFFSET(INDIRECT($N$41),$M186,P$43)</f>
        <v>0</v>
      </c>
      <c r="Q186" s="24" t="n">
        <f aca="true">OFFSET(INDIRECT($N$41),$M186,Q$43)</f>
        <v>0</v>
      </c>
      <c r="R186" s="24" t="n">
        <f aca="true">OFFSET(INDIRECT($N$41),$M186,R$43)</f>
        <v>0</v>
      </c>
      <c r="S186" s="24" t="n">
        <f aca="true">OFFSET(INDIRECT($N$41),$M186,S$43)</f>
        <v>0</v>
      </c>
      <c r="T186" s="24"/>
      <c r="U186" s="24"/>
      <c r="V186" s="24"/>
      <c r="X186" s="24" t="n">
        <f aca="false">X185+1</f>
        <v>142</v>
      </c>
      <c r="Y186" s="48" t="n">
        <f aca="true">OFFSET(O185,Y$43,0)/$P$31</f>
        <v>0</v>
      </c>
      <c r="Z186" s="48" t="n">
        <f aca="true">OFFSET(P185,Z$43,0)/$U$31</f>
        <v>0</v>
      </c>
      <c r="AA186" s="48" t="n">
        <f aca="true">OFFSET(R185,AA$43,0)/$R$31</f>
        <v>0</v>
      </c>
      <c r="AB186" s="32" t="n">
        <f aca="true">OFFSET(V185,AB$43,0)/$V$31</f>
        <v>0</v>
      </c>
      <c r="AE186" s="24" t="n">
        <f aca="false">AE185+1</f>
        <v>142</v>
      </c>
      <c r="AF186" s="32" t="str">
        <f aca="false">IF(Y186&gt;0,Y186-Y185,"")</f>
        <v/>
      </c>
      <c r="AG186" s="32" t="str">
        <f aca="false">IF(Z186&gt;0,Z186-Z185,"")</f>
        <v/>
      </c>
      <c r="AH186" s="32" t="str">
        <f aca="false">IF(AA186&gt;0,AA186-AA185,"")</f>
        <v/>
      </c>
      <c r="AI186" s="32" t="str">
        <f aca="false">IF(AB186&gt;0,AB186-AB185,"")</f>
        <v/>
      </c>
    </row>
    <row r="187" customFormat="false" ht="12.8" hidden="false" customHeight="false" outlineLevel="0" collapsed="false">
      <c r="C187" s="24" t="n">
        <f aca="false">C186+1</f>
        <v>143</v>
      </c>
      <c r="D187" s="48" t="str">
        <f aca="false">IF(ISNUMBER(AF187),(0.7*AF181+0.8*AF182+0.9*AF183+AF184+1.1*AF185+1.2*AF186+1.3*AF187)/7,"")</f>
        <v/>
      </c>
      <c r="E187" s="48" t="str">
        <f aca="false">IF(ISNUMBER(AG187),(0.7*AG181+0.8*AG182+0.9*AG183+AG184+1.1*AG185+1.2*AG186+1.3*AG187)/7,"")</f>
        <v/>
      </c>
      <c r="F187" s="48" t="str">
        <f aca="false">IF(ISNUMBER(AH187),(0.7*AH181+0.8*AH182+0.9*AH183+AH184+1.1*AH185+1.2*AH186+1.3*AH187)/7,"")</f>
        <v/>
      </c>
      <c r="G187" s="48" t="str">
        <f aca="false">IF(ISNUMBER(AI187),(0.7*AI181+0.8*AI182+0.9*AI183+AI184+1.1*AI185+1.2*AI186+1.3*AI187)/7,"")</f>
        <v/>
      </c>
      <c r="H187" s="7"/>
      <c r="I187" s="7"/>
      <c r="J187" s="7"/>
      <c r="K187" s="7"/>
      <c r="M187" s="1" t="n">
        <f aca="false">M186+1</f>
        <v>143</v>
      </c>
      <c r="N187" s="15" t="n">
        <f aca="false">N186+1</f>
        <v>44004</v>
      </c>
      <c r="O187" s="24" t="n">
        <f aca="true">OFFSET(INDIRECT($N$41),$M187,O$43)</f>
        <v>0</v>
      </c>
      <c r="P187" s="24" t="n">
        <f aca="true">OFFSET(INDIRECT($N$41),$M187,P$43)</f>
        <v>0</v>
      </c>
      <c r="Q187" s="24" t="n">
        <f aca="true">OFFSET(INDIRECT($N$41),$M187,Q$43)</f>
        <v>0</v>
      </c>
      <c r="R187" s="24" t="n">
        <f aca="true">OFFSET(INDIRECT($N$41),$M187,R$43)</f>
        <v>0</v>
      </c>
      <c r="S187" s="24" t="n">
        <f aca="true">OFFSET(INDIRECT($N$41),$M187,S$43)</f>
        <v>0</v>
      </c>
      <c r="T187" s="24"/>
      <c r="U187" s="24"/>
      <c r="V187" s="24"/>
      <c r="X187" s="24" t="n">
        <f aca="false">X186+1</f>
        <v>143</v>
      </c>
      <c r="Y187" s="48" t="n">
        <f aca="true">OFFSET(O186,Y$43,0)/$P$31</f>
        <v>0</v>
      </c>
      <c r="Z187" s="48" t="n">
        <f aca="true">OFFSET(P186,Z$43,0)/$U$31</f>
        <v>0</v>
      </c>
      <c r="AA187" s="48" t="n">
        <f aca="true">OFFSET(R186,AA$43,0)/$R$31</f>
        <v>0</v>
      </c>
      <c r="AB187" s="32" t="n">
        <f aca="true">OFFSET(V186,AB$43,0)/$V$31</f>
        <v>0</v>
      </c>
      <c r="AE187" s="24" t="n">
        <f aca="false">AE186+1</f>
        <v>143</v>
      </c>
      <c r="AF187" s="32" t="str">
        <f aca="false">IF(Y187&gt;0,Y187-Y186,"")</f>
        <v/>
      </c>
      <c r="AG187" s="32" t="str">
        <f aca="false">IF(Z187&gt;0,Z187-Z186,"")</f>
        <v/>
      </c>
      <c r="AH187" s="32" t="str">
        <f aca="false">IF(AA187&gt;0,AA187-AA186,"")</f>
        <v/>
      </c>
      <c r="AI187" s="32" t="str">
        <f aca="false">IF(AB187&gt;0,AB187-AB186,"")</f>
        <v/>
      </c>
    </row>
    <row r="188" customFormat="false" ht="12.8" hidden="false" customHeight="false" outlineLevel="0" collapsed="false">
      <c r="C188" s="24" t="n">
        <f aca="false">C187+1</f>
        <v>144</v>
      </c>
      <c r="D188" s="48" t="str">
        <f aca="false">IF(ISNUMBER(AF188),(0.7*AF182+0.8*AF183+0.9*AF184+AF185+1.1*AF186+1.2*AF187+1.3*AF188)/7,"")</f>
        <v/>
      </c>
      <c r="E188" s="48" t="str">
        <f aca="false">IF(ISNUMBER(AG188),(0.7*AG182+0.8*AG183+0.9*AG184+AG185+1.1*AG186+1.2*AG187+1.3*AG188)/7,"")</f>
        <v/>
      </c>
      <c r="F188" s="48" t="str">
        <f aca="false">IF(ISNUMBER(AH188),(0.7*AH182+0.8*AH183+0.9*AH184+AH185+1.1*AH186+1.2*AH187+1.3*AH188)/7,"")</f>
        <v/>
      </c>
      <c r="G188" s="48" t="str">
        <f aca="false">IF(ISNUMBER(AI188),(0.7*AI182+0.8*AI183+0.9*AI184+AI185+1.1*AI186+1.2*AI187+1.3*AI188)/7,"")</f>
        <v/>
      </c>
      <c r="H188" s="7"/>
      <c r="I188" s="7"/>
      <c r="J188" s="7"/>
      <c r="K188" s="7"/>
      <c r="M188" s="1" t="n">
        <f aca="false">M187+1</f>
        <v>144</v>
      </c>
      <c r="N188" s="15" t="n">
        <f aca="false">N187+1</f>
        <v>44005</v>
      </c>
      <c r="O188" s="24" t="n">
        <f aca="true">OFFSET(INDIRECT($N$41),$M188,O$43)</f>
        <v>0</v>
      </c>
      <c r="P188" s="24" t="n">
        <f aca="true">OFFSET(INDIRECT($N$41),$M188,P$43)</f>
        <v>0</v>
      </c>
      <c r="Q188" s="24" t="n">
        <f aca="true">OFFSET(INDIRECT($N$41),$M188,Q$43)</f>
        <v>0</v>
      </c>
      <c r="R188" s="24" t="n">
        <f aca="true">OFFSET(INDIRECT($N$41),$M188,R$43)</f>
        <v>0</v>
      </c>
      <c r="S188" s="24" t="n">
        <f aca="true">OFFSET(INDIRECT($N$41),$M188,S$43)</f>
        <v>0</v>
      </c>
      <c r="T188" s="24"/>
      <c r="U188" s="24"/>
      <c r="V188" s="24"/>
      <c r="X188" s="24" t="n">
        <f aca="false">X187+1</f>
        <v>144</v>
      </c>
      <c r="Y188" s="48" t="n">
        <f aca="true">OFFSET(O187,Y$43,0)/$P$31</f>
        <v>0</v>
      </c>
      <c r="Z188" s="48" t="n">
        <f aca="true">OFFSET(P187,Z$43,0)/$U$31</f>
        <v>0</v>
      </c>
      <c r="AA188" s="48" t="n">
        <f aca="true">OFFSET(R187,AA$43,0)/$R$31</f>
        <v>0</v>
      </c>
      <c r="AB188" s="32" t="n">
        <f aca="true">OFFSET(V187,AB$43,0)/$V$31</f>
        <v>0</v>
      </c>
      <c r="AE188" s="24" t="n">
        <f aca="false">AE187+1</f>
        <v>144</v>
      </c>
      <c r="AF188" s="32" t="str">
        <f aca="false">IF(Y188&gt;0,Y188-Y187,"")</f>
        <v/>
      </c>
      <c r="AG188" s="32" t="str">
        <f aca="false">IF(Z188&gt;0,Z188-Z187,"")</f>
        <v/>
      </c>
      <c r="AH188" s="32" t="str">
        <f aca="false">IF(AA188&gt;0,AA188-AA187,"")</f>
        <v/>
      </c>
      <c r="AI188" s="32" t="str">
        <f aca="false">IF(AB188&gt;0,AB188-AB187,"")</f>
        <v/>
      </c>
    </row>
    <row r="189" customFormat="false" ht="12.8" hidden="false" customHeight="false" outlineLevel="0" collapsed="false">
      <c r="C189" s="24" t="n">
        <f aca="false">C188+1</f>
        <v>145</v>
      </c>
      <c r="D189" s="48" t="str">
        <f aca="false">IF(ISNUMBER(AF189),(0.7*AF183+0.8*AF184+0.9*AF185+AF186+1.1*AF187+1.2*AF188+1.3*AF189)/7,"")</f>
        <v/>
      </c>
      <c r="E189" s="48" t="str">
        <f aca="false">IF(ISNUMBER(AG189),(0.7*AG183+0.8*AG184+0.9*AG185+AG186+1.1*AG187+1.2*AG188+1.3*AG189)/7,"")</f>
        <v/>
      </c>
      <c r="F189" s="48" t="str">
        <f aca="false">IF(ISNUMBER(AH189),(0.7*AH183+0.8*AH184+0.9*AH185+AH186+1.1*AH187+1.2*AH188+1.3*AH189)/7,"")</f>
        <v/>
      </c>
      <c r="G189" s="48" t="str">
        <f aca="false">IF(ISNUMBER(AI189),(0.7*AI183+0.8*AI184+0.9*AI185+AI186+1.1*AI187+1.2*AI188+1.3*AI189)/7,"")</f>
        <v/>
      </c>
      <c r="H189" s="7"/>
      <c r="I189" s="7"/>
      <c r="J189" s="7"/>
      <c r="K189" s="7"/>
      <c r="M189" s="1" t="n">
        <f aca="false">M188+1</f>
        <v>145</v>
      </c>
      <c r="N189" s="15" t="n">
        <f aca="false">N188+1</f>
        <v>44006</v>
      </c>
      <c r="O189" s="24" t="n">
        <f aca="true">OFFSET(INDIRECT($N$41),$M189,O$43)</f>
        <v>0</v>
      </c>
      <c r="P189" s="24" t="n">
        <f aca="true">OFFSET(INDIRECT($N$41),$M189,P$43)</f>
        <v>0</v>
      </c>
      <c r="Q189" s="24" t="n">
        <f aca="true">OFFSET(INDIRECT($N$41),$M189,Q$43)</f>
        <v>0</v>
      </c>
      <c r="R189" s="24" t="n">
        <f aca="true">OFFSET(INDIRECT($N$41),$M189,R$43)</f>
        <v>0</v>
      </c>
      <c r="S189" s="24" t="n">
        <f aca="true">OFFSET(INDIRECT($N$41),$M189,S$43)</f>
        <v>0</v>
      </c>
      <c r="T189" s="24"/>
      <c r="U189" s="24"/>
      <c r="V189" s="24"/>
      <c r="X189" s="24" t="n">
        <f aca="false">X188+1</f>
        <v>145</v>
      </c>
      <c r="Y189" s="48" t="n">
        <f aca="true">OFFSET(O188,Y$43,0)/$P$31</f>
        <v>0</v>
      </c>
      <c r="Z189" s="48" t="n">
        <f aca="true">OFFSET(P188,Z$43,0)/$U$31</f>
        <v>0</v>
      </c>
      <c r="AA189" s="48" t="n">
        <f aca="true">OFFSET(R188,AA$43,0)/$R$31</f>
        <v>0</v>
      </c>
      <c r="AB189" s="32" t="n">
        <f aca="true">OFFSET(V188,AB$43,0)/$V$31</f>
        <v>0</v>
      </c>
      <c r="AE189" s="24" t="n">
        <f aca="false">AE188+1</f>
        <v>145</v>
      </c>
      <c r="AF189" s="32" t="str">
        <f aca="false">IF(Y189&gt;0,Y189-Y188,"")</f>
        <v/>
      </c>
      <c r="AG189" s="32" t="str">
        <f aca="false">IF(Z189&gt;0,Z189-Z188,"")</f>
        <v/>
      </c>
      <c r="AH189" s="32" t="str">
        <f aca="false">IF(AA189&gt;0,AA189-AA188,"")</f>
        <v/>
      </c>
      <c r="AI189" s="32" t="str">
        <f aca="false">IF(AB189&gt;0,AB189-AB188,"")</f>
        <v/>
      </c>
    </row>
    <row r="190" customFormat="false" ht="12.8" hidden="false" customHeight="false" outlineLevel="0" collapsed="false">
      <c r="C190" s="24" t="n">
        <f aca="false">C189+1</f>
        <v>146</v>
      </c>
      <c r="D190" s="48" t="str">
        <f aca="false">IF(ISNUMBER(AF190),(0.7*AF184+0.8*AF185+0.9*AF186+AF187+1.1*AF188+1.2*AF189+1.3*AF190)/7,"")</f>
        <v/>
      </c>
      <c r="E190" s="48" t="str">
        <f aca="false">IF(ISNUMBER(AG190),(0.7*AG184+0.8*AG185+0.9*AG186+AG187+1.1*AG188+1.2*AG189+1.3*AG190)/7,"")</f>
        <v/>
      </c>
      <c r="F190" s="48" t="str">
        <f aca="false">IF(ISNUMBER(AH190),(0.7*AH184+0.8*AH185+0.9*AH186+AH187+1.1*AH188+1.2*AH189+1.3*AH190)/7,"")</f>
        <v/>
      </c>
      <c r="G190" s="48" t="str">
        <f aca="false">IF(ISNUMBER(AI190),(0.7*AI184+0.8*AI185+0.9*AI186+AI187+1.1*AI188+1.2*AI189+1.3*AI190)/7,"")</f>
        <v/>
      </c>
      <c r="H190" s="7"/>
      <c r="I190" s="7"/>
      <c r="J190" s="7"/>
      <c r="K190" s="7"/>
      <c r="M190" s="1" t="n">
        <f aca="false">M189+1</f>
        <v>146</v>
      </c>
      <c r="N190" s="15" t="n">
        <f aca="false">N189+1</f>
        <v>44007</v>
      </c>
      <c r="O190" s="24" t="n">
        <f aca="true">OFFSET(INDIRECT($N$41),$M190,O$43)</f>
        <v>0</v>
      </c>
      <c r="P190" s="24" t="n">
        <f aca="true">OFFSET(INDIRECT($N$41),$M190,P$43)</f>
        <v>0</v>
      </c>
      <c r="Q190" s="24" t="n">
        <f aca="true">OFFSET(INDIRECT($N$41),$M190,Q$43)</f>
        <v>0</v>
      </c>
      <c r="R190" s="24" t="n">
        <f aca="true">OFFSET(INDIRECT($N$41),$M190,R$43)</f>
        <v>0</v>
      </c>
      <c r="S190" s="24" t="n">
        <f aca="true">OFFSET(INDIRECT($N$41),$M190,S$43)</f>
        <v>0</v>
      </c>
      <c r="T190" s="24"/>
      <c r="U190" s="24"/>
      <c r="V190" s="24"/>
      <c r="X190" s="24" t="n">
        <f aca="false">X189+1</f>
        <v>146</v>
      </c>
      <c r="Y190" s="48" t="n">
        <f aca="true">OFFSET(O189,Y$43,0)/$P$31</f>
        <v>0</v>
      </c>
      <c r="Z190" s="48" t="n">
        <f aca="true">OFFSET(P189,Z$43,0)/$U$31</f>
        <v>0</v>
      </c>
      <c r="AA190" s="48" t="n">
        <f aca="true">OFFSET(R189,AA$43,0)/$R$31</f>
        <v>0</v>
      </c>
      <c r="AB190" s="32" t="n">
        <f aca="true">OFFSET(V189,AB$43,0)/$V$31</f>
        <v>0</v>
      </c>
      <c r="AE190" s="24" t="n">
        <f aca="false">AE189+1</f>
        <v>146</v>
      </c>
      <c r="AF190" s="32" t="str">
        <f aca="false">IF(Y190&gt;0,Y190-Y189,"")</f>
        <v/>
      </c>
      <c r="AG190" s="32" t="str">
        <f aca="false">IF(Z190&gt;0,Z190-Z189,"")</f>
        <v/>
      </c>
      <c r="AH190" s="32" t="str">
        <f aca="false">IF(AA190&gt;0,AA190-AA189,"")</f>
        <v/>
      </c>
      <c r="AI190" s="32" t="str">
        <f aca="false">IF(AB190&gt;0,AB190-AB189,"")</f>
        <v/>
      </c>
    </row>
    <row r="191" customFormat="false" ht="12.8" hidden="false" customHeight="false" outlineLevel="0" collapsed="false">
      <c r="C191" s="24" t="n">
        <f aca="false">C190+1</f>
        <v>147</v>
      </c>
      <c r="D191" s="48" t="str">
        <f aca="false">IF(ISNUMBER(AF191),(0.7*AF185+0.8*AF186+0.9*AF187+AF188+1.1*AF189+1.2*AF190+1.3*AF191)/7,"")</f>
        <v/>
      </c>
      <c r="E191" s="48" t="str">
        <f aca="false">IF(ISNUMBER(AG191),(0.7*AG185+0.8*AG186+0.9*AG187+AG188+1.1*AG189+1.2*AG190+1.3*AG191)/7,"")</f>
        <v/>
      </c>
      <c r="F191" s="48" t="str">
        <f aca="false">IF(ISNUMBER(AH191),(0.7*AH185+0.8*AH186+0.9*AH187+AH188+1.1*AH189+1.2*AH190+1.3*AH191)/7,"")</f>
        <v/>
      </c>
      <c r="G191" s="48" t="str">
        <f aca="false">IF(ISNUMBER(AI191),(0.7*AI185+0.8*AI186+0.9*AI187+AI188+1.1*AI189+1.2*AI190+1.3*AI191)/7,"")</f>
        <v/>
      </c>
      <c r="H191" s="7"/>
      <c r="I191" s="7"/>
      <c r="J191" s="7"/>
      <c r="K191" s="7"/>
      <c r="M191" s="1" t="n">
        <f aca="false">M190+1</f>
        <v>147</v>
      </c>
      <c r="N191" s="15" t="n">
        <f aca="false">N190+1</f>
        <v>44008</v>
      </c>
      <c r="O191" s="24" t="n">
        <f aca="true">OFFSET(INDIRECT($N$41),$M191,O$43)</f>
        <v>0</v>
      </c>
      <c r="P191" s="24" t="n">
        <f aca="true">OFFSET(INDIRECT($N$41),$M191,P$43)</f>
        <v>0</v>
      </c>
      <c r="Q191" s="24" t="n">
        <f aca="true">OFFSET(INDIRECT($N$41),$M191,Q$43)</f>
        <v>0</v>
      </c>
      <c r="R191" s="24" t="n">
        <f aca="true">OFFSET(INDIRECT($N$41),$M191,R$43)</f>
        <v>0</v>
      </c>
      <c r="S191" s="24" t="n">
        <f aca="true">OFFSET(INDIRECT($N$41),$M191,S$43)</f>
        <v>0</v>
      </c>
      <c r="T191" s="24"/>
      <c r="U191" s="24"/>
      <c r="V191" s="24"/>
      <c r="X191" s="24" t="n">
        <f aca="false">X190+1</f>
        <v>147</v>
      </c>
      <c r="Y191" s="48" t="n">
        <f aca="true">OFFSET(O190,Y$43,0)/$P$31</f>
        <v>0</v>
      </c>
      <c r="Z191" s="48" t="n">
        <f aca="true">OFFSET(P190,Z$43,0)/$U$31</f>
        <v>0</v>
      </c>
      <c r="AA191" s="48" t="n">
        <f aca="true">OFFSET(R190,AA$43,0)/$R$31</f>
        <v>0</v>
      </c>
      <c r="AB191" s="32" t="n">
        <f aca="true">OFFSET(V190,AB$43,0)/$V$31</f>
        <v>0</v>
      </c>
      <c r="AE191" s="24" t="n">
        <f aca="false">AE190+1</f>
        <v>147</v>
      </c>
      <c r="AF191" s="32" t="str">
        <f aca="false">IF(Y191&gt;0,Y191-Y190,"")</f>
        <v/>
      </c>
      <c r="AG191" s="32" t="str">
        <f aca="false">IF(Z191&gt;0,Z191-Z190,"")</f>
        <v/>
      </c>
      <c r="AH191" s="32" t="str">
        <f aca="false">IF(AA191&gt;0,AA191-AA190,"")</f>
        <v/>
      </c>
      <c r="AI191" s="32" t="str">
        <f aca="false">IF(AB191&gt;0,AB191-AB190,"")</f>
        <v/>
      </c>
    </row>
    <row r="192" customFormat="false" ht="12.8" hidden="false" customHeight="false" outlineLevel="0" collapsed="false">
      <c r="C192" s="24" t="n">
        <f aca="false">C191+1</f>
        <v>148</v>
      </c>
      <c r="D192" s="48" t="str">
        <f aca="false">IF(ISNUMBER(AF192),(0.7*AF186+0.8*AF187+0.9*AF188+AF189+1.1*AF190+1.2*AF191+1.3*AF192)/7,"")</f>
        <v/>
      </c>
      <c r="E192" s="48" t="str">
        <f aca="false">IF(ISNUMBER(AG192),(0.7*AG186+0.8*AG187+0.9*AG188+AG189+1.1*AG190+1.2*AG191+1.3*AG192)/7,"")</f>
        <v/>
      </c>
      <c r="F192" s="48" t="str">
        <f aca="false">IF(ISNUMBER(AH192),(0.7*AH186+0.8*AH187+0.9*AH188+AH189+1.1*AH190+1.2*AH191+1.3*AH192)/7,"")</f>
        <v/>
      </c>
      <c r="G192" s="48" t="str">
        <f aca="false">IF(ISNUMBER(AI192),(0.7*AI186+0.8*AI187+0.9*AI188+AI189+1.1*AI190+1.2*AI191+1.3*AI192)/7,"")</f>
        <v/>
      </c>
      <c r="H192" s="7"/>
      <c r="I192" s="7"/>
      <c r="J192" s="7"/>
      <c r="K192" s="7"/>
      <c r="M192" s="1" t="n">
        <f aca="false">M191+1</f>
        <v>148</v>
      </c>
      <c r="N192" s="15" t="n">
        <f aca="false">N191+1</f>
        <v>44009</v>
      </c>
      <c r="O192" s="24" t="n">
        <f aca="true">OFFSET(INDIRECT($N$41),$M192,O$43)</f>
        <v>0</v>
      </c>
      <c r="P192" s="24" t="n">
        <f aca="true">OFFSET(INDIRECT($N$41),$M192,P$43)</f>
        <v>0</v>
      </c>
      <c r="Q192" s="24" t="n">
        <f aca="true">OFFSET(INDIRECT($N$41),$M192,Q$43)</f>
        <v>0</v>
      </c>
      <c r="R192" s="24" t="n">
        <f aca="true">OFFSET(INDIRECT($N$41),$M192,R$43)</f>
        <v>0</v>
      </c>
      <c r="S192" s="24" t="n">
        <f aca="true">OFFSET(INDIRECT($N$41),$M192,S$43)</f>
        <v>0</v>
      </c>
      <c r="T192" s="24"/>
      <c r="U192" s="24"/>
      <c r="V192" s="24"/>
      <c r="X192" s="24" t="n">
        <f aca="false">X191+1</f>
        <v>148</v>
      </c>
      <c r="Y192" s="48" t="n">
        <f aca="true">OFFSET(O191,Y$43,0)/$P$31</f>
        <v>0</v>
      </c>
      <c r="Z192" s="48" t="n">
        <f aca="true">OFFSET(P191,Z$43,0)/$U$31</f>
        <v>0</v>
      </c>
      <c r="AA192" s="48" t="n">
        <f aca="true">OFFSET(R191,AA$43,0)/$R$31</f>
        <v>0</v>
      </c>
      <c r="AB192" s="32" t="n">
        <f aca="true">OFFSET(V191,AB$43,0)/$V$31</f>
        <v>0</v>
      </c>
      <c r="AE192" s="24" t="n">
        <f aca="false">AE191+1</f>
        <v>148</v>
      </c>
      <c r="AF192" s="32" t="str">
        <f aca="false">IF(Y192&gt;0,Y192-Y191,"")</f>
        <v/>
      </c>
      <c r="AG192" s="32" t="str">
        <f aca="false">IF(Z192&gt;0,Z192-Z191,"")</f>
        <v/>
      </c>
      <c r="AH192" s="32" t="str">
        <f aca="false">IF(AA192&gt;0,AA192-AA191,"")</f>
        <v/>
      </c>
      <c r="AI192" s="32" t="str">
        <f aca="false">IF(AB192&gt;0,AB192-AB191,"")</f>
        <v/>
      </c>
    </row>
    <row r="193" customFormat="false" ht="12.8" hidden="false" customHeight="false" outlineLevel="0" collapsed="false">
      <c r="C193" s="24" t="n">
        <f aca="false">C192+1</f>
        <v>149</v>
      </c>
      <c r="D193" s="48" t="str">
        <f aca="false">IF(ISNUMBER(AF193),(0.7*AF187+0.8*AF188+0.9*AF189+AF190+1.1*AF191+1.2*AF192+1.3*AF193)/7,"")</f>
        <v/>
      </c>
      <c r="E193" s="48" t="str">
        <f aca="false">IF(ISNUMBER(AG193),(0.7*AG187+0.8*AG188+0.9*AG189+AG190+1.1*AG191+1.2*AG192+1.3*AG193)/7,"")</f>
        <v/>
      </c>
      <c r="F193" s="48" t="str">
        <f aca="false">IF(ISNUMBER(AH193),(0.7*AH187+0.8*AH188+0.9*AH189+AH190+1.1*AH191+1.2*AH192+1.3*AH193)/7,"")</f>
        <v/>
      </c>
      <c r="G193" s="48" t="str">
        <f aca="false">IF(ISNUMBER(AI193),(0.7*AI187+0.8*AI188+0.9*AI189+AI190+1.1*AI191+1.2*AI192+1.3*AI193)/7,"")</f>
        <v/>
      </c>
      <c r="M193" s="1" t="n">
        <f aca="false">M192+1</f>
        <v>149</v>
      </c>
      <c r="N193" s="15" t="n">
        <f aca="false">N192+1</f>
        <v>44010</v>
      </c>
      <c r="O193" s="24" t="n">
        <f aca="true">OFFSET(INDIRECT($N$41),$M193,O$43)</f>
        <v>0</v>
      </c>
      <c r="P193" s="24" t="n">
        <f aca="true">OFFSET(INDIRECT($N$41),$M193,P$43)</f>
        <v>0</v>
      </c>
      <c r="Q193" s="24" t="n">
        <f aca="true">OFFSET(INDIRECT($N$41),$M193,Q$43)</f>
        <v>0</v>
      </c>
      <c r="R193" s="24" t="n">
        <f aca="true">OFFSET(INDIRECT($N$41),$M193,R$43)</f>
        <v>0</v>
      </c>
      <c r="S193" s="24" t="n">
        <f aca="true">OFFSET(INDIRECT($N$41),$M193,S$43)</f>
        <v>0</v>
      </c>
      <c r="T193" s="24"/>
      <c r="U193" s="24"/>
      <c r="V193" s="24"/>
      <c r="X193" s="24" t="n">
        <f aca="false">X192+1</f>
        <v>149</v>
      </c>
      <c r="Y193" s="48" t="n">
        <f aca="true">OFFSET(O192,Y$43,0)/$P$31</f>
        <v>0</v>
      </c>
      <c r="Z193" s="48" t="n">
        <f aca="true">OFFSET(P192,Z$43,0)/$U$31</f>
        <v>0</v>
      </c>
      <c r="AA193" s="48" t="n">
        <f aca="true">OFFSET(R192,AA$43,0)/$R$31</f>
        <v>0</v>
      </c>
      <c r="AB193" s="32" t="n">
        <f aca="true">OFFSET(V192,AB$43,0)/$V$31</f>
        <v>0</v>
      </c>
      <c r="AE193" s="24" t="n">
        <f aca="false">AE192+1</f>
        <v>149</v>
      </c>
      <c r="AF193" s="32" t="str">
        <f aca="false">IF(Y193&gt;0,Y193-Y192,"")</f>
        <v/>
      </c>
      <c r="AG193" s="32" t="str">
        <f aca="false">IF(Z193&gt;0,Z193-Z192,"")</f>
        <v/>
      </c>
      <c r="AH193" s="32" t="str">
        <f aca="false">IF(AA193&gt;0,AA193-AA192,"")</f>
        <v/>
      </c>
      <c r="AI193" s="32" t="str">
        <f aca="false">IF(AB193&gt;0,AB193-AB192,"")</f>
        <v/>
      </c>
    </row>
    <row r="194" customFormat="false" ht="12.8" hidden="false" customHeight="false" outlineLevel="0" collapsed="false">
      <c r="C194" s="24" t="n">
        <f aca="false">C193+1</f>
        <v>150</v>
      </c>
      <c r="D194" s="48" t="str">
        <f aca="false">IF(ISNUMBER(AF194),(0.7*AF188+0.8*AF189+0.9*AF190+AF191+1.1*AF192+1.2*AF193+1.3*AF194)/7,"")</f>
        <v/>
      </c>
      <c r="E194" s="48" t="str">
        <f aca="false">IF(ISNUMBER(AG194),(0.7*AG188+0.8*AG189+0.9*AG190+AG191+1.1*AG192+1.2*AG193+1.3*AG194)/7,"")</f>
        <v/>
      </c>
      <c r="F194" s="48" t="str">
        <f aca="false">IF(ISNUMBER(AH194),(0.7*AH188+0.8*AH189+0.9*AH190+AH191+1.1*AH192+1.2*AH193+1.3*AH194)/7,"")</f>
        <v/>
      </c>
      <c r="G194" s="48" t="str">
        <f aca="false">IF(ISNUMBER(AI194),(0.7*AI188+0.8*AI189+0.9*AI190+AI191+1.1*AI192+1.2*AI193+1.3*AI194)/7,"")</f>
        <v/>
      </c>
      <c r="M194" s="1" t="n">
        <f aca="false">M193+1</f>
        <v>150</v>
      </c>
      <c r="N194" s="15" t="n">
        <f aca="false">N193+1</f>
        <v>44011</v>
      </c>
      <c r="O194" s="24" t="n">
        <f aca="true">OFFSET(INDIRECT($N$41),$M194,O$43)</f>
        <v>0</v>
      </c>
      <c r="P194" s="24" t="n">
        <f aca="true">OFFSET(INDIRECT($N$41),$M194,P$43)</f>
        <v>0</v>
      </c>
      <c r="Q194" s="24" t="n">
        <f aca="true">OFFSET(INDIRECT($N$41),$M194,Q$43)</f>
        <v>0</v>
      </c>
      <c r="R194" s="24" t="n">
        <f aca="true">OFFSET(INDIRECT($N$41),$M194,R$43)</f>
        <v>0</v>
      </c>
      <c r="S194" s="24" t="n">
        <f aca="true">OFFSET(INDIRECT($N$41),$M194,S$43)</f>
        <v>0</v>
      </c>
      <c r="T194" s="24"/>
      <c r="U194" s="24"/>
      <c r="V194" s="24"/>
      <c r="X194" s="24" t="n">
        <f aca="false">X193+1</f>
        <v>150</v>
      </c>
      <c r="Y194" s="48" t="n">
        <f aca="true">OFFSET(O193,Y$43,0)/$P$31</f>
        <v>0</v>
      </c>
      <c r="Z194" s="48" t="n">
        <f aca="true">OFFSET(P193,Z$43,0)/$U$31</f>
        <v>0</v>
      </c>
      <c r="AA194" s="48" t="n">
        <f aca="true">OFFSET(R193,AA$43,0)/$R$31</f>
        <v>0</v>
      </c>
      <c r="AB194" s="32" t="n">
        <f aca="true">OFFSET(V193,AB$43,0)/$V$31</f>
        <v>0</v>
      </c>
      <c r="AE194" s="24" t="n">
        <f aca="false">AE193+1</f>
        <v>150</v>
      </c>
      <c r="AF194" s="32" t="str">
        <f aca="false">IF(Y194&gt;0,Y194-Y193,"")</f>
        <v/>
      </c>
      <c r="AG194" s="32" t="str">
        <f aca="false">IF(Z194&gt;0,Z194-Z193,"")</f>
        <v/>
      </c>
      <c r="AH194" s="32" t="str">
        <f aca="false">IF(AA194&gt;0,AA194-AA193,"")</f>
        <v/>
      </c>
      <c r="AI194" s="32" t="str">
        <f aca="false">IF(AB194&gt;0,AB194-AB193,"")</f>
        <v/>
      </c>
    </row>
    <row r="195" customFormat="false" ht="12.8" hidden="false" customHeight="false" outlineLevel="0" collapsed="false">
      <c r="C195" s="24" t="n">
        <f aca="false">C194+1</f>
        <v>151</v>
      </c>
      <c r="D195" s="48" t="str">
        <f aca="false">IF(ISNUMBER(AF195),(0.7*AF189+0.8*AF190+0.9*AF191+AF192+1.1*AF193+1.2*AF194+1.3*AF195)/7,"")</f>
        <v/>
      </c>
      <c r="E195" s="48" t="str">
        <f aca="false">IF(ISNUMBER(AG195),(0.7*AG189+0.8*AG190+0.9*AG191+AG192+1.1*AG193+1.2*AG194+1.3*AG195)/7,"")</f>
        <v/>
      </c>
      <c r="F195" s="48" t="str">
        <f aca="false">IF(ISNUMBER(AH195),(0.7*AH189+0.8*AH190+0.9*AH191+AH192+1.1*AH193+1.2*AH194+1.3*AH195)/7,"")</f>
        <v/>
      </c>
      <c r="G195" s="48" t="str">
        <f aca="false">IF(ISNUMBER(AI195),(0.7*AI189+0.8*AI190+0.9*AI191+AI192+1.1*AI193+1.2*AI194+1.3*AI195)/7,"")</f>
        <v/>
      </c>
      <c r="M195" s="1" t="n">
        <f aca="false">M194+1</f>
        <v>151</v>
      </c>
      <c r="N195" s="15" t="n">
        <f aca="false">N194+1</f>
        <v>44012</v>
      </c>
      <c r="O195" s="24" t="n">
        <f aca="true">OFFSET(INDIRECT($N$41),$M195,O$43)</f>
        <v>0</v>
      </c>
      <c r="P195" s="24" t="n">
        <f aca="true">OFFSET(INDIRECT($N$41),$M195,P$43)</f>
        <v>0</v>
      </c>
      <c r="Q195" s="24" t="n">
        <f aca="true">OFFSET(INDIRECT($N$41),$M195,Q$43)</f>
        <v>0</v>
      </c>
      <c r="R195" s="24" t="n">
        <f aca="true">OFFSET(INDIRECT($N$41),$M195,R$43)</f>
        <v>0</v>
      </c>
      <c r="S195" s="24" t="n">
        <f aca="true">OFFSET(INDIRECT($N$41),$M195,S$43)</f>
        <v>0</v>
      </c>
      <c r="T195" s="24"/>
      <c r="U195" s="24"/>
      <c r="V195" s="24"/>
      <c r="X195" s="24" t="n">
        <f aca="false">X194+1</f>
        <v>151</v>
      </c>
      <c r="Y195" s="48" t="n">
        <f aca="true">OFFSET(O194,Y$43,0)/$P$31</f>
        <v>0</v>
      </c>
      <c r="Z195" s="48" t="n">
        <f aca="true">OFFSET(P194,Z$43,0)/$U$31</f>
        <v>0</v>
      </c>
      <c r="AA195" s="48" t="n">
        <f aca="true">OFFSET(R194,AA$43,0)/$R$31</f>
        <v>0</v>
      </c>
      <c r="AB195" s="32" t="n">
        <f aca="true">OFFSET(V194,AB$43,0)/$V$31</f>
        <v>0</v>
      </c>
      <c r="AE195" s="24" t="n">
        <f aca="false">AE194+1</f>
        <v>151</v>
      </c>
      <c r="AF195" s="32" t="str">
        <f aca="false">IF(Y195&gt;0,Y195-Y194,"")</f>
        <v/>
      </c>
      <c r="AG195" s="32" t="str">
        <f aca="false">IF(Z195&gt;0,Z195-Z194,"")</f>
        <v/>
      </c>
      <c r="AH195" s="32" t="str">
        <f aca="false">IF(AA195&gt;0,AA195-AA194,"")</f>
        <v/>
      </c>
      <c r="AI195" s="32" t="str">
        <f aca="false">IF(AB195&gt;0,AB195-AB194,"")</f>
        <v/>
      </c>
    </row>
    <row r="196" customFormat="false" ht="12.8" hidden="false" customHeight="false" outlineLevel="0" collapsed="false">
      <c r="C196" s="24" t="n">
        <f aca="false">C195+1</f>
        <v>152</v>
      </c>
      <c r="D196" s="48" t="str">
        <f aca="false">IF(ISNUMBER(AF196),(0.7*AF190+0.8*AF191+0.9*AF192+AF193+1.1*AF194+1.2*AF195+1.3*AF196)/7,"")</f>
        <v/>
      </c>
      <c r="E196" s="48" t="str">
        <f aca="false">IF(ISNUMBER(AG196),(0.7*AG190+0.8*AG191+0.9*AG192+AG193+1.1*AG194+1.2*AG195+1.3*AG196)/7,"")</f>
        <v/>
      </c>
      <c r="F196" s="48" t="str">
        <f aca="false">IF(ISNUMBER(AH196),(0.7*AH190+0.8*AH191+0.9*AH192+AH193+1.1*AH194+1.2*AH195+1.3*AH196)/7,"")</f>
        <v/>
      </c>
      <c r="G196" s="48" t="str">
        <f aca="false">IF(ISNUMBER(AI196),(0.7*AI190+0.8*AI191+0.9*AI192+AI193+1.1*AI194+1.2*AI195+1.3*AI196)/7,"")</f>
        <v/>
      </c>
      <c r="M196" s="1" t="n">
        <f aca="false">M195+1</f>
        <v>152</v>
      </c>
      <c r="N196" s="15" t="n">
        <f aca="false">N195+1</f>
        <v>44013</v>
      </c>
      <c r="O196" s="24" t="n">
        <f aca="true">OFFSET(INDIRECT($N$41),$M196,O$43)</f>
        <v>0</v>
      </c>
      <c r="P196" s="24" t="n">
        <f aca="true">OFFSET(INDIRECT($N$41),$M196,P$43)</f>
        <v>0</v>
      </c>
      <c r="Q196" s="24" t="n">
        <f aca="true">OFFSET(INDIRECT($N$41),$M196,Q$43)</f>
        <v>0</v>
      </c>
      <c r="R196" s="24" t="n">
        <f aca="true">OFFSET(INDIRECT($N$41),$M196,R$43)</f>
        <v>0</v>
      </c>
      <c r="S196" s="24" t="n">
        <f aca="true">OFFSET(INDIRECT($N$41),$M196,S$43)</f>
        <v>0</v>
      </c>
      <c r="T196" s="24"/>
      <c r="U196" s="24"/>
      <c r="V196" s="24"/>
      <c r="X196" s="24" t="n">
        <f aca="false">X195+1</f>
        <v>152</v>
      </c>
      <c r="Y196" s="48" t="n">
        <f aca="true">OFFSET(O195,Y$43,0)/$P$31</f>
        <v>0</v>
      </c>
      <c r="Z196" s="48" t="n">
        <f aca="true">OFFSET(P195,Z$43,0)/$U$31</f>
        <v>0</v>
      </c>
      <c r="AA196" s="48" t="n">
        <f aca="true">OFFSET(R195,AA$43,0)/$R$31</f>
        <v>0</v>
      </c>
      <c r="AB196" s="32" t="n">
        <f aca="true">OFFSET(V195,AB$43,0)/$V$31</f>
        <v>0</v>
      </c>
      <c r="AE196" s="24" t="n">
        <f aca="false">AE195+1</f>
        <v>152</v>
      </c>
      <c r="AF196" s="32" t="str">
        <f aca="false">IF(Y196&gt;0,Y196-Y195,"")</f>
        <v/>
      </c>
      <c r="AG196" s="32" t="str">
        <f aca="false">IF(Z196&gt;0,Z196-Z195,"")</f>
        <v/>
      </c>
      <c r="AH196" s="32" t="str">
        <f aca="false">IF(AA196&gt;0,AA196-AA195,"")</f>
        <v/>
      </c>
      <c r="AI196" s="32" t="str">
        <f aca="false">IF(AB196&gt;0,AB196-AB195,"")</f>
        <v/>
      </c>
    </row>
    <row r="197" customFormat="false" ht="12.8" hidden="false" customHeight="false" outlineLevel="0" collapsed="false">
      <c r="C197" s="24" t="n">
        <f aca="false">C196+1</f>
        <v>153</v>
      </c>
      <c r="D197" s="48" t="str">
        <f aca="false">IF(ISNUMBER(AF197),(0.7*AF191+0.8*AF192+0.9*AF193+AF194+1.1*AF195+1.2*AF196+1.3*AF197)/7,"")</f>
        <v/>
      </c>
      <c r="E197" s="48" t="str">
        <f aca="false">IF(ISNUMBER(AG197),(0.7*AG191+0.8*AG192+0.9*AG193+AG194+1.1*AG195+1.2*AG196+1.3*AG197)/7,"")</f>
        <v/>
      </c>
      <c r="F197" s="48" t="str">
        <f aca="false">IF(ISNUMBER(AH197),(0.7*AH191+0.8*AH192+0.9*AH193+AH194+1.1*AH195+1.2*AH196+1.3*AH197)/7,"")</f>
        <v/>
      </c>
      <c r="G197" s="48" t="str">
        <f aca="false">IF(ISNUMBER(AI197),(0.7*AI191+0.8*AI192+0.9*AI193+AI194+1.1*AI195+1.2*AI196+1.3*AI197)/7,"")</f>
        <v/>
      </c>
      <c r="M197" s="1" t="n">
        <f aca="false">M196+1</f>
        <v>153</v>
      </c>
      <c r="N197" s="15" t="n">
        <f aca="false">N196+1</f>
        <v>44014</v>
      </c>
      <c r="O197" s="24" t="n">
        <f aca="true">OFFSET(INDIRECT($N$41),$M197,O$43)</f>
        <v>0</v>
      </c>
      <c r="P197" s="24" t="n">
        <f aca="true">OFFSET(INDIRECT($N$41),$M197,P$43)</f>
        <v>0</v>
      </c>
      <c r="Q197" s="24" t="n">
        <f aca="true">OFFSET(INDIRECT($N$41),$M197,Q$43)</f>
        <v>0</v>
      </c>
      <c r="R197" s="24" t="n">
        <f aca="true">OFFSET(INDIRECT($N$41),$M197,R$43)</f>
        <v>0</v>
      </c>
      <c r="S197" s="24" t="n">
        <f aca="true">OFFSET(INDIRECT($N$41),$M197,S$43)</f>
        <v>0</v>
      </c>
      <c r="T197" s="24"/>
      <c r="U197" s="24"/>
      <c r="V197" s="24"/>
      <c r="X197" s="24" t="n">
        <f aca="false">X196+1</f>
        <v>153</v>
      </c>
      <c r="Y197" s="48" t="n">
        <f aca="true">OFFSET(O196,Y$43,0)/$P$31</f>
        <v>0</v>
      </c>
      <c r="Z197" s="48" t="n">
        <f aca="true">OFFSET(P196,Z$43,0)/$U$31</f>
        <v>0</v>
      </c>
      <c r="AA197" s="48" t="n">
        <f aca="true">OFFSET(R196,AA$43,0)/$R$31</f>
        <v>0</v>
      </c>
      <c r="AB197" s="32" t="n">
        <f aca="true">OFFSET(V196,AB$43,0)/$V$31</f>
        <v>0</v>
      </c>
      <c r="AE197" s="24" t="n">
        <f aca="false">AE196+1</f>
        <v>153</v>
      </c>
      <c r="AF197" s="32" t="str">
        <f aca="false">IF(Y197&gt;0,Y197-Y196,"")</f>
        <v/>
      </c>
      <c r="AG197" s="32" t="str">
        <f aca="false">IF(Z197&gt;0,Z197-Z196,"")</f>
        <v/>
      </c>
      <c r="AH197" s="32" t="str">
        <f aca="false">IF(AA197&gt;0,AA197-AA196,"")</f>
        <v/>
      </c>
      <c r="AI197" s="32" t="str">
        <f aca="false">IF(AB197&gt;0,AB197-AB196,"")</f>
        <v/>
      </c>
    </row>
    <row r="198" customFormat="false" ht="12.8" hidden="false" customHeight="false" outlineLevel="0" collapsed="false">
      <c r="C198" s="24" t="n">
        <f aca="false">C197+1</f>
        <v>154</v>
      </c>
      <c r="D198" s="48" t="str">
        <f aca="false">IF(ISNUMBER(AF198),(0.7*AF192+0.8*AF193+0.9*AF194+AF195+1.1*AF196+1.2*AF197+1.3*AF198)/7,"")</f>
        <v/>
      </c>
      <c r="E198" s="48" t="str">
        <f aca="false">IF(ISNUMBER(AG198),(0.7*AG192+0.8*AG193+0.9*AG194+AG195+1.1*AG196+1.2*AG197+1.3*AG198)/7,"")</f>
        <v/>
      </c>
      <c r="F198" s="48" t="str">
        <f aca="false">IF(ISNUMBER(AH198),(0.7*AH192+0.8*AH193+0.9*AH194+AH195+1.1*AH196+1.2*AH197+1.3*AH198)/7,"")</f>
        <v/>
      </c>
      <c r="G198" s="48" t="str">
        <f aca="false">IF(ISNUMBER(AI198),(0.7*AI192+0.8*AI193+0.9*AI194+AI195+1.1*AI196+1.2*AI197+1.3*AI198)/7,"")</f>
        <v/>
      </c>
      <c r="M198" s="1" t="n">
        <f aca="false">M197+1</f>
        <v>154</v>
      </c>
      <c r="N198" s="15" t="n">
        <f aca="false">N197+1</f>
        <v>44015</v>
      </c>
      <c r="O198" s="24" t="n">
        <f aca="true">OFFSET(INDIRECT($N$41),$M198,O$43)</f>
        <v>0</v>
      </c>
      <c r="P198" s="24" t="n">
        <f aca="true">OFFSET(INDIRECT($N$41),$M198,P$43)</f>
        <v>0</v>
      </c>
      <c r="Q198" s="24" t="n">
        <f aca="true">OFFSET(INDIRECT($N$41),$M198,Q$43)</f>
        <v>0</v>
      </c>
      <c r="R198" s="24" t="n">
        <f aca="true">OFFSET(INDIRECT($N$41),$M198,R$43)</f>
        <v>0</v>
      </c>
      <c r="S198" s="24" t="n">
        <f aca="true">OFFSET(INDIRECT($N$41),$M198,S$43)</f>
        <v>0</v>
      </c>
      <c r="T198" s="24"/>
      <c r="U198" s="24"/>
      <c r="V198" s="24"/>
      <c r="X198" s="24" t="n">
        <f aca="false">X197+1</f>
        <v>154</v>
      </c>
      <c r="Y198" s="48" t="n">
        <f aca="true">OFFSET(O197,Y$43,0)/$P$31</f>
        <v>0</v>
      </c>
      <c r="Z198" s="48" t="n">
        <f aca="true">OFFSET(P197,Z$43,0)/$U$31</f>
        <v>0</v>
      </c>
      <c r="AA198" s="48" t="n">
        <f aca="true">OFFSET(R197,AA$43,0)/$R$31</f>
        <v>0</v>
      </c>
      <c r="AB198" s="32" t="n">
        <f aca="true">OFFSET(V197,AB$43,0)/$V$31</f>
        <v>0</v>
      </c>
      <c r="AE198" s="24" t="n">
        <f aca="false">AE197+1</f>
        <v>154</v>
      </c>
      <c r="AF198" s="32" t="str">
        <f aca="false">IF(Y198&gt;0,Y198-Y197,"")</f>
        <v/>
      </c>
      <c r="AG198" s="32" t="str">
        <f aca="false">IF(Z198&gt;0,Z198-Z197,"")</f>
        <v/>
      </c>
      <c r="AH198" s="32" t="str">
        <f aca="false">IF(AA198&gt;0,AA198-AA197,"")</f>
        <v/>
      </c>
      <c r="AI198" s="32" t="str">
        <f aca="false">IF(AB198&gt;0,AB198-AB197,"")</f>
        <v/>
      </c>
    </row>
    <row r="199" customFormat="false" ht="12.8" hidden="false" customHeight="false" outlineLevel="0" collapsed="false">
      <c r="C199" s="24" t="n">
        <f aca="false">C198+1</f>
        <v>155</v>
      </c>
      <c r="D199" s="48" t="str">
        <f aca="false">IF(ISNUMBER(AF199),(0.7*AF193+0.8*AF194+0.9*AF195+AF196+1.1*AF197+1.2*AF198+1.3*AF199)/7,"")</f>
        <v/>
      </c>
      <c r="E199" s="48" t="str">
        <f aca="false">IF(ISNUMBER(AG199),(0.7*AG193+0.8*AG194+0.9*AG195+AG196+1.1*AG197+1.2*AG198+1.3*AG199)/7,"")</f>
        <v/>
      </c>
      <c r="F199" s="48" t="str">
        <f aca="false">IF(ISNUMBER(AH199),(0.7*AH193+0.8*AH194+0.9*AH195+AH196+1.1*AH197+1.2*AH198+1.3*AH199)/7,"")</f>
        <v/>
      </c>
      <c r="G199" s="48" t="str">
        <f aca="false">IF(ISNUMBER(AI199),(0.7*AI193+0.8*AI194+0.9*AI195+AI196+1.1*AI197+1.2*AI198+1.3*AI199)/7,"")</f>
        <v/>
      </c>
      <c r="M199" s="1" t="n">
        <f aca="false">M198+1</f>
        <v>155</v>
      </c>
      <c r="N199" s="15" t="n">
        <f aca="false">N198+1</f>
        <v>44016</v>
      </c>
      <c r="O199" s="24" t="n">
        <f aca="true">OFFSET(INDIRECT($N$41),$M199,O$43)</f>
        <v>0</v>
      </c>
      <c r="P199" s="24" t="n">
        <f aca="true">OFFSET(INDIRECT($N$41),$M199,P$43)</f>
        <v>0</v>
      </c>
      <c r="Q199" s="24" t="n">
        <f aca="true">OFFSET(INDIRECT($N$41),$M199,Q$43)</f>
        <v>0</v>
      </c>
      <c r="R199" s="24" t="n">
        <f aca="true">OFFSET(INDIRECT($N$41),$M199,R$43)</f>
        <v>0</v>
      </c>
      <c r="S199" s="24" t="n">
        <f aca="true">OFFSET(INDIRECT($N$41),$M199,S$43)</f>
        <v>0</v>
      </c>
      <c r="T199" s="24"/>
      <c r="U199" s="24"/>
      <c r="V199" s="24"/>
      <c r="X199" s="24" t="n">
        <f aca="false">X198+1</f>
        <v>155</v>
      </c>
      <c r="Y199" s="48" t="n">
        <f aca="true">OFFSET(O198,Y$43,0)/$P$31</f>
        <v>0</v>
      </c>
      <c r="Z199" s="48" t="n">
        <f aca="true">OFFSET(P198,Z$43,0)/$U$31</f>
        <v>0</v>
      </c>
      <c r="AA199" s="48" t="n">
        <f aca="true">OFFSET(R198,AA$43,0)/$R$31</f>
        <v>0</v>
      </c>
      <c r="AB199" s="32" t="n">
        <f aca="true">OFFSET(V198,AB$43,0)/$V$31</f>
        <v>0</v>
      </c>
      <c r="AE199" s="24" t="n">
        <f aca="false">AE198+1</f>
        <v>155</v>
      </c>
      <c r="AF199" s="32" t="str">
        <f aca="false">IF(Y199&gt;0,Y199-Y198,"")</f>
        <v/>
      </c>
      <c r="AG199" s="32" t="str">
        <f aca="false">IF(Z199&gt;0,Z199-Z198,"")</f>
        <v/>
      </c>
      <c r="AH199" s="32" t="str">
        <f aca="false">IF(AA199&gt;0,AA199-AA198,"")</f>
        <v/>
      </c>
      <c r="AI199" s="32" t="str">
        <f aca="false">IF(AB199&gt;0,AB199-AB198,"")</f>
        <v/>
      </c>
    </row>
    <row r="200" customFormat="false" ht="12.8" hidden="false" customHeight="false" outlineLevel="0" collapsed="false">
      <c r="C200" s="24" t="n">
        <f aca="false">C199+1</f>
        <v>156</v>
      </c>
      <c r="D200" s="48" t="str">
        <f aca="false">IF(ISNUMBER(AF200),(0.7*AF194+0.8*AF195+0.9*AF196+AF197+1.1*AF198+1.2*AF199+1.3*AF200)/7,"")</f>
        <v/>
      </c>
      <c r="E200" s="48" t="str">
        <f aca="false">IF(ISNUMBER(AG200),(0.7*AG194+0.8*AG195+0.9*AG196+AG197+1.1*AG198+1.2*AG199+1.3*AG200)/7,"")</f>
        <v/>
      </c>
      <c r="F200" s="48" t="str">
        <f aca="false">IF(ISNUMBER(AH200),(0.7*AH194+0.8*AH195+0.9*AH196+AH197+1.1*AH198+1.2*AH199+1.3*AH200)/7,"")</f>
        <v/>
      </c>
      <c r="G200" s="48" t="str">
        <f aca="false">IF(ISNUMBER(AI200),(0.7*AI194+0.8*AI195+0.9*AI196+AI197+1.1*AI198+1.2*AI199+1.3*AI200)/7,"")</f>
        <v/>
      </c>
      <c r="M200" s="1" t="n">
        <f aca="false">M199+1</f>
        <v>156</v>
      </c>
      <c r="N200" s="15" t="n">
        <f aca="false">N199+1</f>
        <v>44017</v>
      </c>
      <c r="O200" s="24" t="n">
        <f aca="true">OFFSET(INDIRECT($N$41),$M200,O$43)</f>
        <v>0</v>
      </c>
      <c r="P200" s="24" t="n">
        <f aca="true">OFFSET(INDIRECT($N$41),$M200,P$43)</f>
        <v>0</v>
      </c>
      <c r="Q200" s="24" t="n">
        <f aca="true">OFFSET(INDIRECT($N$41),$M200,Q$43)</f>
        <v>0</v>
      </c>
      <c r="R200" s="24" t="n">
        <f aca="true">OFFSET(INDIRECT($N$41),$M200,R$43)</f>
        <v>0</v>
      </c>
      <c r="S200" s="24" t="n">
        <f aca="true">OFFSET(INDIRECT($N$41),$M200,S$43)</f>
        <v>0</v>
      </c>
      <c r="T200" s="24"/>
      <c r="U200" s="24"/>
      <c r="V200" s="24"/>
      <c r="X200" s="24" t="n">
        <f aca="false">X199+1</f>
        <v>156</v>
      </c>
      <c r="Y200" s="48" t="n">
        <f aca="true">OFFSET(O199,Y$43,0)/$P$31</f>
        <v>0</v>
      </c>
      <c r="Z200" s="48" t="n">
        <f aca="true">OFFSET(P199,Z$43,0)/$U$31</f>
        <v>0</v>
      </c>
      <c r="AA200" s="48" t="n">
        <f aca="true">OFFSET(R199,AA$43,0)/$R$31</f>
        <v>0</v>
      </c>
      <c r="AB200" s="32" t="n">
        <f aca="true">OFFSET(V199,AB$43,0)/$V$31</f>
        <v>0</v>
      </c>
      <c r="AE200" s="24" t="n">
        <f aca="false">AE199+1</f>
        <v>156</v>
      </c>
      <c r="AF200" s="32" t="str">
        <f aca="false">IF(Y200&gt;0,Y200-Y199,"")</f>
        <v/>
      </c>
      <c r="AG200" s="32" t="str">
        <f aca="false">IF(Z200&gt;0,Z200-Z199,"")</f>
        <v/>
      </c>
      <c r="AH200" s="32" t="str">
        <f aca="false">IF(AA200&gt;0,AA200-AA199,"")</f>
        <v/>
      </c>
      <c r="AI200" s="32" t="str">
        <f aca="false">IF(AB200&gt;0,AB200-AB199,"")</f>
        <v/>
      </c>
    </row>
    <row r="201" customFormat="false" ht="12.8" hidden="false" customHeight="false" outlineLevel="0" collapsed="false">
      <c r="C201" s="24" t="n">
        <f aca="false">C200+1</f>
        <v>157</v>
      </c>
      <c r="D201" s="48" t="str">
        <f aca="false">IF(ISNUMBER(AF201),(0.7*AF195+0.8*AF196+0.9*AF197+AF198+1.1*AF199+1.2*AF200+1.3*AF201)/7,"")</f>
        <v/>
      </c>
      <c r="E201" s="48" t="str">
        <f aca="false">IF(ISNUMBER(AG201),(0.7*AG195+0.8*AG196+0.9*AG197+AG198+1.1*AG199+1.2*AG200+1.3*AG201)/7,"")</f>
        <v/>
      </c>
      <c r="F201" s="48" t="str">
        <f aca="false">IF(ISNUMBER(AH201),(0.7*AH195+0.8*AH196+0.9*AH197+AH198+1.1*AH199+1.2*AH200+1.3*AH201)/7,"")</f>
        <v/>
      </c>
      <c r="G201" s="48" t="str">
        <f aca="false">IF(ISNUMBER(AI201),(0.7*AI195+0.8*AI196+0.9*AI197+AI198+1.1*AI199+1.2*AI200+1.3*AI201)/7,"")</f>
        <v/>
      </c>
      <c r="M201" s="1" t="n">
        <f aca="false">M200+1</f>
        <v>157</v>
      </c>
      <c r="N201" s="15" t="n">
        <f aca="false">N200+1</f>
        <v>44018</v>
      </c>
      <c r="O201" s="24" t="n">
        <f aca="true">OFFSET(INDIRECT($N$41),$M201,O$43)</f>
        <v>0</v>
      </c>
      <c r="P201" s="24" t="n">
        <f aca="true">OFFSET(INDIRECT($N$41),$M201,P$43)</f>
        <v>0</v>
      </c>
      <c r="Q201" s="24" t="n">
        <f aca="true">OFFSET(INDIRECT($N$41),$M201,Q$43)</f>
        <v>0</v>
      </c>
      <c r="R201" s="24" t="n">
        <f aca="true">OFFSET(INDIRECT($N$41),$M201,R$43)</f>
        <v>0</v>
      </c>
      <c r="S201" s="24" t="n">
        <f aca="true">OFFSET(INDIRECT($N$41),$M201,S$43)</f>
        <v>0</v>
      </c>
      <c r="T201" s="24"/>
      <c r="U201" s="24"/>
      <c r="V201" s="24"/>
      <c r="X201" s="24" t="n">
        <f aca="false">X200+1</f>
        <v>157</v>
      </c>
      <c r="Y201" s="48" t="n">
        <f aca="true">OFFSET(O200,Y$43,0)/$P$31</f>
        <v>0</v>
      </c>
      <c r="Z201" s="48" t="n">
        <f aca="true">OFFSET(P200,Z$43,0)/$U$31</f>
        <v>0</v>
      </c>
      <c r="AA201" s="48" t="n">
        <f aca="true">OFFSET(R200,AA$43,0)/$R$31</f>
        <v>0</v>
      </c>
      <c r="AB201" s="32" t="n">
        <f aca="true">OFFSET(V200,AB$43,0)/$V$31</f>
        <v>0</v>
      </c>
      <c r="AE201" s="24" t="n">
        <f aca="false">AE200+1</f>
        <v>157</v>
      </c>
      <c r="AF201" s="32" t="str">
        <f aca="false">IF(Y201&gt;0,Y201-Y200,"")</f>
        <v/>
      </c>
      <c r="AG201" s="32" t="str">
        <f aca="false">IF(Z201&gt;0,Z201-Z200,"")</f>
        <v/>
      </c>
      <c r="AH201" s="32" t="str">
        <f aca="false">IF(AA201&gt;0,AA201-AA200,"")</f>
        <v/>
      </c>
      <c r="AI201" s="32" t="str">
        <f aca="false">IF(AB201&gt;0,AB201-AB200,"")</f>
        <v/>
      </c>
    </row>
    <row r="202" customFormat="false" ht="12.8" hidden="false" customHeight="false" outlineLevel="0" collapsed="false">
      <c r="C202" s="24" t="n">
        <f aca="false">C201+1</f>
        <v>158</v>
      </c>
      <c r="D202" s="48" t="str">
        <f aca="false">IF(ISNUMBER(AF202),(0.7*AF196+0.8*AF197+0.9*AF198+AF199+1.1*AF200+1.2*AF201+1.3*AF202)/7,"")</f>
        <v/>
      </c>
      <c r="E202" s="48" t="str">
        <f aca="false">IF(ISNUMBER(AG202),(0.7*AG196+0.8*AG197+0.9*AG198+AG199+1.1*AG200+1.2*AG201+1.3*AG202)/7,"")</f>
        <v/>
      </c>
      <c r="F202" s="48" t="str">
        <f aca="false">IF(ISNUMBER(AH202),(0.7*AH196+0.8*AH197+0.9*AH198+AH199+1.1*AH200+1.2*AH201+1.3*AH202)/7,"")</f>
        <v/>
      </c>
      <c r="G202" s="48" t="str">
        <f aca="false">IF(ISNUMBER(AI202),(0.7*AI196+0.8*AI197+0.9*AI198+AI199+1.1*AI200+1.2*AI201+1.3*AI202)/7,"")</f>
        <v/>
      </c>
      <c r="M202" s="1" t="n">
        <f aca="false">M201+1</f>
        <v>158</v>
      </c>
      <c r="N202" s="15" t="n">
        <f aca="false">N201+1</f>
        <v>44019</v>
      </c>
      <c r="O202" s="24" t="n">
        <f aca="true">OFFSET(INDIRECT($N$41),$M202,O$43)</f>
        <v>0</v>
      </c>
      <c r="P202" s="24" t="n">
        <f aca="true">OFFSET(INDIRECT($N$41),$M202,P$43)</f>
        <v>0</v>
      </c>
      <c r="Q202" s="24" t="n">
        <f aca="true">OFFSET(INDIRECT($N$41),$M202,Q$43)</f>
        <v>0</v>
      </c>
      <c r="R202" s="24" t="n">
        <f aca="true">OFFSET(INDIRECT($N$41),$M202,R$43)</f>
        <v>0</v>
      </c>
      <c r="S202" s="24" t="n">
        <f aca="true">OFFSET(INDIRECT($N$41),$M202,S$43)</f>
        <v>0</v>
      </c>
      <c r="T202" s="24"/>
      <c r="U202" s="24"/>
      <c r="V202" s="24"/>
      <c r="X202" s="24" t="n">
        <f aca="false">X201+1</f>
        <v>158</v>
      </c>
      <c r="Y202" s="48" t="n">
        <f aca="true">OFFSET(O201,Y$43,0)/$P$31</f>
        <v>0</v>
      </c>
      <c r="Z202" s="48" t="n">
        <f aca="true">OFFSET(P201,Z$43,0)/$U$31</f>
        <v>0</v>
      </c>
      <c r="AA202" s="48" t="n">
        <f aca="true">OFFSET(R201,AA$43,0)/$R$31</f>
        <v>0</v>
      </c>
      <c r="AB202" s="32" t="n">
        <f aca="true">OFFSET(V201,AB$43,0)/$V$31</f>
        <v>0</v>
      </c>
      <c r="AE202" s="24" t="n">
        <f aca="false">AE201+1</f>
        <v>158</v>
      </c>
      <c r="AF202" s="32" t="str">
        <f aca="false">IF(Y202&gt;0,Y202-Y201,"")</f>
        <v/>
      </c>
      <c r="AG202" s="32" t="str">
        <f aca="false">IF(Z202&gt;0,Z202-Z201,"")</f>
        <v/>
      </c>
      <c r="AH202" s="32" t="str">
        <f aca="false">IF(AA202&gt;0,AA202-AA201,"")</f>
        <v/>
      </c>
      <c r="AI202" s="32" t="str">
        <f aca="false">IF(AB202&gt;0,AB202-AB201,"")</f>
        <v/>
      </c>
    </row>
    <row r="203" customFormat="false" ht="12.8" hidden="false" customHeight="false" outlineLevel="0" collapsed="false">
      <c r="C203" s="24" t="n">
        <f aca="false">C202+1</f>
        <v>159</v>
      </c>
      <c r="D203" s="48" t="str">
        <f aca="false">IF(ISNUMBER(AF203),(0.7*AF197+0.8*AF198+0.9*AF199+AF200+1.1*AF201+1.2*AF202+1.3*AF203)/7,"")</f>
        <v/>
      </c>
      <c r="E203" s="48" t="str">
        <f aca="false">IF(ISNUMBER(AG203),(0.7*AG197+0.8*AG198+0.9*AG199+AG200+1.1*AG201+1.2*AG202+1.3*AG203)/7,"")</f>
        <v/>
      </c>
      <c r="F203" s="48" t="str">
        <f aca="false">IF(ISNUMBER(AH203),(0.7*AH197+0.8*AH198+0.9*AH199+AH200+1.1*AH201+1.2*AH202+1.3*AH203)/7,"")</f>
        <v/>
      </c>
      <c r="G203" s="48" t="str">
        <f aca="false">IF(ISNUMBER(AI203),(0.7*AI197+0.8*AI198+0.9*AI199+AI200+1.1*AI201+1.2*AI202+1.3*AI203)/7,"")</f>
        <v/>
      </c>
      <c r="M203" s="1" t="n">
        <f aca="false">M202+1</f>
        <v>159</v>
      </c>
      <c r="N203" s="15" t="n">
        <f aca="false">N202+1</f>
        <v>44020</v>
      </c>
      <c r="O203" s="24" t="n">
        <f aca="true">OFFSET(INDIRECT($N$41),$M203,O$43)</f>
        <v>0</v>
      </c>
      <c r="P203" s="24" t="n">
        <f aca="true">OFFSET(INDIRECT($N$41),$M203,P$43)</f>
        <v>0</v>
      </c>
      <c r="Q203" s="24" t="n">
        <f aca="true">OFFSET(INDIRECT($N$41),$M203,Q$43)</f>
        <v>0</v>
      </c>
      <c r="R203" s="24" t="n">
        <f aca="true">OFFSET(INDIRECT($N$41),$M203,R$43)</f>
        <v>0</v>
      </c>
      <c r="S203" s="24" t="n">
        <f aca="true">OFFSET(INDIRECT($N$41),$M203,S$43)</f>
        <v>0</v>
      </c>
      <c r="T203" s="24"/>
      <c r="U203" s="24"/>
      <c r="V203" s="24"/>
      <c r="X203" s="24" t="n">
        <f aca="false">X202+1</f>
        <v>159</v>
      </c>
      <c r="Y203" s="48" t="n">
        <f aca="true">OFFSET(O202,Y$43,0)/$P$31</f>
        <v>0</v>
      </c>
      <c r="Z203" s="48" t="e">
        <f aca="true">OFFSET(P202,Z$43,0)/$U$31</f>
        <v>#VALUE!</v>
      </c>
      <c r="AA203" s="48" t="n">
        <f aca="true">OFFSET(R202,AA$43,0)/$R$31</f>
        <v>0</v>
      </c>
      <c r="AB203" s="32" t="n">
        <f aca="true">OFFSET(V202,AB$43,0)/$V$31</f>
        <v>0</v>
      </c>
      <c r="AE203" s="24" t="n">
        <f aca="false">AE202+1</f>
        <v>159</v>
      </c>
      <c r="AF203" s="32" t="str">
        <f aca="false">IF(Y203&gt;0,Y203-Y202,"")</f>
        <v/>
      </c>
      <c r="AG203" s="32" t="e">
        <f aca="false">IF(Z203&gt;0,Z203-Z202,"")</f>
        <v>#VALUE!</v>
      </c>
      <c r="AH203" s="32" t="str">
        <f aca="false">IF(AA203&gt;0,AA203-AA202,"")</f>
        <v/>
      </c>
      <c r="AI203" s="32" t="str">
        <f aca="false">IF(AB203&gt;0,AB203-AB202,"")</f>
        <v/>
      </c>
    </row>
    <row r="204" customFormat="false" ht="12.8" hidden="false" customHeight="false" outlineLevel="0" collapsed="false">
      <c r="C204" s="24" t="n">
        <f aca="false">C203+1</f>
        <v>160</v>
      </c>
      <c r="D204" s="48" t="str">
        <f aca="false">IF(ISNUMBER(AF204),(0.7*AF198+0.8*AF199+0.9*AF200+AF201+1.1*AF202+1.2*AF203+1.3*AF204)/7,"")</f>
        <v/>
      </c>
      <c r="E204" s="48" t="str">
        <f aca="false">IF(ISNUMBER(AG204),(0.7*AG198+0.8*AG199+0.9*AG200+AG201+1.1*AG202+1.2*AG203+1.3*AG204)/7,"")</f>
        <v/>
      </c>
      <c r="F204" s="48" t="str">
        <f aca="false">IF(ISNUMBER(AH204),(0.7*AH198+0.8*AH199+0.9*AH200+AH201+1.1*AH202+1.2*AH203+1.3*AH204)/7,"")</f>
        <v/>
      </c>
      <c r="G204" s="48" t="str">
        <f aca="false">IF(ISNUMBER(AI204),(0.7*AI198+0.8*AI199+0.9*AI200+AI201+1.1*AI202+1.2*AI203+1.3*AI204)/7,"")</f>
        <v/>
      </c>
      <c r="M204" s="1" t="n">
        <f aca="false">M203+1</f>
        <v>160</v>
      </c>
      <c r="N204" s="15" t="n">
        <f aca="false">N203+1</f>
        <v>44021</v>
      </c>
      <c r="O204" s="24" t="n">
        <f aca="true">OFFSET(INDIRECT($N$41),$M204,O$43)</f>
        <v>0</v>
      </c>
      <c r="P204" s="24" t="n">
        <f aca="true">OFFSET(INDIRECT($N$41),$M204,P$43)</f>
        <v>0</v>
      </c>
      <c r="Q204" s="24" t="n">
        <f aca="true">OFFSET(INDIRECT($N$41),$M204,Q$43)</f>
        <v>0</v>
      </c>
      <c r="R204" s="24" t="n">
        <f aca="true">OFFSET(INDIRECT($N$41),$M204,R$43)</f>
        <v>0</v>
      </c>
      <c r="S204" s="24" t="n">
        <f aca="true">OFFSET(INDIRECT($N$41),$M204,S$43)</f>
        <v>0</v>
      </c>
      <c r="T204" s="24"/>
      <c r="U204" s="24"/>
      <c r="V204" s="24"/>
      <c r="X204" s="24" t="n">
        <f aca="false">X203+1</f>
        <v>160</v>
      </c>
      <c r="Y204" s="48" t="n">
        <f aca="true">OFFSET(O203,Y$43,0)/$P$31</f>
        <v>0</v>
      </c>
      <c r="Z204" s="48" t="n">
        <f aca="true">OFFSET(P203,Z$43,0)/$U$31</f>
        <v>0</v>
      </c>
      <c r="AA204" s="48" t="n">
        <f aca="true">OFFSET(R203,AA$43,0)/$R$31</f>
        <v>0</v>
      </c>
      <c r="AB204" s="32" t="n">
        <f aca="true">OFFSET(V203,AB$43,0)/$V$31</f>
        <v>0</v>
      </c>
      <c r="AE204" s="24" t="n">
        <f aca="false">AE203+1</f>
        <v>160</v>
      </c>
      <c r="AF204" s="32" t="str">
        <f aca="false">IF(Y204&gt;0,Y204-Y203,"")</f>
        <v/>
      </c>
      <c r="AG204" s="32" t="str">
        <f aca="false">IF(Z204&gt;0,Z204-Z203,"")</f>
        <v/>
      </c>
      <c r="AH204" s="32" t="str">
        <f aca="false">IF(AA204&gt;0,AA204-AA203,"")</f>
        <v/>
      </c>
      <c r="AI204" s="32" t="str">
        <f aca="false">IF(AB204&gt;0,AB204-AB203,"")</f>
        <v/>
      </c>
    </row>
    <row r="205" customFormat="false" ht="12.8" hidden="false" customHeight="false" outlineLevel="0" collapsed="false">
      <c r="C205" s="24" t="n">
        <f aca="false">C204+1</f>
        <v>161</v>
      </c>
      <c r="D205" s="48" t="str">
        <f aca="false">IF(ISNUMBER(AF205),(0.7*AF199+0.8*AF200+0.9*AF201+AF202+1.1*AF203+1.2*AF204+1.3*AF205)/7,"")</f>
        <v/>
      </c>
      <c r="E205" s="48" t="str">
        <f aca="false">IF(ISNUMBER(AG205),(0.7*AG199+0.8*AG200+0.9*AG201+AG202+1.1*AG203+1.2*AG204+1.3*AG205)/7,"")</f>
        <v/>
      </c>
      <c r="F205" s="48" t="str">
        <f aca="false">IF(ISNUMBER(AH205),(0.7*AH199+0.8*AH200+0.9*AH201+AH202+1.1*AH203+1.2*AH204+1.3*AH205)/7,"")</f>
        <v/>
      </c>
      <c r="G205" s="48" t="str">
        <f aca="false">IF(ISNUMBER(AI205),(0.7*AI199+0.8*AI200+0.9*AI201+AI202+1.1*AI203+1.2*AI204+1.3*AI205)/7,"")</f>
        <v/>
      </c>
      <c r="M205" s="1" t="n">
        <f aca="false">M204+1</f>
        <v>161</v>
      </c>
      <c r="N205" s="15" t="n">
        <f aca="false">N204+1</f>
        <v>44022</v>
      </c>
      <c r="O205" s="24" t="n">
        <f aca="true">OFFSET(INDIRECT($N$41),$M205,O$43)</f>
        <v>0</v>
      </c>
      <c r="P205" s="24" t="n">
        <f aca="true">OFFSET(INDIRECT($N$41),$M205,P$43)</f>
        <v>0</v>
      </c>
      <c r="Q205" s="24" t="n">
        <f aca="true">OFFSET(INDIRECT($N$41),$M205,Q$43)</f>
        <v>0</v>
      </c>
      <c r="R205" s="24" t="n">
        <f aca="true">OFFSET(INDIRECT($N$41),$M205,R$43)</f>
        <v>0</v>
      </c>
      <c r="S205" s="24" t="n">
        <f aca="true">OFFSET(INDIRECT($N$41),$M205,S$43)</f>
        <v>0</v>
      </c>
      <c r="T205" s="24"/>
      <c r="U205" s="24"/>
      <c r="V205" s="24"/>
      <c r="X205" s="24" t="n">
        <f aca="false">X204+1</f>
        <v>161</v>
      </c>
      <c r="Y205" s="48" t="n">
        <f aca="true">OFFSET(O204,Y$43,0)/$P$31</f>
        <v>0</v>
      </c>
      <c r="Z205" s="48" t="n">
        <f aca="true">OFFSET(P204,Z$43,0)/$U$31</f>
        <v>0</v>
      </c>
      <c r="AA205" s="48" t="n">
        <f aca="true">OFFSET(R204,AA$43,0)/$R$31</f>
        <v>0</v>
      </c>
      <c r="AB205" s="32" t="n">
        <f aca="true">OFFSET(V204,AB$43,0)/$V$31</f>
        <v>0</v>
      </c>
      <c r="AE205" s="24" t="n">
        <f aca="false">AE204+1</f>
        <v>161</v>
      </c>
      <c r="AF205" s="32" t="str">
        <f aca="false">IF(Y205&gt;0,Y205-Y204,"")</f>
        <v/>
      </c>
      <c r="AG205" s="32" t="str">
        <f aca="false">IF(Z205&gt;0,Z205-Z204,"")</f>
        <v/>
      </c>
      <c r="AH205" s="32" t="str">
        <f aca="false">IF(AA205&gt;0,AA205-AA204,"")</f>
        <v/>
      </c>
      <c r="AI205" s="32" t="str">
        <f aca="false">IF(AB205&gt;0,AB205-AB204,"")</f>
        <v/>
      </c>
    </row>
    <row r="206" customFormat="false" ht="12.8" hidden="false" customHeight="false" outlineLevel="0" collapsed="false">
      <c r="C206" s="24" t="n">
        <f aca="false">C205+1</f>
        <v>162</v>
      </c>
      <c r="D206" s="48" t="str">
        <f aca="false">IF(ISNUMBER(AF206),(0.7*AF200+0.8*AF201+0.9*AF202+AF203+1.1*AF204+1.2*AF205+1.3*AF206)/7,"")</f>
        <v/>
      </c>
      <c r="E206" s="48" t="str">
        <f aca="false">IF(ISNUMBER(AG206),(0.7*AG200+0.8*AG201+0.9*AG202+AG203+1.1*AG204+1.2*AG205+1.3*AG206)/7,"")</f>
        <v/>
      </c>
      <c r="F206" s="48" t="str">
        <f aca="false">IF(ISNUMBER(AH206),(0.7*AH200+0.8*AH201+0.9*AH202+AH203+1.1*AH204+1.2*AH205+1.3*AH206)/7,"")</f>
        <v/>
      </c>
      <c r="G206" s="48" t="str">
        <f aca="false">IF(ISNUMBER(AI206),(0.7*AI200+0.8*AI201+0.9*AI202+AI203+1.1*AI204+1.2*AI205+1.3*AI206)/7,"")</f>
        <v/>
      </c>
      <c r="M206" s="1" t="n">
        <f aca="false">M205+1</f>
        <v>162</v>
      </c>
      <c r="N206" s="15" t="n">
        <f aca="false">N205+1</f>
        <v>44023</v>
      </c>
      <c r="O206" s="24" t="n">
        <f aca="true">OFFSET(INDIRECT($N$41),$M206,O$43)</f>
        <v>0</v>
      </c>
      <c r="P206" s="24" t="n">
        <f aca="true">OFFSET(INDIRECT($N$41),$M206,P$43)</f>
        <v>0</v>
      </c>
      <c r="Q206" s="24" t="n">
        <f aca="true">OFFSET(INDIRECT($N$41),$M206,Q$43)</f>
        <v>0</v>
      </c>
      <c r="R206" s="24" t="n">
        <f aca="true">OFFSET(INDIRECT($N$41),$M206,R$43)</f>
        <v>0</v>
      </c>
      <c r="S206" s="24" t="n">
        <f aca="true">OFFSET(INDIRECT($N$41),$M206,S$43)</f>
        <v>0</v>
      </c>
      <c r="T206" s="24"/>
      <c r="U206" s="24"/>
      <c r="V206" s="24"/>
      <c r="X206" s="24" t="n">
        <f aca="false">X205+1</f>
        <v>162</v>
      </c>
      <c r="Y206" s="48" t="n">
        <f aca="true">OFFSET(O205,Y$43,0)/$P$31</f>
        <v>0</v>
      </c>
      <c r="Z206" s="48" t="n">
        <f aca="true">OFFSET(P205,Z$43,0)/$U$31</f>
        <v>0</v>
      </c>
      <c r="AA206" s="48" t="e">
        <f aca="true">OFFSET(R205,AA$43,0)/$R$31</f>
        <v>#VALUE!</v>
      </c>
      <c r="AB206" s="32" t="n">
        <f aca="true">OFFSET(V205,AB$43,0)/$V$31</f>
        <v>0</v>
      </c>
      <c r="AE206" s="24" t="n">
        <f aca="false">AE205+1</f>
        <v>162</v>
      </c>
      <c r="AF206" s="32" t="str">
        <f aca="false">IF(Y206&gt;0,Y206-Y205,"")</f>
        <v/>
      </c>
      <c r="AG206" s="32" t="str">
        <f aca="false">IF(Z206&gt;0,Z206-Z205,"")</f>
        <v/>
      </c>
      <c r="AH206" s="32" t="e">
        <f aca="false">IF(AA206&gt;0,AA206-AA205,"")</f>
        <v>#VALUE!</v>
      </c>
      <c r="AI206" s="32" t="str">
        <f aca="false">IF(AB206&gt;0,AB206-AB205,"")</f>
        <v/>
      </c>
    </row>
    <row r="207" customFormat="false" ht="12.8" hidden="false" customHeight="false" outlineLevel="0" collapsed="false">
      <c r="C207" s="24" t="n">
        <f aca="false">C206+1</f>
        <v>163</v>
      </c>
      <c r="D207" s="48" t="str">
        <f aca="false">IF(ISNUMBER(AF207),(0.7*AF201+0.8*AF202+0.9*AF203+AF204+1.1*AF205+1.2*AF206+1.3*AF207)/7,"")</f>
        <v/>
      </c>
      <c r="E207" s="48" t="str">
        <f aca="false">IF(ISNUMBER(AG207),(0.7*AG201+0.8*AG202+0.9*AG203+AG204+1.1*AG205+1.2*AG206+1.3*AG207)/7,"")</f>
        <v/>
      </c>
      <c r="F207" s="48" t="str">
        <f aca="false">IF(ISNUMBER(AH207),(0.7*AH201+0.8*AH202+0.9*AH203+AH204+1.1*AH205+1.2*AH206+1.3*AH207)/7,"")</f>
        <v/>
      </c>
      <c r="G207" s="48" t="str">
        <f aca="false">IF(ISNUMBER(AI207),(0.7*AI201+0.8*AI202+0.9*AI203+AI204+1.1*AI205+1.2*AI206+1.3*AI207)/7,"")</f>
        <v/>
      </c>
      <c r="M207" s="1" t="n">
        <f aca="false">M206+1</f>
        <v>163</v>
      </c>
      <c r="N207" s="15" t="n">
        <f aca="false">N206+1</f>
        <v>44024</v>
      </c>
      <c r="O207" s="24" t="n">
        <f aca="true">OFFSET(INDIRECT($N$41),$M207,O$43)</f>
        <v>0</v>
      </c>
      <c r="P207" s="24" t="n">
        <f aca="true">OFFSET(INDIRECT($N$41),$M207,P$43)</f>
        <v>0</v>
      </c>
      <c r="Q207" s="24" t="n">
        <f aca="true">OFFSET(INDIRECT($N$41),$M207,Q$43)</f>
        <v>0</v>
      </c>
      <c r="R207" s="24" t="n">
        <f aca="true">OFFSET(INDIRECT($N$41),$M207,R$43)</f>
        <v>0</v>
      </c>
      <c r="S207" s="24" t="n">
        <f aca="true">OFFSET(INDIRECT($N$41),$M207,S$43)</f>
        <v>0</v>
      </c>
      <c r="T207" s="24"/>
      <c r="U207" s="24"/>
      <c r="V207" s="24"/>
      <c r="X207" s="24" t="n">
        <f aca="false">X206+1</f>
        <v>163</v>
      </c>
      <c r="Y207" s="48" t="n">
        <f aca="true">OFFSET(O206,Y$43,0)/$P$31</f>
        <v>0</v>
      </c>
      <c r="Z207" s="48" t="n">
        <f aca="true">OFFSET(P206,Z$43,0)/$U$31</f>
        <v>0</v>
      </c>
      <c r="AA207" s="48" t="n">
        <f aca="true">OFFSET(R206,AA$43,0)/$R$31</f>
        <v>0</v>
      </c>
      <c r="AB207" s="32" t="n">
        <f aca="true">OFFSET(V206,AB$43,0)/$V$31</f>
        <v>0</v>
      </c>
      <c r="AE207" s="24" t="n">
        <f aca="false">AE206+1</f>
        <v>163</v>
      </c>
      <c r="AF207" s="32" t="str">
        <f aca="false">IF(Y207&gt;0,Y207-Y206,"")</f>
        <v/>
      </c>
      <c r="AG207" s="32" t="str">
        <f aca="false">IF(Z207&gt;0,Z207-Z206,"")</f>
        <v/>
      </c>
      <c r="AH207" s="32" t="str">
        <f aca="false">IF(AA207&gt;0,AA207-AA206,"")</f>
        <v/>
      </c>
      <c r="AI207" s="32" t="str">
        <f aca="false">IF(AB207&gt;0,AB207-AB206,"")</f>
        <v/>
      </c>
    </row>
    <row r="208" customFormat="false" ht="12.8" hidden="false" customHeight="false" outlineLevel="0" collapsed="false">
      <c r="C208" s="24" t="n">
        <f aca="false">C207+1</f>
        <v>164</v>
      </c>
      <c r="D208" s="48" t="str">
        <f aca="false">IF(ISNUMBER(AF208),(0.7*AF202+0.8*AF203+0.9*AF204+AF205+1.1*AF206+1.2*AF207+1.3*AF208)/7,"")</f>
        <v/>
      </c>
      <c r="E208" s="48" t="str">
        <f aca="false">IF(ISNUMBER(AG208),(0.7*AG202+0.8*AG203+0.9*AG204+AG205+1.1*AG206+1.2*AG207+1.3*AG208)/7,"")</f>
        <v/>
      </c>
      <c r="F208" s="48" t="str">
        <f aca="false">IF(ISNUMBER(AH208),(0.7*AH202+0.8*AH203+0.9*AH204+AH205+1.1*AH206+1.2*AH207+1.3*AH208)/7,"")</f>
        <v/>
      </c>
      <c r="G208" s="48" t="str">
        <f aca="false">IF(ISNUMBER(AI208),(0.7*AI202+0.8*AI203+0.9*AI204+AI205+1.1*AI206+1.2*AI207+1.3*AI208)/7,"")</f>
        <v/>
      </c>
      <c r="M208" s="1" t="n">
        <f aca="false">M207+1</f>
        <v>164</v>
      </c>
      <c r="N208" s="15" t="n">
        <f aca="false">N207+1</f>
        <v>44025</v>
      </c>
      <c r="O208" s="24" t="n">
        <f aca="true">OFFSET(INDIRECT($N$41),$M208,O$43)</f>
        <v>0</v>
      </c>
      <c r="P208" s="24" t="n">
        <f aca="true">OFFSET(INDIRECT($N$41),$M208,P$43)</f>
        <v>0</v>
      </c>
      <c r="Q208" s="24" t="n">
        <f aca="true">OFFSET(INDIRECT($N$41),$M208,Q$43)</f>
        <v>0</v>
      </c>
      <c r="R208" s="24" t="n">
        <f aca="true">OFFSET(INDIRECT($N$41),$M208,R$43)</f>
        <v>0</v>
      </c>
      <c r="S208" s="24" t="n">
        <f aca="true">OFFSET(INDIRECT($N$41),$M208,S$43)</f>
        <v>0</v>
      </c>
      <c r="T208" s="24"/>
      <c r="U208" s="24"/>
      <c r="V208" s="24"/>
      <c r="X208" s="24" t="n">
        <f aca="false">X207+1</f>
        <v>164</v>
      </c>
      <c r="Y208" s="48" t="n">
        <f aca="true">OFFSET(O207,Y$43,0)/$P$31</f>
        <v>0</v>
      </c>
      <c r="Z208" s="48" t="n">
        <f aca="true">OFFSET(P207,Z$43,0)/$U$31</f>
        <v>0</v>
      </c>
      <c r="AA208" s="48" t="n">
        <f aca="true">OFFSET(R207,AA$43,0)/$R$31</f>
        <v>0</v>
      </c>
      <c r="AB208" s="32" t="n">
        <f aca="true">OFFSET(V207,AB$43,0)/$V$31</f>
        <v>0</v>
      </c>
      <c r="AE208" s="24" t="n">
        <f aca="false">AE207+1</f>
        <v>164</v>
      </c>
      <c r="AF208" s="32" t="str">
        <f aca="false">IF(Y208&gt;0,Y208-Y207,"")</f>
        <v/>
      </c>
      <c r="AG208" s="32" t="str">
        <f aca="false">IF(Z208&gt;0,Z208-Z207,"")</f>
        <v/>
      </c>
      <c r="AH208" s="32" t="str">
        <f aca="false">IF(AA208&gt;0,AA208-AA207,"")</f>
        <v/>
      </c>
      <c r="AI208" s="32" t="str">
        <f aca="false">IF(AB208&gt;0,AB208-AB207,"")</f>
        <v/>
      </c>
    </row>
    <row r="209" customFormat="false" ht="12.8" hidden="false" customHeight="false" outlineLevel="0" collapsed="false">
      <c r="C209" s="24" t="n">
        <f aca="false">C208+1</f>
        <v>165</v>
      </c>
      <c r="D209" s="48" t="str">
        <f aca="false">IF(ISNUMBER(AF209),(0.7*AF203+0.8*AF204+0.9*AF205+AF206+1.1*AF207+1.2*AF208+1.3*AF209)/7,"")</f>
        <v/>
      </c>
      <c r="E209" s="48" t="str">
        <f aca="false">IF(ISNUMBER(AG209),(0.7*AG203+0.8*AG204+0.9*AG205+AG206+1.1*AG207+1.2*AG208+1.3*AG209)/7,"")</f>
        <v/>
      </c>
      <c r="F209" s="48" t="str">
        <f aca="false">IF(ISNUMBER(AH209),(0.7*AH203+0.8*AH204+0.9*AH205+AH206+1.1*AH207+1.2*AH208+1.3*AH209)/7,"")</f>
        <v/>
      </c>
      <c r="G209" s="48" t="str">
        <f aca="false">IF(ISNUMBER(AI209),(0.7*AI203+0.8*AI204+0.9*AI205+AI206+1.1*AI207+1.2*AI208+1.3*AI209)/7,"")</f>
        <v/>
      </c>
      <c r="M209" s="1" t="n">
        <f aca="false">M208+1</f>
        <v>165</v>
      </c>
      <c r="N209" s="15" t="n">
        <f aca="false">N208+1</f>
        <v>44026</v>
      </c>
      <c r="O209" s="24" t="n">
        <f aca="true">OFFSET(INDIRECT($N$41),$M209,O$43)</f>
        <v>0</v>
      </c>
      <c r="P209" s="24" t="n">
        <f aca="true">OFFSET(INDIRECT($N$41),$M209,P$43)</f>
        <v>0</v>
      </c>
      <c r="Q209" s="24" t="n">
        <f aca="true">OFFSET(INDIRECT($N$41),$M209,Q$43)</f>
        <v>0</v>
      </c>
      <c r="R209" s="24" t="n">
        <f aca="true">OFFSET(INDIRECT($N$41),$M209,R$43)</f>
        <v>0</v>
      </c>
      <c r="S209" s="24" t="n">
        <f aca="true">OFFSET(INDIRECT($N$41),$M209,S$43)</f>
        <v>0</v>
      </c>
      <c r="T209" s="24"/>
      <c r="U209" s="24"/>
      <c r="V209" s="24"/>
      <c r="X209" s="24" t="n">
        <f aca="false">X208+1</f>
        <v>165</v>
      </c>
      <c r="Y209" s="48" t="n">
        <f aca="true">OFFSET(O208,Y$43,0)/$P$31</f>
        <v>0</v>
      </c>
      <c r="Z209" s="48" t="n">
        <f aca="true">OFFSET(P208,Z$43,0)/$U$31</f>
        <v>0</v>
      </c>
      <c r="AA209" s="48" t="n">
        <f aca="true">OFFSET(R208,AA$43,0)/$R$31</f>
        <v>0</v>
      </c>
      <c r="AB209" s="32" t="n">
        <f aca="true">OFFSET(V208,AB$43,0)/$V$31</f>
        <v>0</v>
      </c>
      <c r="AE209" s="24" t="n">
        <f aca="false">AE208+1</f>
        <v>165</v>
      </c>
      <c r="AF209" s="32" t="str">
        <f aca="false">IF(Y209&gt;0,Y209-Y208,"")</f>
        <v/>
      </c>
      <c r="AG209" s="32" t="str">
        <f aca="false">IF(Z209&gt;0,Z209-Z208,"")</f>
        <v/>
      </c>
      <c r="AH209" s="32" t="str">
        <f aca="false">IF(AA209&gt;0,AA209-AA208,"")</f>
        <v/>
      </c>
      <c r="AI209" s="32" t="str">
        <f aca="false">IF(AB209&gt;0,AB209-AB208,"")</f>
        <v/>
      </c>
    </row>
    <row r="210" customFormat="false" ht="12.8" hidden="false" customHeight="false" outlineLevel="0" collapsed="false">
      <c r="C210" s="24" t="n">
        <f aca="false">C209+1</f>
        <v>166</v>
      </c>
      <c r="D210" s="48" t="str">
        <f aca="false">IF(ISNUMBER(AF210),(0.7*AF204+0.8*AF205+0.9*AF206+AF207+1.1*AF208+1.2*AF209+1.3*AF210)/7,"")</f>
        <v/>
      </c>
      <c r="E210" s="48" t="str">
        <f aca="false">IF(ISNUMBER(AG210),(0.7*AG204+0.8*AG205+0.9*AG206+AG207+1.1*AG208+1.2*AG209+1.3*AG210)/7,"")</f>
        <v/>
      </c>
      <c r="F210" s="48" t="str">
        <f aca="false">IF(ISNUMBER(AH210),(0.7*AH204+0.8*AH205+0.9*AH206+AH207+1.1*AH208+1.2*AH209+1.3*AH210)/7,"")</f>
        <v/>
      </c>
      <c r="G210" s="48" t="str">
        <f aca="false">IF(ISNUMBER(AI210),(0.7*AI204+0.8*AI205+0.9*AI206+AI207+1.1*AI208+1.2*AI209+1.3*AI210)/7,"")</f>
        <v/>
      </c>
      <c r="M210" s="1" t="n">
        <f aca="false">M209+1</f>
        <v>166</v>
      </c>
      <c r="N210" s="15" t="n">
        <f aca="false">N209+1</f>
        <v>44027</v>
      </c>
      <c r="O210" s="24" t="n">
        <f aca="true">OFFSET(INDIRECT($N$41),$M210,O$43)</f>
        <v>0</v>
      </c>
      <c r="P210" s="24" t="n">
        <f aca="true">OFFSET(INDIRECT($N$41),$M210,P$43)</f>
        <v>0</v>
      </c>
      <c r="Q210" s="24" t="n">
        <f aca="true">OFFSET(INDIRECT($N$41),$M210,Q$43)</f>
        <v>0</v>
      </c>
      <c r="R210" s="24" t="n">
        <f aca="true">OFFSET(INDIRECT($N$41),$M210,R$43)</f>
        <v>0</v>
      </c>
      <c r="S210" s="24" t="n">
        <f aca="true">OFFSET(INDIRECT($N$41),$M210,S$43)</f>
        <v>0</v>
      </c>
      <c r="T210" s="24"/>
      <c r="U210" s="24"/>
      <c r="V210" s="24"/>
      <c r="X210" s="24" t="n">
        <f aca="false">X209+1</f>
        <v>166</v>
      </c>
      <c r="Y210" s="48" t="n">
        <f aca="true">OFFSET(O209,Y$43,0)/$P$31</f>
        <v>0</v>
      </c>
      <c r="Z210" s="48" t="n">
        <f aca="true">OFFSET(P209,Z$43,0)/$U$31</f>
        <v>0</v>
      </c>
      <c r="AA210" s="48" t="n">
        <f aca="true">OFFSET(R209,AA$43,0)/$R$31</f>
        <v>0</v>
      </c>
      <c r="AB210" s="32" t="n">
        <f aca="true">OFFSET(V209,AB$43,0)/$V$31</f>
        <v>0</v>
      </c>
      <c r="AE210" s="24" t="n">
        <f aca="false">AE209+1</f>
        <v>166</v>
      </c>
      <c r="AF210" s="32" t="str">
        <f aca="false">IF(Y210&gt;0,Y210-Y209,"")</f>
        <v/>
      </c>
      <c r="AG210" s="32" t="str">
        <f aca="false">IF(Z210&gt;0,Z210-Z209,"")</f>
        <v/>
      </c>
      <c r="AH210" s="32" t="str">
        <f aca="false">IF(AA210&gt;0,AA210-AA209,"")</f>
        <v/>
      </c>
      <c r="AI210" s="32" t="str">
        <f aca="false">IF(AB210&gt;0,AB210-AB209,"")</f>
        <v/>
      </c>
    </row>
    <row r="211" customFormat="false" ht="12.8" hidden="false" customHeight="false" outlineLevel="0" collapsed="false">
      <c r="C211" s="24" t="n">
        <f aca="false">C210+1</f>
        <v>167</v>
      </c>
      <c r="D211" s="48" t="str">
        <f aca="false">IF(ISNUMBER(AF211),(0.7*AF205+0.8*AF206+0.9*AF207+AF208+1.1*AF209+1.2*AF210+1.3*AF211)/7,"")</f>
        <v/>
      </c>
      <c r="E211" s="48" t="str">
        <f aca="false">IF(ISNUMBER(AG211),(0.7*AG205+0.8*AG206+0.9*AG207+AG208+1.1*AG209+1.2*AG210+1.3*AG211)/7,"")</f>
        <v/>
      </c>
      <c r="F211" s="48" t="str">
        <f aca="false">IF(ISNUMBER(AH211),(0.7*AH205+0.8*AH206+0.9*AH207+AH208+1.1*AH209+1.2*AH210+1.3*AH211)/7,"")</f>
        <v/>
      </c>
      <c r="G211" s="48" t="str">
        <f aca="false">IF(ISNUMBER(AI211),(0.7*AI205+0.8*AI206+0.9*AI207+AI208+1.1*AI209+1.2*AI210+1.3*AI211)/7,"")</f>
        <v/>
      </c>
      <c r="M211" s="1" t="n">
        <f aca="false">M210+1</f>
        <v>167</v>
      </c>
      <c r="N211" s="15" t="n">
        <f aca="false">N210+1</f>
        <v>44028</v>
      </c>
      <c r="O211" s="24" t="n">
        <f aca="true">OFFSET(INDIRECT($N$41),$M211,O$43)</f>
        <v>0</v>
      </c>
      <c r="P211" s="24" t="n">
        <f aca="true">OFFSET(INDIRECT($N$41),$M211,P$43)</f>
        <v>0</v>
      </c>
      <c r="Q211" s="24" t="n">
        <f aca="true">OFFSET(INDIRECT($N$41),$M211,Q$43)</f>
        <v>0</v>
      </c>
      <c r="R211" s="24" t="n">
        <f aca="true">OFFSET(INDIRECT($N$41),$M211,R$43)</f>
        <v>0</v>
      </c>
      <c r="S211" s="24" t="n">
        <f aca="true">OFFSET(INDIRECT($N$41),$M211,S$43)</f>
        <v>0</v>
      </c>
      <c r="T211" s="24"/>
      <c r="U211" s="24"/>
      <c r="V211" s="24"/>
      <c r="X211" s="24" t="n">
        <f aca="false">X210+1</f>
        <v>167</v>
      </c>
      <c r="Y211" s="48" t="n">
        <f aca="true">OFFSET(O210,Y$43,0)/$P$31</f>
        <v>0</v>
      </c>
      <c r="Z211" s="48" t="n">
        <f aca="true">OFFSET(P210,Z$43,0)/$U$31</f>
        <v>0</v>
      </c>
      <c r="AA211" s="48" t="n">
        <f aca="true">OFFSET(R210,AA$43,0)/$R$31</f>
        <v>0</v>
      </c>
      <c r="AB211" s="32" t="n">
        <f aca="true">OFFSET(V210,AB$43,0)/$V$31</f>
        <v>0</v>
      </c>
      <c r="AE211" s="24" t="n">
        <f aca="false">AE210+1</f>
        <v>167</v>
      </c>
      <c r="AF211" s="32" t="str">
        <f aca="false">IF(Y211&gt;0,Y211-Y210,"")</f>
        <v/>
      </c>
      <c r="AG211" s="32" t="str">
        <f aca="false">IF(Z211&gt;0,Z211-Z210,"")</f>
        <v/>
      </c>
      <c r="AH211" s="32" t="str">
        <f aca="false">IF(AA211&gt;0,AA211-AA210,"")</f>
        <v/>
      </c>
      <c r="AI211" s="32" t="str">
        <f aca="false">IF(AB211&gt;0,AB211-AB210,"")</f>
        <v/>
      </c>
    </row>
    <row r="212" customFormat="false" ht="12.8" hidden="false" customHeight="false" outlineLevel="0" collapsed="false">
      <c r="C212" s="24" t="n">
        <f aca="false">C211+1</f>
        <v>168</v>
      </c>
      <c r="D212" s="48" t="str">
        <f aca="false">IF(ISNUMBER(AF212),(0.7*AF206+0.8*AF207+0.9*AF208+AF209+1.1*AF210+1.2*AF211+1.3*AF212)/7,"")</f>
        <v/>
      </c>
      <c r="E212" s="48" t="str">
        <f aca="false">IF(ISNUMBER(AG212),(0.7*AG206+0.8*AG207+0.9*AG208+AG209+1.1*AG210+1.2*AG211+1.3*AG212)/7,"")</f>
        <v/>
      </c>
      <c r="F212" s="48" t="str">
        <f aca="false">IF(ISNUMBER(AH212),(0.7*AH206+0.8*AH207+0.9*AH208+AH209+1.1*AH210+1.2*AH211+1.3*AH212)/7,"")</f>
        <v/>
      </c>
      <c r="G212" s="48" t="str">
        <f aca="false">IF(ISNUMBER(AI212),(0.7*AI206+0.8*AI207+0.9*AI208+AI209+1.1*AI210+1.2*AI211+1.3*AI212)/7,"")</f>
        <v/>
      </c>
      <c r="M212" s="1" t="n">
        <f aca="false">M211+1</f>
        <v>168</v>
      </c>
      <c r="N212" s="15" t="n">
        <f aca="false">N211+1</f>
        <v>44029</v>
      </c>
      <c r="O212" s="24" t="n">
        <f aca="true">OFFSET(INDIRECT($N$41),$M212,O$43)</f>
        <v>0</v>
      </c>
      <c r="P212" s="24" t="n">
        <f aca="true">OFFSET(INDIRECT($N$41),$M212,P$43)</f>
        <v>0</v>
      </c>
      <c r="Q212" s="24" t="n">
        <f aca="true">OFFSET(INDIRECT($N$41),$M212,Q$43)</f>
        <v>0</v>
      </c>
      <c r="R212" s="24" t="n">
        <f aca="true">OFFSET(INDIRECT($N$41),$M212,R$43)</f>
        <v>0</v>
      </c>
      <c r="S212" s="24" t="n">
        <f aca="true">OFFSET(INDIRECT($N$41),$M212,S$43)</f>
        <v>0</v>
      </c>
      <c r="T212" s="24"/>
      <c r="U212" s="24"/>
      <c r="V212" s="24"/>
      <c r="X212" s="24" t="n">
        <f aca="false">X211+1</f>
        <v>168</v>
      </c>
      <c r="Y212" s="48" t="n">
        <f aca="true">OFFSET(O211,Y$43,0)/$P$31</f>
        <v>0</v>
      </c>
      <c r="Z212" s="48" t="n">
        <f aca="true">OFFSET(P211,Z$43,0)/$U$31</f>
        <v>0</v>
      </c>
      <c r="AA212" s="48" t="n">
        <f aca="true">OFFSET(R211,AA$43,0)/$R$31</f>
        <v>0</v>
      </c>
      <c r="AB212" s="32" t="n">
        <f aca="true">OFFSET(V211,AB$43,0)/$V$31</f>
        <v>0</v>
      </c>
      <c r="AE212" s="24" t="n">
        <f aca="false">AE211+1</f>
        <v>168</v>
      </c>
      <c r="AF212" s="32" t="str">
        <f aca="false">IF(Y212&gt;0,Y212-Y211,"")</f>
        <v/>
      </c>
      <c r="AG212" s="32" t="str">
        <f aca="false">IF(Z212&gt;0,Z212-Z211,"")</f>
        <v/>
      </c>
      <c r="AH212" s="32" t="str">
        <f aca="false">IF(AA212&gt;0,AA212-AA211,"")</f>
        <v/>
      </c>
      <c r="AI212" s="32" t="str">
        <f aca="false">IF(AB212&gt;0,AB212-AB211,"")</f>
        <v/>
      </c>
    </row>
    <row r="213" customFormat="false" ht="12.8" hidden="false" customHeight="false" outlineLevel="0" collapsed="false">
      <c r="C213" s="24" t="n">
        <f aca="false">C212+1</f>
        <v>169</v>
      </c>
      <c r="D213" s="48" t="str">
        <f aca="false">IF(ISNUMBER(AF213),(0.7*AF207+0.8*AF208+0.9*AF209+AF210+1.1*AF211+1.2*AF212+1.3*AF213)/7,"")</f>
        <v/>
      </c>
      <c r="E213" s="48" t="str">
        <f aca="false">IF(ISNUMBER(AG213),(0.7*AG207+0.8*AG208+0.9*AG209+AG210+1.1*AG211+1.2*AG212+1.3*AG213)/7,"")</f>
        <v/>
      </c>
      <c r="F213" s="48" t="str">
        <f aca="false">IF(ISNUMBER(AH213),(0.7*AH207+0.8*AH208+0.9*AH209+AH210+1.1*AH211+1.2*AH212+1.3*AH213)/7,"")</f>
        <v/>
      </c>
      <c r="G213" s="48" t="str">
        <f aca="false">IF(ISNUMBER(AI213),(0.7*AI207+0.8*AI208+0.9*AI209+AI210+1.1*AI211+1.2*AI212+1.3*AI213)/7,"")</f>
        <v/>
      </c>
      <c r="M213" s="1" t="n">
        <f aca="false">M212+1</f>
        <v>169</v>
      </c>
      <c r="N213" s="15" t="n">
        <f aca="false">N212+1</f>
        <v>44030</v>
      </c>
      <c r="O213" s="24" t="n">
        <f aca="true">OFFSET(INDIRECT($N$41),$M213,O$43)</f>
        <v>0</v>
      </c>
      <c r="P213" s="24" t="n">
        <f aca="true">OFFSET(INDIRECT($N$41),$M213,P$43)</f>
        <v>0</v>
      </c>
      <c r="Q213" s="24" t="n">
        <f aca="true">OFFSET(INDIRECT($N$41),$M213,Q$43)</f>
        <v>0</v>
      </c>
      <c r="R213" s="24" t="n">
        <f aca="true">OFFSET(INDIRECT($N$41),$M213,R$43)</f>
        <v>0</v>
      </c>
      <c r="S213" s="24" t="n">
        <f aca="true">OFFSET(INDIRECT($N$41),$M213,S$43)</f>
        <v>0</v>
      </c>
      <c r="T213" s="24"/>
      <c r="U213" s="24"/>
      <c r="V213" s="24"/>
      <c r="X213" s="24" t="n">
        <f aca="false">X212+1</f>
        <v>169</v>
      </c>
      <c r="Y213" s="48" t="n">
        <f aca="true">OFFSET(O212,Y$43,0)/$P$31</f>
        <v>0</v>
      </c>
      <c r="Z213" s="48" t="n">
        <f aca="true">OFFSET(P212,Z$43,0)/$U$31</f>
        <v>0</v>
      </c>
      <c r="AA213" s="48" t="n">
        <f aca="true">OFFSET(R212,AA$43,0)/$R$31</f>
        <v>0</v>
      </c>
      <c r="AB213" s="32" t="n">
        <f aca="true">OFFSET(V212,AB$43,0)/$V$31</f>
        <v>0</v>
      </c>
      <c r="AE213" s="24" t="n">
        <f aca="false">AE212+1</f>
        <v>169</v>
      </c>
      <c r="AF213" s="32" t="str">
        <f aca="false">IF(Y213&gt;0,Y213-Y212,"")</f>
        <v/>
      </c>
      <c r="AG213" s="32" t="str">
        <f aca="false">IF(Z213&gt;0,Z213-Z212,"")</f>
        <v/>
      </c>
      <c r="AH213" s="32" t="str">
        <f aca="false">IF(AA213&gt;0,AA213-AA212,"")</f>
        <v/>
      </c>
      <c r="AI213" s="32" t="str">
        <f aca="false">IF(AB213&gt;0,AB213-AB212,"")</f>
        <v/>
      </c>
    </row>
    <row r="214" customFormat="false" ht="12.8" hidden="false" customHeight="false" outlineLevel="0" collapsed="false">
      <c r="C214" s="24" t="n">
        <f aca="false">C213+1</f>
        <v>170</v>
      </c>
      <c r="D214" s="48" t="str">
        <f aca="false">IF(ISNUMBER(AF214),(0.7*AF208+0.8*AF209+0.9*AF210+AF211+1.1*AF212+1.2*AF213+1.3*AF214)/7,"")</f>
        <v/>
      </c>
      <c r="E214" s="48" t="str">
        <f aca="false">IF(ISNUMBER(AG214),(0.7*AG208+0.8*AG209+0.9*AG210+AG211+1.1*AG212+1.2*AG213+1.3*AG214)/7,"")</f>
        <v/>
      </c>
      <c r="F214" s="48" t="str">
        <f aca="false">IF(ISNUMBER(AH214),(0.7*AH208+0.8*AH209+0.9*AH210+AH211+1.1*AH212+1.2*AH213+1.3*AH214)/7,"")</f>
        <v/>
      </c>
      <c r="G214" s="48" t="str">
        <f aca="false">IF(ISNUMBER(AI214),(0.7*AI208+0.8*AI209+0.9*AI210+AI211+1.1*AI212+1.2*AI213+1.3*AI214)/7,"")</f>
        <v/>
      </c>
      <c r="M214" s="1" t="n">
        <f aca="false">M213+1</f>
        <v>170</v>
      </c>
      <c r="N214" s="15" t="n">
        <f aca="false">N213+1</f>
        <v>44031</v>
      </c>
      <c r="O214" s="24" t="n">
        <f aca="true">OFFSET(INDIRECT($N$41),$M214,O$43)</f>
        <v>0</v>
      </c>
      <c r="P214" s="24" t="n">
        <f aca="true">OFFSET(INDIRECT($N$41),$M214,P$43)</f>
        <v>0</v>
      </c>
      <c r="Q214" s="24" t="n">
        <f aca="true">OFFSET(INDIRECT($N$41),$M214,Q$43)</f>
        <v>0</v>
      </c>
      <c r="R214" s="24" t="n">
        <f aca="true">OFFSET(INDIRECT($N$41),$M214,R$43)</f>
        <v>0</v>
      </c>
      <c r="S214" s="24" t="n">
        <f aca="true">OFFSET(INDIRECT($N$41),$M214,S$43)</f>
        <v>0</v>
      </c>
      <c r="T214" s="24"/>
      <c r="U214" s="24"/>
      <c r="V214" s="24"/>
      <c r="X214" s="24" t="n">
        <f aca="false">X213+1</f>
        <v>170</v>
      </c>
      <c r="Y214" s="48" t="n">
        <f aca="true">OFFSET(O213,Y$43,0)/$P$31</f>
        <v>0</v>
      </c>
      <c r="Z214" s="48" t="n">
        <f aca="true">OFFSET(P213,Z$43,0)/$U$31</f>
        <v>0</v>
      </c>
      <c r="AA214" s="48" t="n">
        <f aca="true">OFFSET(R213,AA$43,0)/$R$31</f>
        <v>0</v>
      </c>
      <c r="AB214" s="32" t="n">
        <f aca="true">OFFSET(V213,AB$43,0)/$V$31</f>
        <v>0</v>
      </c>
      <c r="AE214" s="24" t="n">
        <f aca="false">AE213+1</f>
        <v>170</v>
      </c>
      <c r="AF214" s="32" t="str">
        <f aca="false">IF(Y214&gt;0,Y214-Y213,"")</f>
        <v/>
      </c>
      <c r="AG214" s="32" t="str">
        <f aca="false">IF(Z214&gt;0,Z214-Z213,"")</f>
        <v/>
      </c>
      <c r="AH214" s="32" t="str">
        <f aca="false">IF(AA214&gt;0,AA214-AA213,"")</f>
        <v/>
      </c>
      <c r="AI214" s="32" t="str">
        <f aca="false">IF(AB214&gt;0,AB214-AB213,"")</f>
        <v/>
      </c>
    </row>
    <row r="215" customFormat="false" ht="12.8" hidden="false" customHeight="false" outlineLevel="0" collapsed="false">
      <c r="C215" s="24" t="n">
        <f aca="false">C214+1</f>
        <v>171</v>
      </c>
      <c r="D215" s="48" t="str">
        <f aca="false">IF(ISNUMBER(AF215),(0.7*AF209+0.8*AF210+0.9*AF211+AF212+1.1*AF213+1.2*AF214+1.3*AF215)/7,"")</f>
        <v/>
      </c>
      <c r="E215" s="48" t="str">
        <f aca="false">IF(ISNUMBER(AG215),(0.7*AG209+0.8*AG210+0.9*AG211+AG212+1.1*AG213+1.2*AG214+1.3*AG215)/7,"")</f>
        <v/>
      </c>
      <c r="F215" s="48" t="str">
        <f aca="false">IF(ISNUMBER(AH215),(0.7*AH209+0.8*AH210+0.9*AH211+AH212+1.1*AH213+1.2*AH214+1.3*AH215)/7,"")</f>
        <v/>
      </c>
      <c r="G215" s="48" t="str">
        <f aca="false">IF(ISNUMBER(AI215),(0.7*AI209+0.8*AI210+0.9*AI211+AI212+1.1*AI213+1.2*AI214+1.3*AI215)/7,"")</f>
        <v/>
      </c>
      <c r="M215" s="1" t="n">
        <f aca="false">M214+1</f>
        <v>171</v>
      </c>
      <c r="N215" s="15" t="n">
        <f aca="false">N214+1</f>
        <v>44032</v>
      </c>
      <c r="O215" s="24" t="n">
        <f aca="true">OFFSET(INDIRECT($N$41),$M215,O$43)</f>
        <v>0</v>
      </c>
      <c r="P215" s="24" t="n">
        <f aca="true">OFFSET(INDIRECT($N$41),$M215,P$43)</f>
        <v>0</v>
      </c>
      <c r="Q215" s="24" t="n">
        <f aca="true">OFFSET(INDIRECT($N$41),$M215,Q$43)</f>
        <v>0</v>
      </c>
      <c r="R215" s="24" t="n">
        <f aca="true">OFFSET(INDIRECT($N$41),$M215,R$43)</f>
        <v>0</v>
      </c>
      <c r="S215" s="24" t="n">
        <f aca="true">OFFSET(INDIRECT($N$41),$M215,S$43)</f>
        <v>0</v>
      </c>
      <c r="T215" s="24"/>
      <c r="U215" s="24"/>
      <c r="V215" s="24"/>
      <c r="X215" s="24" t="n">
        <f aca="false">X214+1</f>
        <v>171</v>
      </c>
      <c r="Y215" s="48" t="n">
        <f aca="true">OFFSET(O214,Y$43,0)/$P$31</f>
        <v>0</v>
      </c>
      <c r="Z215" s="48" t="n">
        <f aca="true">OFFSET(P214,Z$43,0)/$U$31</f>
        <v>0</v>
      </c>
      <c r="AA215" s="48" t="n">
        <f aca="true">OFFSET(R214,AA$43,0)/$R$31</f>
        <v>0</v>
      </c>
      <c r="AB215" s="32" t="n">
        <f aca="true">OFFSET(V214,AB$43,0)/$V$31</f>
        <v>0</v>
      </c>
      <c r="AE215" s="24" t="n">
        <f aca="false">AE214+1</f>
        <v>171</v>
      </c>
      <c r="AF215" s="32" t="str">
        <f aca="false">IF(Y215&gt;0,Y215-Y214,"")</f>
        <v/>
      </c>
      <c r="AG215" s="32" t="str">
        <f aca="false">IF(Z215&gt;0,Z215-Z214,"")</f>
        <v/>
      </c>
      <c r="AH215" s="32" t="str">
        <f aca="false">IF(AA215&gt;0,AA215-AA214,"")</f>
        <v/>
      </c>
      <c r="AI215" s="32" t="str">
        <f aca="false">IF(AB215&gt;0,AB215-AB214,"")</f>
        <v/>
      </c>
    </row>
    <row r="216" customFormat="false" ht="12.8" hidden="false" customHeight="false" outlineLevel="0" collapsed="false">
      <c r="C216" s="24" t="n">
        <f aca="false">C215+1</f>
        <v>172</v>
      </c>
      <c r="D216" s="48" t="str">
        <f aca="false">IF(ISNUMBER(AF216),(0.7*AF210+0.8*AF211+0.9*AF212+AF213+1.1*AF214+1.2*AF215+1.3*AF216)/7,"")</f>
        <v/>
      </c>
      <c r="E216" s="48" t="str">
        <f aca="false">IF(ISNUMBER(AG216),(0.7*AG210+0.8*AG211+0.9*AG212+AG213+1.1*AG214+1.2*AG215+1.3*AG216)/7,"")</f>
        <v/>
      </c>
      <c r="F216" s="48" t="str">
        <f aca="false">IF(ISNUMBER(AH216),(0.7*AH210+0.8*AH211+0.9*AH212+AH213+1.1*AH214+1.2*AH215+1.3*AH216)/7,"")</f>
        <v/>
      </c>
      <c r="G216" s="48" t="str">
        <f aca="false">IF(ISNUMBER(AI216),(0.7*AI210+0.8*AI211+0.9*AI212+AI213+1.1*AI214+1.2*AI215+1.3*AI216)/7,"")</f>
        <v/>
      </c>
      <c r="M216" s="1" t="n">
        <f aca="false">M215+1</f>
        <v>172</v>
      </c>
      <c r="N216" s="15" t="n">
        <f aca="false">N215+1</f>
        <v>44033</v>
      </c>
      <c r="O216" s="24" t="n">
        <f aca="true">OFFSET(INDIRECT($N$41),$M216,O$43)</f>
        <v>0</v>
      </c>
      <c r="P216" s="24" t="n">
        <f aca="true">OFFSET(INDIRECT($N$41),$M216,P$43)</f>
        <v>0</v>
      </c>
      <c r="Q216" s="24" t="n">
        <f aca="true">OFFSET(INDIRECT($N$41),$M216,Q$43)</f>
        <v>0</v>
      </c>
      <c r="R216" s="24" t="n">
        <f aca="true">OFFSET(INDIRECT($N$41),$M216,R$43)</f>
        <v>0</v>
      </c>
      <c r="S216" s="24" t="n">
        <f aca="true">OFFSET(INDIRECT($N$41),$M216,S$43)</f>
        <v>0</v>
      </c>
      <c r="T216" s="24"/>
      <c r="U216" s="24"/>
      <c r="V216" s="24"/>
      <c r="X216" s="24" t="n">
        <f aca="false">X215+1</f>
        <v>172</v>
      </c>
      <c r="Y216" s="48" t="e">
        <f aca="true">OFFSET(O215,Y$43,0)/$P$31</f>
        <v>#VALUE!</v>
      </c>
      <c r="Z216" s="48" t="n">
        <f aca="true">OFFSET(P215,Z$43,0)/$U$31</f>
        <v>0</v>
      </c>
      <c r="AA216" s="48" t="n">
        <f aca="true">OFFSET(R215,AA$43,0)/$R$31</f>
        <v>0</v>
      </c>
      <c r="AB216" s="32" t="n">
        <f aca="true">OFFSET(V215,AB$43,0)/$V$31</f>
        <v>0</v>
      </c>
      <c r="AE216" s="24" t="n">
        <f aca="false">AE215+1</f>
        <v>172</v>
      </c>
      <c r="AF216" s="32" t="e">
        <f aca="false">IF(Y216&gt;0,Y216-Y215,"")</f>
        <v>#VALUE!</v>
      </c>
      <c r="AG216" s="32" t="str">
        <f aca="false">IF(Z216&gt;0,Z216-Z215,"")</f>
        <v/>
      </c>
      <c r="AH216" s="32" t="str">
        <f aca="false">IF(AA216&gt;0,AA216-AA215,"")</f>
        <v/>
      </c>
      <c r="AI216" s="32" t="str">
        <f aca="false">IF(AB216&gt;0,AB216-AB215,"")</f>
        <v/>
      </c>
    </row>
    <row r="217" customFormat="false" ht="12.8" hidden="false" customHeight="false" outlineLevel="0" collapsed="false">
      <c r="C217" s="24" t="n">
        <f aca="false">C216+1</f>
        <v>173</v>
      </c>
      <c r="D217" s="48" t="str">
        <f aca="false">IF(ISNUMBER(AF217),(0.7*AF211+0.8*AF212+0.9*AF213+AF214+1.1*AF215+1.2*AF216+1.3*AF217)/7,"")</f>
        <v/>
      </c>
      <c r="E217" s="48" t="str">
        <f aca="false">IF(ISNUMBER(AG217),(0.7*AG211+0.8*AG212+0.9*AG213+AG214+1.1*AG215+1.2*AG216+1.3*AG217)/7,"")</f>
        <v/>
      </c>
      <c r="F217" s="48" t="str">
        <f aca="false">IF(ISNUMBER(AH217),(0.7*AH211+0.8*AH212+0.9*AH213+AH214+1.1*AH215+1.2*AH216+1.3*AH217)/7,"")</f>
        <v/>
      </c>
      <c r="G217" s="48" t="str">
        <f aca="false">IF(ISNUMBER(AI217),(0.7*AI211+0.8*AI212+0.9*AI213+AI214+1.1*AI215+1.2*AI216+1.3*AI217)/7,"")</f>
        <v/>
      </c>
      <c r="M217" s="1" t="n">
        <f aca="false">M216+1</f>
        <v>173</v>
      </c>
      <c r="N217" s="15" t="n">
        <f aca="false">N216+1</f>
        <v>44034</v>
      </c>
      <c r="O217" s="24" t="n">
        <f aca="true">OFFSET(INDIRECT($N$41),$M217,O$43)</f>
        <v>0</v>
      </c>
      <c r="P217" s="24" t="n">
        <f aca="true">OFFSET(INDIRECT($N$41),$M217,P$43)</f>
        <v>0</v>
      </c>
      <c r="Q217" s="24" t="n">
        <f aca="true">OFFSET(INDIRECT($N$41),$M217,Q$43)</f>
        <v>0</v>
      </c>
      <c r="R217" s="24" t="n">
        <f aca="true">OFFSET(INDIRECT($N$41),$M217,R$43)</f>
        <v>0</v>
      </c>
      <c r="S217" s="24" t="n">
        <f aca="true">OFFSET(INDIRECT($N$41),$M217,S$43)</f>
        <v>0</v>
      </c>
      <c r="T217" s="24"/>
      <c r="U217" s="24"/>
      <c r="V217" s="24"/>
      <c r="X217" s="24" t="n">
        <f aca="false">X216+1</f>
        <v>173</v>
      </c>
      <c r="Y217" s="48" t="n">
        <f aca="true">OFFSET(O216,Y$43,0)/$P$31</f>
        <v>0</v>
      </c>
      <c r="Z217" s="48" t="n">
        <f aca="true">OFFSET(P216,Z$43,0)/$U$31</f>
        <v>0</v>
      </c>
      <c r="AA217" s="48" t="n">
        <f aca="true">OFFSET(R216,AA$43,0)/$R$31</f>
        <v>0</v>
      </c>
      <c r="AB217" s="32" t="n">
        <f aca="true">OFFSET(V216,AB$43,0)/$V$31</f>
        <v>0</v>
      </c>
      <c r="AE217" s="24" t="n">
        <f aca="false">AE216+1</f>
        <v>173</v>
      </c>
      <c r="AF217" s="32" t="str">
        <f aca="false">IF(Y217&gt;0,Y217-Y216,"")</f>
        <v/>
      </c>
      <c r="AG217" s="32" t="str">
        <f aca="false">IF(Z217&gt;0,Z217-Z216,"")</f>
        <v/>
      </c>
      <c r="AH217" s="32" t="str">
        <f aca="false">IF(AA217&gt;0,AA217-AA216,"")</f>
        <v/>
      </c>
      <c r="AI217" s="32" t="str">
        <f aca="false">IF(AB217&gt;0,AB217-AB216,"")</f>
        <v/>
      </c>
    </row>
    <row r="218" customFormat="false" ht="12.8" hidden="false" customHeight="false" outlineLevel="0" collapsed="false">
      <c r="C218" s="24" t="n">
        <f aca="false">C217+1</f>
        <v>174</v>
      </c>
      <c r="D218" s="48" t="str">
        <f aca="false">IF(ISNUMBER(AF218),(0.7*AF212+0.8*AF213+0.9*AF214+AF215+1.1*AF216+1.2*AF217+1.3*AF218)/7,"")</f>
        <v/>
      </c>
      <c r="E218" s="48" t="str">
        <f aca="false">IF(ISNUMBER(AG218),(0.7*AG212+0.8*AG213+0.9*AG214+AG215+1.1*AG216+1.2*AG217+1.3*AG218)/7,"")</f>
        <v/>
      </c>
      <c r="F218" s="48" t="str">
        <f aca="false">IF(ISNUMBER(AH218),(0.7*AH212+0.8*AH213+0.9*AH214+AH215+1.1*AH216+1.2*AH217+1.3*AH218)/7,"")</f>
        <v/>
      </c>
      <c r="G218" s="48" t="str">
        <f aca="false">IF(ISNUMBER(AI218),(0.7*AI212+0.8*AI213+0.9*AI214+AI215+1.1*AI216+1.2*AI217+1.3*AI218)/7,"")</f>
        <v/>
      </c>
      <c r="M218" s="1" t="n">
        <f aca="false">M217+1</f>
        <v>174</v>
      </c>
      <c r="N218" s="15" t="n">
        <f aca="false">N217+1</f>
        <v>44035</v>
      </c>
      <c r="O218" s="24" t="n">
        <f aca="true">OFFSET(INDIRECT($N$41),$M218,O$43)</f>
        <v>0</v>
      </c>
      <c r="P218" s="24" t="n">
        <f aca="true">OFFSET(INDIRECT($N$41),$M218,P$43)</f>
        <v>0</v>
      </c>
      <c r="Q218" s="24" t="n">
        <f aca="true">OFFSET(INDIRECT($N$41),$M218,Q$43)</f>
        <v>0</v>
      </c>
      <c r="R218" s="24" t="n">
        <f aca="true">OFFSET(INDIRECT($N$41),$M218,R$43)</f>
        <v>0</v>
      </c>
      <c r="S218" s="24" t="n">
        <f aca="true">OFFSET(INDIRECT($N$41),$M218,S$43)</f>
        <v>0</v>
      </c>
      <c r="T218" s="24"/>
      <c r="U218" s="24"/>
      <c r="V218" s="24"/>
      <c r="X218" s="24" t="n">
        <f aca="false">X217+1</f>
        <v>174</v>
      </c>
      <c r="Y218" s="48" t="n">
        <f aca="true">OFFSET(O217,Y$43,0)/$P$31</f>
        <v>0</v>
      </c>
      <c r="Z218" s="48" t="n">
        <f aca="true">OFFSET(P217,Z$43,0)/$U$31</f>
        <v>0</v>
      </c>
      <c r="AA218" s="48" t="n">
        <f aca="true">OFFSET(R217,AA$43,0)/$R$31</f>
        <v>0</v>
      </c>
      <c r="AB218" s="32" t="n">
        <f aca="true">OFFSET(V217,AB$43,0)/$V$31</f>
        <v>0</v>
      </c>
      <c r="AE218" s="24" t="n">
        <f aca="false">AE217+1</f>
        <v>174</v>
      </c>
      <c r="AF218" s="32" t="str">
        <f aca="false">IF(Y218&gt;0,Y218-Y217,"")</f>
        <v/>
      </c>
      <c r="AG218" s="32" t="str">
        <f aca="false">IF(Z218&gt;0,Z218-Z217,"")</f>
        <v/>
      </c>
      <c r="AH218" s="32" t="str">
        <f aca="false">IF(AA218&gt;0,AA218-AA217,"")</f>
        <v/>
      </c>
      <c r="AI218" s="32" t="str">
        <f aca="false">IF(AB218&gt;0,AB218-AB217,"")</f>
        <v/>
      </c>
    </row>
    <row r="219" customFormat="false" ht="12.8" hidden="false" customHeight="false" outlineLevel="0" collapsed="false">
      <c r="C219" s="24" t="n">
        <f aca="false">C218+1</f>
        <v>175</v>
      </c>
      <c r="D219" s="48" t="str">
        <f aca="false">IF(ISNUMBER(AF219),(0.7*AF213+0.8*AF214+0.9*AF215+AF216+1.1*AF217+1.2*AF218+1.3*AF219)/7,"")</f>
        <v/>
      </c>
      <c r="E219" s="48" t="str">
        <f aca="false">IF(ISNUMBER(AG219),(0.7*AG213+0.8*AG214+0.9*AG215+AG216+1.1*AG217+1.2*AG218+1.3*AG219)/7,"")</f>
        <v/>
      </c>
      <c r="F219" s="48" t="str">
        <f aca="false">IF(ISNUMBER(AH219),(0.7*AH213+0.8*AH214+0.9*AH215+AH216+1.1*AH217+1.2*AH218+1.3*AH219)/7,"")</f>
        <v/>
      </c>
      <c r="G219" s="48" t="str">
        <f aca="false">IF(ISNUMBER(AI219),(0.7*AI213+0.8*AI214+0.9*AI215+AI216+1.1*AI217+1.2*AI218+1.3*AI219)/7,"")</f>
        <v/>
      </c>
      <c r="M219" s="1" t="n">
        <f aca="false">M218+1</f>
        <v>175</v>
      </c>
      <c r="N219" s="15" t="n">
        <f aca="false">N218+1</f>
        <v>44036</v>
      </c>
      <c r="O219" s="24" t="n">
        <f aca="true">OFFSET(INDIRECT($N$41),$M219,O$43)</f>
        <v>0</v>
      </c>
      <c r="P219" s="24" t="n">
        <f aca="true">OFFSET(INDIRECT($N$41),$M219,P$43)</f>
        <v>0</v>
      </c>
      <c r="Q219" s="24" t="n">
        <f aca="true">OFFSET(INDIRECT($N$41),$M219,Q$43)</f>
        <v>0</v>
      </c>
      <c r="R219" s="24" t="n">
        <f aca="true">OFFSET(INDIRECT($N$41),$M219,R$43)</f>
        <v>0</v>
      </c>
      <c r="S219" s="24" t="n">
        <f aca="true">OFFSET(INDIRECT($N$41),$M219,S$43)</f>
        <v>0</v>
      </c>
      <c r="T219" s="24"/>
      <c r="U219" s="24"/>
      <c r="V219" s="24"/>
      <c r="X219" s="24" t="n">
        <f aca="false">X218+1</f>
        <v>175</v>
      </c>
      <c r="Y219" s="48" t="n">
        <f aca="true">OFFSET(O218,Y$43,0)/$P$31</f>
        <v>0</v>
      </c>
      <c r="Z219" s="48" t="n">
        <f aca="true">OFFSET(P218,Z$43,0)/$U$31</f>
        <v>0</v>
      </c>
      <c r="AA219" s="48" t="n">
        <f aca="true">OFFSET(R218,AA$43,0)/$R$31</f>
        <v>0</v>
      </c>
      <c r="AB219" s="32" t="n">
        <f aca="true">OFFSET(V218,AB$43,0)/$V$31</f>
        <v>0</v>
      </c>
      <c r="AE219" s="24" t="n">
        <f aca="false">AE218+1</f>
        <v>175</v>
      </c>
      <c r="AF219" s="32" t="str">
        <f aca="false">IF(Y219&gt;0,Y219-Y218,"")</f>
        <v/>
      </c>
      <c r="AG219" s="32" t="str">
        <f aca="false">IF(Z219&gt;0,Z219-Z218,"")</f>
        <v/>
      </c>
      <c r="AH219" s="32" t="str">
        <f aca="false">IF(AA219&gt;0,AA219-AA218,"")</f>
        <v/>
      </c>
      <c r="AI219" s="32" t="str">
        <f aca="false">IF(AB219&gt;0,AB219-AB218,"")</f>
        <v/>
      </c>
    </row>
    <row r="220" customFormat="false" ht="12.8" hidden="false" customHeight="false" outlineLevel="0" collapsed="false">
      <c r="C220" s="24" t="n">
        <f aca="false">C219+1</f>
        <v>176</v>
      </c>
      <c r="D220" s="48" t="str">
        <f aca="false">IF(ISNUMBER(AF220),(0.7*AF214+0.8*AF215+0.9*AF216+AF217+1.1*AF218+1.2*AF219+1.3*AF220)/7,"")</f>
        <v/>
      </c>
      <c r="E220" s="48" t="str">
        <f aca="false">IF(ISNUMBER(AG220),(0.7*AG214+0.8*AG215+0.9*AG216+AG217+1.1*AG218+1.2*AG219+1.3*AG220)/7,"")</f>
        <v/>
      </c>
      <c r="F220" s="48" t="str">
        <f aca="false">IF(ISNUMBER(AH220),(0.7*AH214+0.8*AH215+0.9*AH216+AH217+1.1*AH218+1.2*AH219+1.3*AH220)/7,"")</f>
        <v/>
      </c>
      <c r="G220" s="48" t="str">
        <f aca="false">IF(ISNUMBER(AI220),(0.7*AI214+0.8*AI215+0.9*AI216+AI217+1.1*AI218+1.2*AI219+1.3*AI220)/7,"")</f>
        <v/>
      </c>
      <c r="M220" s="1" t="n">
        <f aca="false">M219+1</f>
        <v>176</v>
      </c>
      <c r="N220" s="15" t="n">
        <f aca="false">N219+1</f>
        <v>44037</v>
      </c>
      <c r="O220" s="24" t="n">
        <f aca="true">OFFSET(INDIRECT($N$41),$M220,O$43)</f>
        <v>0</v>
      </c>
      <c r="P220" s="24" t="n">
        <f aca="true">OFFSET(INDIRECT($N$41),$M220,P$43)</f>
        <v>0</v>
      </c>
      <c r="Q220" s="24" t="n">
        <f aca="true">OFFSET(INDIRECT($N$41),$M220,Q$43)</f>
        <v>0</v>
      </c>
      <c r="R220" s="24" t="n">
        <f aca="true">OFFSET(INDIRECT($N$41),$M220,R$43)</f>
        <v>0</v>
      </c>
      <c r="S220" s="24" t="n">
        <f aca="true">OFFSET(INDIRECT($N$41),$M220,S$43)</f>
        <v>0</v>
      </c>
      <c r="T220" s="24"/>
      <c r="U220" s="24"/>
      <c r="V220" s="24"/>
      <c r="X220" s="24" t="n">
        <f aca="false">X219+1</f>
        <v>176</v>
      </c>
      <c r="Y220" s="48" t="n">
        <f aca="true">OFFSET(O219,Y$43,0)/$P$31</f>
        <v>0</v>
      </c>
      <c r="Z220" s="48" t="n">
        <f aca="true">OFFSET(P219,Z$43,0)/$U$31</f>
        <v>0</v>
      </c>
      <c r="AA220" s="48" t="n">
        <f aca="true">OFFSET(R219,AA$43,0)/$R$31</f>
        <v>0</v>
      </c>
      <c r="AB220" s="32" t="n">
        <f aca="true">OFFSET(V219,AB$43,0)/$V$31</f>
        <v>0</v>
      </c>
      <c r="AE220" s="24" t="n">
        <f aca="false">AE219+1</f>
        <v>176</v>
      </c>
      <c r="AF220" s="32" t="str">
        <f aca="false">IF(Y220&gt;0,Y220-Y219,"")</f>
        <v/>
      </c>
      <c r="AG220" s="32" t="str">
        <f aca="false">IF(Z220&gt;0,Z220-Z219,"")</f>
        <v/>
      </c>
      <c r="AH220" s="32" t="str">
        <f aca="false">IF(AA220&gt;0,AA220-AA219,"")</f>
        <v/>
      </c>
      <c r="AI220" s="32" t="str">
        <f aca="false">IF(AB220&gt;0,AB220-AB219,"")</f>
        <v/>
      </c>
    </row>
    <row r="221" customFormat="false" ht="12.8" hidden="false" customHeight="false" outlineLevel="0" collapsed="false">
      <c r="C221" s="24" t="n">
        <f aca="false">C220+1</f>
        <v>177</v>
      </c>
      <c r="D221" s="48" t="str">
        <f aca="false">IF(ISNUMBER(AF221),(0.7*AF215+0.8*AF216+0.9*AF217+AF218+1.1*AF219+1.2*AF220+1.3*AF221)/7,"")</f>
        <v/>
      </c>
      <c r="E221" s="48" t="str">
        <f aca="false">IF(ISNUMBER(AG221),(0.7*AG215+0.8*AG216+0.9*AG217+AG218+1.1*AG219+1.2*AG220+1.3*AG221)/7,"")</f>
        <v/>
      </c>
      <c r="F221" s="48" t="str">
        <f aca="false">IF(ISNUMBER(AH221),(0.7*AH215+0.8*AH216+0.9*AH217+AH218+1.1*AH219+1.2*AH220+1.3*AH221)/7,"")</f>
        <v/>
      </c>
      <c r="G221" s="48" t="str">
        <f aca="false">IF(ISNUMBER(AI221),(0.7*AI215+0.8*AI216+0.9*AI217+AI218+1.1*AI219+1.2*AI220+1.3*AI221)/7,"")</f>
        <v/>
      </c>
      <c r="M221" s="1" t="n">
        <f aca="false">M220+1</f>
        <v>177</v>
      </c>
      <c r="N221" s="15" t="n">
        <f aca="false">N220+1</f>
        <v>44038</v>
      </c>
      <c r="O221" s="24" t="n">
        <f aca="true">OFFSET(INDIRECT($N$41),$M221,O$43)</f>
        <v>0</v>
      </c>
      <c r="P221" s="24" t="n">
        <f aca="true">OFFSET(INDIRECT($N$41),$M221,P$43)</f>
        <v>0</v>
      </c>
      <c r="Q221" s="24" t="n">
        <f aca="true">OFFSET(INDIRECT($N$41),$M221,Q$43)</f>
        <v>0</v>
      </c>
      <c r="R221" s="24" t="n">
        <f aca="true">OFFSET(INDIRECT($N$41),$M221,R$43)</f>
        <v>0</v>
      </c>
      <c r="S221" s="24" t="n">
        <f aca="true">OFFSET(INDIRECT($N$41),$M221,S$43)</f>
        <v>0</v>
      </c>
      <c r="T221" s="24"/>
      <c r="U221" s="24"/>
      <c r="V221" s="24"/>
      <c r="X221" s="24" t="n">
        <f aca="false">X220+1</f>
        <v>177</v>
      </c>
      <c r="Y221" s="48" t="n">
        <f aca="true">OFFSET(O220,Y$43,0)/$P$31</f>
        <v>0</v>
      </c>
      <c r="Z221" s="48" t="n">
        <f aca="true">OFFSET(P220,Z$43,0)/$U$31</f>
        <v>0</v>
      </c>
      <c r="AA221" s="48" t="n">
        <f aca="true">OFFSET(R220,AA$43,0)/$R$31</f>
        <v>0</v>
      </c>
      <c r="AB221" s="32" t="n">
        <f aca="true">OFFSET(V220,AB$43,0)/$V$31</f>
        <v>0</v>
      </c>
      <c r="AE221" s="24" t="n">
        <f aca="false">AE220+1</f>
        <v>177</v>
      </c>
      <c r="AF221" s="32" t="str">
        <f aca="false">IF(Y221&gt;0,Y221-Y220,"")</f>
        <v/>
      </c>
      <c r="AG221" s="32" t="str">
        <f aca="false">IF(Z221&gt;0,Z221-Z220,"")</f>
        <v/>
      </c>
      <c r="AH221" s="32" t="str">
        <f aca="false">IF(AA221&gt;0,AA221-AA220,"")</f>
        <v/>
      </c>
      <c r="AI221" s="32" t="str">
        <f aca="false">IF(AB221&gt;0,AB221-AB220,"")</f>
        <v/>
      </c>
    </row>
    <row r="222" customFormat="false" ht="12.8" hidden="false" customHeight="false" outlineLevel="0" collapsed="false">
      <c r="C222" s="24" t="n">
        <f aca="false">C221+1</f>
        <v>178</v>
      </c>
      <c r="D222" s="48" t="str">
        <f aca="false">IF(ISNUMBER(AF222),(0.7*AF216+0.8*AF217+0.9*AF218+AF219+1.1*AF220+1.2*AF221+1.3*AF222)/7,"")</f>
        <v/>
      </c>
      <c r="E222" s="48" t="str">
        <f aca="false">IF(ISNUMBER(AG222),(0.7*AG216+0.8*AG217+0.9*AG218+AG219+1.1*AG220+1.2*AG221+1.3*AG222)/7,"")</f>
        <v/>
      </c>
      <c r="F222" s="48" t="str">
        <f aca="false">IF(ISNUMBER(AH222),(0.7*AH216+0.8*AH217+0.9*AH218+AH219+1.1*AH220+1.2*AH221+1.3*AH222)/7,"")</f>
        <v/>
      </c>
      <c r="G222" s="48" t="str">
        <f aca="false">IF(ISNUMBER(AI222),(0.7*AI216+0.8*AI217+0.9*AI218+AI219+1.1*AI220+1.2*AI221+1.3*AI222)/7,"")</f>
        <v/>
      </c>
      <c r="M222" s="1" t="n">
        <f aca="false">M221+1</f>
        <v>178</v>
      </c>
      <c r="N222" s="15" t="n">
        <f aca="false">N221+1</f>
        <v>44039</v>
      </c>
      <c r="O222" s="24" t="n">
        <f aca="true">OFFSET(INDIRECT($N$41),$M222,O$43)</f>
        <v>0</v>
      </c>
      <c r="P222" s="24" t="n">
        <f aca="true">OFFSET(INDIRECT($N$41),$M222,P$43)</f>
        <v>0</v>
      </c>
      <c r="Q222" s="24" t="n">
        <f aca="true">OFFSET(INDIRECT($N$41),$M222,Q$43)</f>
        <v>0</v>
      </c>
      <c r="R222" s="24" t="n">
        <f aca="true">OFFSET(INDIRECT($N$41),$M222,R$43)</f>
        <v>0</v>
      </c>
      <c r="S222" s="24" t="n">
        <f aca="true">OFFSET(INDIRECT($N$41),$M222,S$43)</f>
        <v>0</v>
      </c>
      <c r="T222" s="24"/>
      <c r="U222" s="24"/>
      <c r="V222" s="24"/>
      <c r="X222" s="24" t="n">
        <f aca="false">X221+1</f>
        <v>178</v>
      </c>
      <c r="Y222" s="48" t="n">
        <f aca="true">OFFSET(O221,Y$43,0)/$P$31</f>
        <v>0</v>
      </c>
      <c r="Z222" s="48" t="n">
        <f aca="true">OFFSET(P221,Z$43,0)/$U$31</f>
        <v>0</v>
      </c>
      <c r="AA222" s="48" t="n">
        <f aca="true">OFFSET(R221,AA$43,0)/$R$31</f>
        <v>0</v>
      </c>
      <c r="AB222" s="32" t="n">
        <f aca="true">OFFSET(V221,AB$43,0)/$V$31</f>
        <v>0</v>
      </c>
      <c r="AE222" s="24" t="n">
        <f aca="false">AE221+1</f>
        <v>178</v>
      </c>
      <c r="AF222" s="32" t="str">
        <f aca="false">IF(Y222&gt;0,Y222-Y221,"")</f>
        <v/>
      </c>
      <c r="AG222" s="32" t="str">
        <f aca="false">IF(Z222&gt;0,Z222-Z221,"")</f>
        <v/>
      </c>
      <c r="AH222" s="32" t="str">
        <f aca="false">IF(AA222&gt;0,AA222-AA221,"")</f>
        <v/>
      </c>
      <c r="AI222" s="32" t="str">
        <f aca="false">IF(AB222&gt;0,AB222-AB221,"")</f>
        <v/>
      </c>
    </row>
    <row r="223" customFormat="false" ht="12.8" hidden="false" customHeight="false" outlineLevel="0" collapsed="false">
      <c r="C223" s="24" t="n">
        <f aca="false">C222+1</f>
        <v>179</v>
      </c>
      <c r="D223" s="48" t="str">
        <f aca="false">IF(ISNUMBER(AF223),(0.7*AF217+0.8*AF218+0.9*AF219+AF220+1.1*AF221+1.2*AF222+1.3*AF223)/7,"")</f>
        <v/>
      </c>
      <c r="E223" s="48" t="str">
        <f aca="false">IF(ISNUMBER(AG223),(0.7*AG217+0.8*AG218+0.9*AG219+AG220+1.1*AG221+1.2*AG222+1.3*AG223)/7,"")</f>
        <v/>
      </c>
      <c r="F223" s="48" t="str">
        <f aca="false">IF(ISNUMBER(AH223),(0.7*AH217+0.8*AH218+0.9*AH219+AH220+1.1*AH221+1.2*AH222+1.3*AH223)/7,"")</f>
        <v/>
      </c>
      <c r="G223" s="48" t="str">
        <f aca="false">IF(ISNUMBER(AI223),(0.7*AI217+0.8*AI218+0.9*AI219+AI220+1.1*AI221+1.2*AI222+1.3*AI223)/7,"")</f>
        <v/>
      </c>
      <c r="M223" s="1" t="n">
        <f aca="false">M222+1</f>
        <v>179</v>
      </c>
      <c r="N223" s="15" t="n">
        <f aca="false">N222+1</f>
        <v>44040</v>
      </c>
      <c r="O223" s="24" t="n">
        <f aca="true">OFFSET(INDIRECT($N$41),$M223,O$43)</f>
        <v>0</v>
      </c>
      <c r="P223" s="24" t="n">
        <f aca="true">OFFSET(INDIRECT($N$41),$M223,P$43)</f>
        <v>0</v>
      </c>
      <c r="Q223" s="24" t="n">
        <f aca="true">OFFSET(INDIRECT($N$41),$M223,Q$43)</f>
        <v>0</v>
      </c>
      <c r="R223" s="24" t="n">
        <f aca="true">OFFSET(INDIRECT($N$41),$M223,R$43)</f>
        <v>0</v>
      </c>
      <c r="S223" s="24" t="n">
        <f aca="true">OFFSET(INDIRECT($N$41),$M223,S$43)</f>
        <v>0</v>
      </c>
      <c r="T223" s="24"/>
      <c r="U223" s="24"/>
      <c r="V223" s="24"/>
      <c r="X223" s="24" t="n">
        <f aca="false">X222+1</f>
        <v>179</v>
      </c>
      <c r="Y223" s="48" t="n">
        <f aca="true">OFFSET(O222,Y$43,0)/$P$31</f>
        <v>0</v>
      </c>
      <c r="Z223" s="48" t="n">
        <f aca="true">OFFSET(P222,Z$43,0)/$U$31</f>
        <v>0</v>
      </c>
      <c r="AA223" s="48" t="n">
        <f aca="true">OFFSET(R222,AA$43,0)/$R$31</f>
        <v>0</v>
      </c>
      <c r="AB223" s="32" t="n">
        <f aca="true">OFFSET(V222,AB$43,0)/$V$31</f>
        <v>0</v>
      </c>
      <c r="AE223" s="24" t="n">
        <f aca="false">AE222+1</f>
        <v>179</v>
      </c>
      <c r="AF223" s="32" t="str">
        <f aca="false">IF(Y223&gt;0,Y223-Y222,"")</f>
        <v/>
      </c>
      <c r="AG223" s="32" t="str">
        <f aca="false">IF(Z223&gt;0,Z223-Z222,"")</f>
        <v/>
      </c>
      <c r="AH223" s="32" t="str">
        <f aca="false">IF(AA223&gt;0,AA223-AA222,"")</f>
        <v/>
      </c>
      <c r="AI223" s="32" t="str">
        <f aca="false">IF(AB223&gt;0,AB223-AB222,"")</f>
        <v/>
      </c>
    </row>
    <row r="224" customFormat="false" ht="12.8" hidden="false" customHeight="false" outlineLevel="0" collapsed="false">
      <c r="C224" s="24" t="n">
        <f aca="false">C223+1</f>
        <v>180</v>
      </c>
      <c r="D224" s="48" t="str">
        <f aca="false">IF(ISNUMBER(AF224),(0.7*AF218+0.8*AF219+0.9*AF220+AF221+1.1*AF222+1.2*AF223+1.3*AF224)/7,"")</f>
        <v/>
      </c>
      <c r="E224" s="48" t="str">
        <f aca="false">IF(ISNUMBER(AG224),(0.7*AG218+0.8*AG219+0.9*AG220+AG221+1.1*AG222+1.2*AG223+1.3*AG224)/7,"")</f>
        <v/>
      </c>
      <c r="F224" s="48" t="str">
        <f aca="false">IF(ISNUMBER(AH224),(0.7*AH218+0.8*AH219+0.9*AH220+AH221+1.1*AH222+1.2*AH223+1.3*AH224)/7,"")</f>
        <v/>
      </c>
      <c r="G224" s="48" t="str">
        <f aca="false">IF(ISNUMBER(AI224),(0.7*AI218+0.8*AI219+0.9*AI220+AI221+1.1*AI222+1.2*AI223+1.3*AI224)/7,"")</f>
        <v/>
      </c>
      <c r="M224" s="1" t="n">
        <f aca="false">M223+1</f>
        <v>180</v>
      </c>
      <c r="N224" s="15" t="n">
        <f aca="false">N223+1</f>
        <v>44041</v>
      </c>
      <c r="O224" s="24" t="n">
        <f aca="true">OFFSET(INDIRECT($N$41),$M224,O$43)</f>
        <v>0</v>
      </c>
      <c r="P224" s="24" t="n">
        <f aca="true">OFFSET(INDIRECT($N$41),$M224,P$43)</f>
        <v>0</v>
      </c>
      <c r="Q224" s="24" t="n">
        <f aca="true">OFFSET(INDIRECT($N$41),$M224,Q$43)</f>
        <v>0</v>
      </c>
      <c r="R224" s="24" t="n">
        <f aca="true">OFFSET(INDIRECT($N$41),$M224,R$43)</f>
        <v>0</v>
      </c>
      <c r="S224" s="24" t="n">
        <f aca="true">OFFSET(INDIRECT($N$41),$M224,S$43)</f>
        <v>0</v>
      </c>
      <c r="T224" s="24"/>
      <c r="U224" s="24"/>
      <c r="V224" s="24"/>
      <c r="X224" s="24" t="n">
        <f aca="false">X223+1</f>
        <v>180</v>
      </c>
      <c r="Y224" s="48" t="n">
        <f aca="true">OFFSET(O223,Y$43,0)/$P$31</f>
        <v>0</v>
      </c>
      <c r="Z224" s="48" t="n">
        <f aca="true">OFFSET(P223,Z$43,0)/$U$31</f>
        <v>0</v>
      </c>
      <c r="AA224" s="48" t="n">
        <f aca="true">OFFSET(R223,AA$43,0)/$R$31</f>
        <v>0</v>
      </c>
      <c r="AB224" s="32" t="n">
        <f aca="true">OFFSET(V223,AB$43,0)/$V$31</f>
        <v>0</v>
      </c>
      <c r="AE224" s="24" t="n">
        <f aca="false">AE223+1</f>
        <v>180</v>
      </c>
      <c r="AF224" s="32" t="str">
        <f aca="false">IF(Y224&gt;0,Y224-Y223,"")</f>
        <v/>
      </c>
      <c r="AG224" s="32" t="str">
        <f aca="false">IF(Z224&gt;0,Z224-Z223,"")</f>
        <v/>
      </c>
      <c r="AH224" s="32" t="str">
        <f aca="false">IF(AA224&gt;0,AA224-AA223,"")</f>
        <v/>
      </c>
      <c r="AI224" s="32" t="str">
        <f aca="false">IF(AB224&gt;0,AB224-AB223,"")</f>
        <v/>
      </c>
    </row>
    <row r="225" customFormat="false" ht="12.8" hidden="false" customHeight="false" outlineLevel="0" collapsed="false">
      <c r="C225" s="24" t="n">
        <f aca="false">C224+1</f>
        <v>181</v>
      </c>
      <c r="D225" s="48" t="str">
        <f aca="false">IF(ISNUMBER(AF225),(0.7*AF219+0.8*AF220+0.9*AF221+AF222+1.1*AF223+1.2*AF224+1.3*AF225)/7,"")</f>
        <v/>
      </c>
      <c r="E225" s="48" t="str">
        <f aca="false">IF(ISNUMBER(AG225),(0.7*AG219+0.8*AG220+0.9*AG221+AG222+1.1*AG223+1.2*AG224+1.3*AG225)/7,"")</f>
        <v/>
      </c>
      <c r="F225" s="48" t="str">
        <f aca="false">IF(ISNUMBER(AH225),(0.7*AH219+0.8*AH220+0.9*AH221+AH222+1.1*AH223+1.2*AH224+1.3*AH225)/7,"")</f>
        <v/>
      </c>
      <c r="G225" s="48" t="str">
        <f aca="false">IF(ISNUMBER(AI225),(0.7*AI219+0.8*AI220+0.9*AI221+AI222+1.1*AI223+1.2*AI224+1.3*AI225)/7,"")</f>
        <v/>
      </c>
      <c r="M225" s="1" t="n">
        <f aca="false">M224+1</f>
        <v>181</v>
      </c>
      <c r="N225" s="15" t="n">
        <f aca="false">N224+1</f>
        <v>44042</v>
      </c>
      <c r="O225" s="24" t="n">
        <f aca="true">OFFSET(INDIRECT($N$41),$M225,O$43)</f>
        <v>0</v>
      </c>
      <c r="P225" s="24" t="n">
        <f aca="true">OFFSET(INDIRECT($N$41),$M225,P$43)</f>
        <v>0</v>
      </c>
      <c r="Q225" s="24" t="n">
        <f aca="true">OFFSET(INDIRECT($N$41),$M225,Q$43)</f>
        <v>0</v>
      </c>
      <c r="R225" s="24" t="n">
        <f aca="true">OFFSET(INDIRECT($N$41),$M225,R$43)</f>
        <v>0</v>
      </c>
      <c r="S225" s="24" t="n">
        <f aca="true">OFFSET(INDIRECT($N$41),$M225,S$43)</f>
        <v>0</v>
      </c>
      <c r="T225" s="24"/>
      <c r="U225" s="24"/>
      <c r="V225" s="24"/>
      <c r="X225" s="24" t="n">
        <f aca="false">X224+1</f>
        <v>181</v>
      </c>
      <c r="Y225" s="48" t="n">
        <f aca="true">OFFSET(O224,Y$43,0)/$P$31</f>
        <v>0</v>
      </c>
      <c r="Z225" s="48" t="n">
        <f aca="true">OFFSET(P224,Z$43,0)/$U$31</f>
        <v>0</v>
      </c>
      <c r="AA225" s="48" t="n">
        <f aca="true">OFFSET(R224,AA$43,0)/$R$31</f>
        <v>0</v>
      </c>
      <c r="AB225" s="32" t="n">
        <f aca="true">OFFSET(V224,AB$43,0)/$V$31</f>
        <v>0</v>
      </c>
      <c r="AE225" s="24" t="n">
        <f aca="false">AE224+1</f>
        <v>181</v>
      </c>
      <c r="AF225" s="32" t="str">
        <f aca="false">IF(Y225&gt;0,Y225-Y224,"")</f>
        <v/>
      </c>
      <c r="AG225" s="32" t="str">
        <f aca="false">IF(Z225&gt;0,Z225-Z224,"")</f>
        <v/>
      </c>
      <c r="AH225" s="32" t="str">
        <f aca="false">IF(AA225&gt;0,AA225-AA224,"")</f>
        <v/>
      </c>
      <c r="AI225" s="32" t="str">
        <f aca="false">IF(AB225&gt;0,AB225-AB224,"")</f>
        <v/>
      </c>
    </row>
    <row r="226" customFormat="false" ht="12.8" hidden="false" customHeight="false" outlineLevel="0" collapsed="false">
      <c r="C226" s="24" t="n">
        <f aca="false">C225+1</f>
        <v>182</v>
      </c>
      <c r="D226" s="48" t="str">
        <f aca="false">IF(ISNUMBER(AF226),(0.7*AF220+0.8*AF221+0.9*AF222+AF223+1.1*AF224+1.2*AF225+1.3*AF226)/7,"")</f>
        <v/>
      </c>
      <c r="E226" s="48" t="str">
        <f aca="false">IF(ISNUMBER(AG226),(0.7*AG220+0.8*AG221+0.9*AG222+AG223+1.1*AG224+1.2*AG225+1.3*AG226)/7,"")</f>
        <v/>
      </c>
      <c r="F226" s="48" t="str">
        <f aca="false">IF(ISNUMBER(AH226),(0.7*AH220+0.8*AH221+0.9*AH222+AH223+1.1*AH224+1.2*AH225+1.3*AH226)/7,"")</f>
        <v/>
      </c>
      <c r="G226" s="48" t="str">
        <f aca="false">IF(ISNUMBER(AI226),(0.7*AI220+0.8*AI221+0.9*AI222+AI223+1.1*AI224+1.2*AI225+1.3*AI226)/7,"")</f>
        <v/>
      </c>
      <c r="M226" s="1" t="n">
        <f aca="false">M225+1</f>
        <v>182</v>
      </c>
      <c r="N226" s="15" t="n">
        <f aca="false">N225+1</f>
        <v>44043</v>
      </c>
      <c r="O226" s="24" t="n">
        <f aca="true">OFFSET(INDIRECT($N$41),$M226,O$43)</f>
        <v>0</v>
      </c>
      <c r="P226" s="24" t="n">
        <f aca="true">OFFSET(INDIRECT($N$41),$M226,P$43)</f>
        <v>0</v>
      </c>
      <c r="Q226" s="24" t="n">
        <f aca="true">OFFSET(INDIRECT($N$41),$M226,Q$43)</f>
        <v>0</v>
      </c>
      <c r="R226" s="24" t="n">
        <f aca="true">OFFSET(INDIRECT($N$41),$M226,R$43)</f>
        <v>0</v>
      </c>
      <c r="S226" s="24" t="n">
        <f aca="true">OFFSET(INDIRECT($N$41),$M226,S$43)</f>
        <v>0</v>
      </c>
      <c r="T226" s="24"/>
      <c r="U226" s="24"/>
      <c r="V226" s="24"/>
      <c r="X226" s="24" t="n">
        <f aca="false">X225+1</f>
        <v>182</v>
      </c>
      <c r="Y226" s="48" t="n">
        <f aca="true">OFFSET(O225,Y$43,0)/$P$31</f>
        <v>0</v>
      </c>
      <c r="Z226" s="48" t="n">
        <f aca="true">OFFSET(P225,Z$43,0)/$U$31</f>
        <v>0</v>
      </c>
      <c r="AA226" s="48" t="n">
        <f aca="true">OFFSET(R225,AA$43,0)/$R$31</f>
        <v>0</v>
      </c>
      <c r="AB226" s="32" t="n">
        <f aca="true">OFFSET(V225,AB$43,0)/$V$31</f>
        <v>0</v>
      </c>
      <c r="AE226" s="24" t="n">
        <f aca="false">AE225+1</f>
        <v>182</v>
      </c>
      <c r="AF226" s="32" t="str">
        <f aca="false">IF(Y226&gt;0,Y226-Y225,"")</f>
        <v/>
      </c>
      <c r="AG226" s="32" t="str">
        <f aca="false">IF(Z226&gt;0,Z226-Z225,"")</f>
        <v/>
      </c>
      <c r="AH226" s="32" t="str">
        <f aca="false">IF(AA226&gt;0,AA226-AA225,"")</f>
        <v/>
      </c>
      <c r="AI226" s="32" t="str">
        <f aca="false">IF(AB226&gt;0,AB226-AB225,"")</f>
        <v/>
      </c>
    </row>
    <row r="227" customFormat="false" ht="12.8" hidden="false" customHeight="false" outlineLevel="0" collapsed="false">
      <c r="C227" s="24" t="n">
        <f aca="false">C226+1</f>
        <v>183</v>
      </c>
      <c r="D227" s="48" t="str">
        <f aca="false">IF(ISNUMBER(AF227),(0.7*AF221+0.8*AF222+0.9*AF223+AF224+1.1*AF225+1.2*AF226+1.3*AF227)/7,"")</f>
        <v/>
      </c>
      <c r="E227" s="48" t="str">
        <f aca="false">IF(ISNUMBER(AG227),(0.7*AG221+0.8*AG222+0.9*AG223+AG224+1.1*AG225+1.2*AG226+1.3*AG227)/7,"")</f>
        <v/>
      </c>
      <c r="F227" s="48" t="str">
        <f aca="false">IF(ISNUMBER(AH227),(0.7*AH221+0.8*AH222+0.9*AH223+AH224+1.1*AH225+1.2*AH226+1.3*AH227)/7,"")</f>
        <v/>
      </c>
      <c r="G227" s="48" t="str">
        <f aca="false">IF(ISNUMBER(AI227),(0.7*AI221+0.8*AI222+0.9*AI223+AI224+1.1*AI225+1.2*AI226+1.3*AI227)/7,"")</f>
        <v/>
      </c>
      <c r="M227" s="1" t="n">
        <f aca="false">M226+1</f>
        <v>183</v>
      </c>
      <c r="N227" s="15" t="n">
        <f aca="false">N226+1</f>
        <v>44044</v>
      </c>
      <c r="O227" s="24" t="n">
        <f aca="true">OFFSET(INDIRECT($N$41),$M227,O$43)</f>
        <v>0</v>
      </c>
      <c r="P227" s="24" t="n">
        <f aca="true">OFFSET(INDIRECT($N$41),$M227,P$43)</f>
        <v>0</v>
      </c>
      <c r="Q227" s="24" t="n">
        <f aca="true">OFFSET(INDIRECT($N$41),$M227,Q$43)</f>
        <v>0</v>
      </c>
      <c r="R227" s="24" t="n">
        <f aca="true">OFFSET(INDIRECT($N$41),$M227,R$43)</f>
        <v>0</v>
      </c>
      <c r="S227" s="24" t="n">
        <f aca="true">OFFSET(INDIRECT($N$41),$M227,S$43)</f>
        <v>0</v>
      </c>
      <c r="T227" s="24"/>
      <c r="U227" s="24"/>
      <c r="V227" s="24"/>
      <c r="X227" s="24" t="n">
        <f aca="false">X226+1</f>
        <v>183</v>
      </c>
      <c r="Y227" s="48" t="n">
        <f aca="true">OFFSET(O226,Y$43,0)/$P$31</f>
        <v>0</v>
      </c>
      <c r="Z227" s="48" t="n">
        <f aca="true">OFFSET(P226,Z$43,0)/$U$31</f>
        <v>0</v>
      </c>
      <c r="AA227" s="48" t="n">
        <f aca="true">OFFSET(R226,AA$43,0)/$R$31</f>
        <v>0</v>
      </c>
      <c r="AB227" s="32" t="n">
        <f aca="true">OFFSET(V226,AB$43,0)/$V$31</f>
        <v>0</v>
      </c>
      <c r="AE227" s="24" t="n">
        <f aca="false">AE226+1</f>
        <v>183</v>
      </c>
      <c r="AF227" s="32" t="str">
        <f aca="false">IF(Y227&gt;0,Y227-Y226,"")</f>
        <v/>
      </c>
      <c r="AG227" s="32" t="str">
        <f aca="false">IF(Z227&gt;0,Z227-Z226,"")</f>
        <v/>
      </c>
      <c r="AH227" s="32" t="str">
        <f aca="false">IF(AA227&gt;0,AA227-AA226,"")</f>
        <v/>
      </c>
      <c r="AI227" s="32" t="str">
        <f aca="false">IF(AB227&gt;0,AB227-AB226,"")</f>
        <v/>
      </c>
    </row>
    <row r="228" customFormat="false" ht="12.8" hidden="false" customHeight="false" outlineLevel="0" collapsed="false">
      <c r="C228" s="24" t="n">
        <f aca="false">C227+1</f>
        <v>184</v>
      </c>
      <c r="D228" s="48" t="str">
        <f aca="false">IF(ISNUMBER(AF228),(0.7*AF222+0.8*AF223+0.9*AF224+AF225+1.1*AF226+1.2*AF227+1.3*AF228)/7,"")</f>
        <v/>
      </c>
      <c r="E228" s="48" t="str">
        <f aca="false">IF(ISNUMBER(AG228),(0.7*AG222+0.8*AG223+0.9*AG224+AG225+1.1*AG226+1.2*AG227+1.3*AG228)/7,"")</f>
        <v/>
      </c>
      <c r="F228" s="48" t="str">
        <f aca="false">IF(ISNUMBER(AH228),(0.7*AH222+0.8*AH223+0.9*AH224+AH225+1.1*AH226+1.2*AH227+1.3*AH228)/7,"")</f>
        <v/>
      </c>
      <c r="G228" s="48" t="str">
        <f aca="false">IF(ISNUMBER(AI228),(0.7*AI222+0.8*AI223+0.9*AI224+AI225+1.1*AI226+1.2*AI227+1.3*AI228)/7,"")</f>
        <v/>
      </c>
      <c r="M228" s="1" t="n">
        <f aca="false">M227+1</f>
        <v>184</v>
      </c>
      <c r="N228" s="15" t="n">
        <f aca="false">N227+1</f>
        <v>44045</v>
      </c>
      <c r="O228" s="24" t="n">
        <f aca="true">OFFSET(INDIRECT($N$41),$M228,O$43)</f>
        <v>0</v>
      </c>
      <c r="P228" s="24" t="n">
        <f aca="true">OFFSET(INDIRECT($N$41),$M228,P$43)</f>
        <v>0</v>
      </c>
      <c r="Q228" s="24" t="n">
        <f aca="true">OFFSET(INDIRECT($N$41),$M228,Q$43)</f>
        <v>0</v>
      </c>
      <c r="R228" s="24" t="n">
        <f aca="true">OFFSET(INDIRECT($N$41),$M228,R$43)</f>
        <v>0</v>
      </c>
      <c r="S228" s="24" t="n">
        <f aca="true">OFFSET(INDIRECT($N$41),$M228,S$43)</f>
        <v>0</v>
      </c>
      <c r="T228" s="24"/>
      <c r="U228" s="24"/>
      <c r="V228" s="24"/>
      <c r="X228" s="24" t="n">
        <f aca="false">X227+1</f>
        <v>184</v>
      </c>
      <c r="Y228" s="48" t="n">
        <f aca="true">OFFSET(O227,Y$43,0)/$P$31</f>
        <v>0</v>
      </c>
      <c r="Z228" s="48" t="n">
        <f aca="true">OFFSET(P227,Z$43,0)/$U$31</f>
        <v>0</v>
      </c>
      <c r="AA228" s="48" t="n">
        <f aca="true">OFFSET(R227,AA$43,0)/$R$31</f>
        <v>0</v>
      </c>
      <c r="AB228" s="32" t="n">
        <f aca="true">OFFSET(V227,AB$43,0)/$V$31</f>
        <v>0</v>
      </c>
      <c r="AE228" s="24" t="n">
        <f aca="false">AE227+1</f>
        <v>184</v>
      </c>
      <c r="AF228" s="32" t="str">
        <f aca="false">IF(Y228&gt;0,Y228-Y227,"")</f>
        <v/>
      </c>
      <c r="AG228" s="32" t="str">
        <f aca="false">IF(Z228&gt;0,Z228-Z227,"")</f>
        <v/>
      </c>
      <c r="AH228" s="32" t="str">
        <f aca="false">IF(AA228&gt;0,AA228-AA227,"")</f>
        <v/>
      </c>
      <c r="AI228" s="32" t="str">
        <f aca="false">IF(AB228&gt;0,AB228-AB227,"")</f>
        <v/>
      </c>
    </row>
    <row r="229" customFormat="false" ht="12.8" hidden="false" customHeight="false" outlineLevel="0" collapsed="false">
      <c r="C229" s="24" t="n">
        <f aca="false">C228+1</f>
        <v>185</v>
      </c>
      <c r="D229" s="48" t="str">
        <f aca="false">IF(ISNUMBER(AF229),(0.7*AF223+0.8*AF224+0.9*AF225+AF226+1.1*AF227+1.2*AF228+1.3*AF229)/7,"")</f>
        <v/>
      </c>
      <c r="E229" s="48" t="str">
        <f aca="false">IF(ISNUMBER(AG229),(0.7*AG223+0.8*AG224+0.9*AG225+AG226+1.1*AG227+1.2*AG228+1.3*AG229)/7,"")</f>
        <v/>
      </c>
      <c r="F229" s="48" t="str">
        <f aca="false">IF(ISNUMBER(AH229),(0.7*AH223+0.8*AH224+0.9*AH225+AH226+1.1*AH227+1.2*AH228+1.3*AH229)/7,"")</f>
        <v/>
      </c>
      <c r="G229" s="48" t="str">
        <f aca="false">IF(ISNUMBER(AI229),(0.7*AI223+0.8*AI224+0.9*AI225+AI226+1.1*AI227+1.2*AI228+1.3*AI229)/7,"")</f>
        <v/>
      </c>
      <c r="M229" s="1" t="n">
        <f aca="false">M228+1</f>
        <v>185</v>
      </c>
      <c r="N229" s="15" t="n">
        <f aca="false">N228+1</f>
        <v>44046</v>
      </c>
      <c r="O229" s="24" t="n">
        <f aca="true">OFFSET(INDIRECT($N$41),$M229,O$43)</f>
        <v>0</v>
      </c>
      <c r="P229" s="24" t="n">
        <f aca="true">OFFSET(INDIRECT($N$41),$M229,P$43)</f>
        <v>0</v>
      </c>
      <c r="Q229" s="24" t="n">
        <f aca="true">OFFSET(INDIRECT($N$41),$M229,Q$43)</f>
        <v>0</v>
      </c>
      <c r="R229" s="24" t="n">
        <f aca="true">OFFSET(INDIRECT($N$41),$M229,R$43)</f>
        <v>0</v>
      </c>
      <c r="S229" s="24" t="n">
        <f aca="true">OFFSET(INDIRECT($N$41),$M229,S$43)</f>
        <v>0</v>
      </c>
      <c r="T229" s="24"/>
      <c r="U229" s="24"/>
      <c r="V229" s="24"/>
      <c r="X229" s="24" t="n">
        <f aca="false">X228+1</f>
        <v>185</v>
      </c>
      <c r="Y229" s="48" t="n">
        <f aca="true">OFFSET(O228,Y$43,0)/$P$31</f>
        <v>0</v>
      </c>
      <c r="Z229" s="48" t="n">
        <f aca="true">OFFSET(P228,Z$43,0)/$U$31</f>
        <v>0</v>
      </c>
      <c r="AA229" s="48" t="n">
        <f aca="true">OFFSET(R228,AA$43,0)/$R$31</f>
        <v>0</v>
      </c>
      <c r="AB229" s="32" t="n">
        <f aca="true">OFFSET(V228,AB$43,0)/$V$31</f>
        <v>0</v>
      </c>
      <c r="AE229" s="24" t="n">
        <f aca="false">AE228+1</f>
        <v>185</v>
      </c>
      <c r="AF229" s="32" t="str">
        <f aca="false">IF(Y229&gt;0,Y229-Y228,"")</f>
        <v/>
      </c>
      <c r="AG229" s="32" t="str">
        <f aca="false">IF(Z229&gt;0,Z229-Z228,"")</f>
        <v/>
      </c>
      <c r="AH229" s="32" t="str">
        <f aca="false">IF(AA229&gt;0,AA229-AA228,"")</f>
        <v/>
      </c>
      <c r="AI229" s="32" t="str">
        <f aca="false">IF(AB229&gt;0,AB229-AB228,"")</f>
        <v/>
      </c>
    </row>
    <row r="230" customFormat="false" ht="12.8" hidden="false" customHeight="false" outlineLevel="0" collapsed="false">
      <c r="C230" s="24" t="n">
        <f aca="false">C229+1</f>
        <v>186</v>
      </c>
      <c r="D230" s="48" t="str">
        <f aca="false">IF(ISNUMBER(AF230),(0.7*AF224+0.8*AF225+0.9*AF226+AF227+1.1*AF228+1.2*AF229+1.3*AF230)/7,"")</f>
        <v/>
      </c>
      <c r="E230" s="48" t="str">
        <f aca="false">IF(ISNUMBER(AG230),(0.7*AG224+0.8*AG225+0.9*AG226+AG227+1.1*AG228+1.2*AG229+1.3*AG230)/7,"")</f>
        <v/>
      </c>
      <c r="F230" s="48" t="str">
        <f aca="false">IF(ISNUMBER(AH230),(0.7*AH224+0.8*AH225+0.9*AH226+AH227+1.1*AH228+1.2*AH229+1.3*AH230)/7,"")</f>
        <v/>
      </c>
      <c r="G230" s="48" t="str">
        <f aca="false">IF(ISNUMBER(AI230),(0.7*AI224+0.8*AI225+0.9*AI226+AI227+1.1*AI228+1.2*AI229+1.3*AI230)/7,"")</f>
        <v/>
      </c>
      <c r="M230" s="1" t="n">
        <f aca="false">M229+1</f>
        <v>186</v>
      </c>
      <c r="N230" s="15" t="n">
        <f aca="false">N229+1</f>
        <v>44047</v>
      </c>
      <c r="O230" s="24" t="n">
        <f aca="true">OFFSET(INDIRECT($N$41),$M230,O$43)</f>
        <v>0</v>
      </c>
      <c r="P230" s="24" t="n">
        <f aca="true">OFFSET(INDIRECT($N$41),$M230,P$43)</f>
        <v>0</v>
      </c>
      <c r="Q230" s="24" t="n">
        <f aca="true">OFFSET(INDIRECT($N$41),$M230,Q$43)</f>
        <v>0</v>
      </c>
      <c r="R230" s="24" t="n">
        <f aca="true">OFFSET(INDIRECT($N$41),$M230,R$43)</f>
        <v>0</v>
      </c>
      <c r="S230" s="24" t="n">
        <f aca="true">OFFSET(INDIRECT($N$41),$M230,S$43)</f>
        <v>0</v>
      </c>
      <c r="T230" s="24"/>
      <c r="U230" s="24"/>
      <c r="V230" s="24"/>
      <c r="X230" s="24" t="n">
        <f aca="false">X229+1</f>
        <v>186</v>
      </c>
      <c r="Y230" s="48" t="n">
        <f aca="true">OFFSET(O229,Y$43,0)/$P$31</f>
        <v>0</v>
      </c>
      <c r="Z230" s="48" t="n">
        <f aca="true">OFFSET(P229,Z$43,0)/$U$31</f>
        <v>0</v>
      </c>
      <c r="AA230" s="48" t="n">
        <f aca="true">OFFSET(R229,AA$43,0)/$R$31</f>
        <v>0</v>
      </c>
      <c r="AB230" s="32" t="n">
        <f aca="true">OFFSET(V229,AB$43,0)/$V$31</f>
        <v>0</v>
      </c>
      <c r="AE230" s="24" t="n">
        <f aca="false">AE229+1</f>
        <v>186</v>
      </c>
      <c r="AF230" s="32" t="str">
        <f aca="false">IF(Y230&gt;0,Y230-Y229,"")</f>
        <v/>
      </c>
      <c r="AG230" s="32" t="str">
        <f aca="false">IF(Z230&gt;0,Z230-Z229,"")</f>
        <v/>
      </c>
      <c r="AH230" s="32" t="str">
        <f aca="false">IF(AA230&gt;0,AA230-AA229,"")</f>
        <v/>
      </c>
      <c r="AI230" s="32" t="str">
        <f aca="false">IF(AB230&gt;0,AB230-AB229,"")</f>
        <v/>
      </c>
    </row>
    <row r="231" customFormat="false" ht="12.8" hidden="false" customHeight="false" outlineLevel="0" collapsed="false">
      <c r="C231" s="24" t="n">
        <f aca="false">C230+1</f>
        <v>187</v>
      </c>
      <c r="D231" s="48" t="str">
        <f aca="false">IF(ISNUMBER(AF231),(0.7*AF225+0.8*AF226+0.9*AF227+AF228+1.1*AF229+1.2*AF230+1.3*AF231)/7,"")</f>
        <v/>
      </c>
      <c r="E231" s="48" t="str">
        <f aca="false">IF(ISNUMBER(AG231),(0.7*AG225+0.8*AG226+0.9*AG227+AG228+1.1*AG229+1.2*AG230+1.3*AG231)/7,"")</f>
        <v/>
      </c>
      <c r="F231" s="48" t="str">
        <f aca="false">IF(ISNUMBER(AH231),(0.7*AH225+0.8*AH226+0.9*AH227+AH228+1.1*AH229+1.2*AH230+1.3*AH231)/7,"")</f>
        <v/>
      </c>
      <c r="G231" s="48" t="str">
        <f aca="false">IF(ISNUMBER(AI231),(0.7*AI225+0.8*AI226+0.9*AI227+AI228+1.1*AI229+1.2*AI230+1.3*AI231)/7,"")</f>
        <v/>
      </c>
      <c r="M231" s="1" t="n">
        <f aca="false">M230+1</f>
        <v>187</v>
      </c>
      <c r="N231" s="15" t="n">
        <f aca="false">N230+1</f>
        <v>44048</v>
      </c>
      <c r="O231" s="24" t="n">
        <f aca="true">OFFSET(INDIRECT($N$41),$M231,O$43)</f>
        <v>0</v>
      </c>
      <c r="P231" s="24" t="n">
        <f aca="true">OFFSET(INDIRECT($N$41),$M231,P$43)</f>
        <v>0</v>
      </c>
      <c r="Q231" s="24" t="n">
        <f aca="true">OFFSET(INDIRECT($N$41),$M231,Q$43)</f>
        <v>0</v>
      </c>
      <c r="R231" s="24" t="n">
        <f aca="true">OFFSET(INDIRECT($N$41),$M231,R$43)</f>
        <v>0</v>
      </c>
      <c r="S231" s="24" t="n">
        <f aca="true">OFFSET(INDIRECT($N$41),$M231,S$43)</f>
        <v>0</v>
      </c>
      <c r="T231" s="24"/>
      <c r="U231" s="24"/>
      <c r="V231" s="24"/>
      <c r="X231" s="24" t="n">
        <f aca="false">X230+1</f>
        <v>187</v>
      </c>
      <c r="Y231" s="48" t="n">
        <f aca="true">OFFSET(O230,Y$43,0)/$P$31</f>
        <v>0</v>
      </c>
      <c r="Z231" s="48" t="n">
        <f aca="true">OFFSET(P230,Z$43,0)/$U$31</f>
        <v>0</v>
      </c>
      <c r="AA231" s="48" t="n">
        <f aca="true">OFFSET(R230,AA$43,0)/$R$31</f>
        <v>0</v>
      </c>
      <c r="AB231" s="32" t="n">
        <f aca="true">OFFSET(V230,AB$43,0)/$V$31</f>
        <v>0</v>
      </c>
      <c r="AE231" s="24" t="n">
        <f aca="false">AE230+1</f>
        <v>187</v>
      </c>
      <c r="AF231" s="32" t="str">
        <f aca="false">IF(Y231&gt;0,Y231-Y230,"")</f>
        <v/>
      </c>
      <c r="AG231" s="32" t="str">
        <f aca="false">IF(Z231&gt;0,Z231-Z230,"")</f>
        <v/>
      </c>
      <c r="AH231" s="32" t="str">
        <f aca="false">IF(AA231&gt;0,AA231-AA230,"")</f>
        <v/>
      </c>
      <c r="AI231" s="32" t="str">
        <f aca="false">IF(AB231&gt;0,AB231-AB230,"")</f>
        <v/>
      </c>
    </row>
    <row r="232" customFormat="false" ht="12.8" hidden="false" customHeight="false" outlineLevel="0" collapsed="false">
      <c r="C232" s="24" t="n">
        <f aca="false">C231+1</f>
        <v>188</v>
      </c>
      <c r="D232" s="48" t="str">
        <f aca="false">IF(ISNUMBER(AF232),(0.7*AF226+0.8*AF227+0.9*AF228+AF229+1.1*AF230+1.2*AF231+1.3*AF232)/7,"")</f>
        <v/>
      </c>
      <c r="E232" s="48" t="str">
        <f aca="false">IF(ISNUMBER(AG232),(0.7*AG226+0.8*AG227+0.9*AG228+AG229+1.1*AG230+1.2*AG231+1.3*AG232)/7,"")</f>
        <v/>
      </c>
      <c r="F232" s="48" t="str">
        <f aca="false">IF(ISNUMBER(AH232),(0.7*AH226+0.8*AH227+0.9*AH228+AH229+1.1*AH230+1.2*AH231+1.3*AH232)/7,"")</f>
        <v/>
      </c>
      <c r="G232" s="48" t="str">
        <f aca="false">IF(ISNUMBER(AI232),(0.7*AI226+0.8*AI227+0.9*AI228+AI229+1.1*AI230+1.2*AI231+1.3*AI232)/7,"")</f>
        <v/>
      </c>
      <c r="M232" s="1" t="n">
        <f aca="false">M231+1</f>
        <v>188</v>
      </c>
      <c r="N232" s="15" t="n">
        <f aca="false">N231+1</f>
        <v>44049</v>
      </c>
      <c r="O232" s="24" t="n">
        <f aca="true">OFFSET(INDIRECT($N$41),$M232,O$43)</f>
        <v>0</v>
      </c>
      <c r="P232" s="24" t="n">
        <f aca="true">OFFSET(INDIRECT($N$41),$M232,P$43)</f>
        <v>0</v>
      </c>
      <c r="Q232" s="24" t="n">
        <f aca="true">OFFSET(INDIRECT($N$41),$M232,Q$43)</f>
        <v>0</v>
      </c>
      <c r="R232" s="24" t="n">
        <f aca="true">OFFSET(INDIRECT($N$41),$M232,R$43)</f>
        <v>0</v>
      </c>
      <c r="S232" s="24" t="n">
        <f aca="true">OFFSET(INDIRECT($N$41),$M232,S$43)</f>
        <v>0</v>
      </c>
      <c r="T232" s="24"/>
      <c r="U232" s="24"/>
      <c r="V232" s="24"/>
      <c r="X232" s="24" t="n">
        <f aca="false">X231+1</f>
        <v>188</v>
      </c>
      <c r="Y232" s="48" t="n">
        <f aca="true">OFFSET(O231,Y$43,0)/$P$31</f>
        <v>0</v>
      </c>
      <c r="Z232" s="48" t="n">
        <f aca="true">OFFSET(P231,Z$43,0)/$U$31</f>
        <v>0</v>
      </c>
      <c r="AA232" s="48" t="n">
        <f aca="true">OFFSET(R231,AA$43,0)/$R$31</f>
        <v>0</v>
      </c>
      <c r="AB232" s="32" t="n">
        <f aca="true">OFFSET(V231,AB$43,0)/$V$31</f>
        <v>0</v>
      </c>
      <c r="AE232" s="24" t="n">
        <f aca="false">AE231+1</f>
        <v>188</v>
      </c>
      <c r="AF232" s="32" t="str">
        <f aca="false">IF(Y232&gt;0,Y232-Y231,"")</f>
        <v/>
      </c>
      <c r="AG232" s="32" t="str">
        <f aca="false">IF(Z232&gt;0,Z232-Z231,"")</f>
        <v/>
      </c>
      <c r="AH232" s="32" t="str">
        <f aca="false">IF(AA232&gt;0,AA232-AA231,"")</f>
        <v/>
      </c>
      <c r="AI232" s="32" t="str">
        <f aca="false">IF(AB232&gt;0,AB232-AB231,"")</f>
        <v/>
      </c>
    </row>
    <row r="233" customFormat="false" ht="12.8" hidden="false" customHeight="false" outlineLevel="0" collapsed="false">
      <c r="C233" s="24" t="n">
        <f aca="false">C232+1</f>
        <v>189</v>
      </c>
      <c r="D233" s="48" t="str">
        <f aca="false">IF(ISNUMBER(AF233),(0.7*AF227+0.8*AF228+0.9*AF229+AF230+1.1*AF231+1.2*AF232+1.3*AF233)/7,"")</f>
        <v/>
      </c>
      <c r="E233" s="48" t="str">
        <f aca="false">IF(ISNUMBER(AG233),(0.7*AG227+0.8*AG228+0.9*AG229+AG230+1.1*AG231+1.2*AG232+1.3*AG233)/7,"")</f>
        <v/>
      </c>
      <c r="F233" s="48" t="str">
        <f aca="false">IF(ISNUMBER(AH233),(0.7*AH227+0.8*AH228+0.9*AH229+AH230+1.1*AH231+1.2*AH232+1.3*AH233)/7,"")</f>
        <v/>
      </c>
      <c r="G233" s="48" t="str">
        <f aca="false">IF(ISNUMBER(AI233),(0.7*AI227+0.8*AI228+0.9*AI229+AI230+1.1*AI231+1.2*AI232+1.3*AI233)/7,"")</f>
        <v/>
      </c>
      <c r="M233" s="1" t="n">
        <f aca="false">M232+1</f>
        <v>189</v>
      </c>
      <c r="N233" s="15" t="n">
        <f aca="false">N232+1</f>
        <v>44050</v>
      </c>
      <c r="O233" s="24" t="n">
        <f aca="true">OFFSET(INDIRECT($N$41),$M233,O$43)</f>
        <v>0</v>
      </c>
      <c r="P233" s="24" t="n">
        <f aca="true">OFFSET(INDIRECT($N$41),$M233,P$43)</f>
        <v>0</v>
      </c>
      <c r="Q233" s="24" t="n">
        <f aca="true">OFFSET(INDIRECT($N$41),$M233,Q$43)</f>
        <v>0</v>
      </c>
      <c r="R233" s="24" t="n">
        <f aca="true">OFFSET(INDIRECT($N$41),$M233,R$43)</f>
        <v>0</v>
      </c>
      <c r="S233" s="24" t="n">
        <f aca="true">OFFSET(INDIRECT($N$41),$M233,S$43)</f>
        <v>0</v>
      </c>
      <c r="T233" s="24"/>
      <c r="U233" s="24"/>
      <c r="V233" s="24"/>
      <c r="X233" s="24" t="n">
        <f aca="false">X232+1</f>
        <v>189</v>
      </c>
      <c r="Y233" s="48" t="n">
        <f aca="true">OFFSET(O232,Y$43,0)/$P$31</f>
        <v>0</v>
      </c>
      <c r="Z233" s="48" t="n">
        <f aca="true">OFFSET(P232,Z$43,0)/$U$31</f>
        <v>0</v>
      </c>
      <c r="AA233" s="48" t="n">
        <f aca="true">OFFSET(R232,AA$43,0)/$R$31</f>
        <v>0</v>
      </c>
      <c r="AB233" s="32" t="n">
        <f aca="true">OFFSET(V232,AB$43,0)/$V$31</f>
        <v>0</v>
      </c>
      <c r="AE233" s="24" t="n">
        <f aca="false">AE232+1</f>
        <v>189</v>
      </c>
      <c r="AF233" s="32" t="str">
        <f aca="false">IF(Y233&gt;0,Y233-Y232,"")</f>
        <v/>
      </c>
      <c r="AG233" s="32" t="str">
        <f aca="false">IF(Z233&gt;0,Z233-Z232,"")</f>
        <v/>
      </c>
      <c r="AH233" s="32" t="str">
        <f aca="false">IF(AA233&gt;0,AA233-AA232,"")</f>
        <v/>
      </c>
      <c r="AI233" s="32" t="str">
        <f aca="false">IF(AB233&gt;0,AB233-AB232,"")</f>
        <v/>
      </c>
    </row>
    <row r="234" customFormat="false" ht="12.8" hidden="false" customHeight="false" outlineLevel="0" collapsed="false">
      <c r="C234" s="24" t="n">
        <f aca="false">C233+1</f>
        <v>190</v>
      </c>
      <c r="D234" s="48" t="str">
        <f aca="false">IF(ISNUMBER(AF234),(0.7*AF228+0.8*AF229+0.9*AF230+AF231+1.1*AF232+1.2*AF233+1.3*AF234)/7,"")</f>
        <v/>
      </c>
      <c r="E234" s="48" t="str">
        <f aca="false">IF(ISNUMBER(AG234),(0.7*AG228+0.8*AG229+0.9*AG230+AG231+1.1*AG232+1.2*AG233+1.3*AG234)/7,"")</f>
        <v/>
      </c>
      <c r="F234" s="48" t="str">
        <f aca="false">IF(ISNUMBER(AH234),(0.7*AH228+0.8*AH229+0.9*AH230+AH231+1.1*AH232+1.2*AH233+1.3*AH234)/7,"")</f>
        <v/>
      </c>
      <c r="G234" s="48" t="str">
        <f aca="false">IF(ISNUMBER(AI234),(0.7*AI228+0.8*AI229+0.9*AI230+AI231+1.1*AI232+1.2*AI233+1.3*AI234)/7,"")</f>
        <v/>
      </c>
      <c r="M234" s="1" t="n">
        <f aca="false">M233+1</f>
        <v>190</v>
      </c>
      <c r="N234" s="15" t="n">
        <f aca="false">N233+1</f>
        <v>44051</v>
      </c>
      <c r="O234" s="24" t="n">
        <f aca="true">OFFSET(INDIRECT($N$41),$M234,O$43)</f>
        <v>0</v>
      </c>
      <c r="P234" s="24" t="n">
        <f aca="true">OFFSET(INDIRECT($N$41),$M234,P$43)</f>
        <v>0</v>
      </c>
      <c r="Q234" s="24" t="n">
        <f aca="true">OFFSET(INDIRECT($N$41),$M234,Q$43)</f>
        <v>0</v>
      </c>
      <c r="R234" s="24" t="n">
        <f aca="true">OFFSET(INDIRECT($N$41),$M234,R$43)</f>
        <v>0</v>
      </c>
      <c r="S234" s="24" t="n">
        <f aca="true">OFFSET(INDIRECT($N$41),$M234,S$43)</f>
        <v>0</v>
      </c>
      <c r="T234" s="24"/>
      <c r="U234" s="24"/>
      <c r="V234" s="24"/>
      <c r="X234" s="24" t="n">
        <f aca="false">X233+1</f>
        <v>190</v>
      </c>
      <c r="Y234" s="48" t="n">
        <f aca="true">OFFSET(O233,Y$43,0)/$P$31</f>
        <v>0</v>
      </c>
      <c r="Z234" s="48" t="n">
        <f aca="true">OFFSET(P233,Z$43,0)/$U$31</f>
        <v>0</v>
      </c>
      <c r="AA234" s="48" t="n">
        <f aca="true">OFFSET(R233,AA$43,0)/$R$31</f>
        <v>0</v>
      </c>
      <c r="AB234" s="32" t="n">
        <f aca="true">OFFSET(V233,AB$43,0)/$V$31</f>
        <v>0</v>
      </c>
      <c r="AE234" s="24" t="n">
        <f aca="false">AE233+1</f>
        <v>190</v>
      </c>
      <c r="AF234" s="32" t="str">
        <f aca="false">IF(Y234&gt;0,Y234-Y233,"")</f>
        <v/>
      </c>
      <c r="AG234" s="32" t="str">
        <f aca="false">IF(Z234&gt;0,Z234-Z233,"")</f>
        <v/>
      </c>
      <c r="AH234" s="32" t="str">
        <f aca="false">IF(AA234&gt;0,AA234-AA233,"")</f>
        <v/>
      </c>
      <c r="AI234" s="32" t="str">
        <f aca="false">IF(AB234&gt;0,AB234-AB233,"")</f>
        <v/>
      </c>
    </row>
    <row r="235" customFormat="false" ht="12.8" hidden="false" customHeight="false" outlineLevel="0" collapsed="false">
      <c r="C235" s="24" t="n">
        <f aca="false">C234+1</f>
        <v>191</v>
      </c>
      <c r="D235" s="48" t="str">
        <f aca="false">IF(ISNUMBER(AF235),(0.7*AF229+0.8*AF230+0.9*AF231+AF232+1.1*AF233+1.2*AF234+1.3*AF235)/7,"")</f>
        <v/>
      </c>
      <c r="E235" s="48" t="str">
        <f aca="false">IF(ISNUMBER(AG235),(0.7*AG229+0.8*AG230+0.9*AG231+AG232+1.1*AG233+1.2*AG234+1.3*AG235)/7,"")</f>
        <v/>
      </c>
      <c r="F235" s="48" t="str">
        <f aca="false">IF(ISNUMBER(AH235),(0.7*AH229+0.8*AH230+0.9*AH231+AH232+1.1*AH233+1.2*AH234+1.3*AH235)/7,"")</f>
        <v/>
      </c>
      <c r="G235" s="48" t="str">
        <f aca="false">IF(ISNUMBER(AI235),(0.7*AI229+0.8*AI230+0.9*AI231+AI232+1.1*AI233+1.2*AI234+1.3*AI235)/7,"")</f>
        <v/>
      </c>
      <c r="M235" s="1" t="n">
        <f aca="false">M234+1</f>
        <v>191</v>
      </c>
      <c r="N235" s="15" t="n">
        <f aca="false">N234+1</f>
        <v>44052</v>
      </c>
      <c r="O235" s="24" t="n">
        <f aca="true">OFFSET(INDIRECT($N$41),$M235,O$43)</f>
        <v>0</v>
      </c>
      <c r="P235" s="24" t="n">
        <f aca="true">OFFSET(INDIRECT($N$41),$M235,P$43)</f>
        <v>0</v>
      </c>
      <c r="Q235" s="24" t="n">
        <f aca="true">OFFSET(INDIRECT($N$41),$M235,Q$43)</f>
        <v>0</v>
      </c>
      <c r="R235" s="24" t="n">
        <f aca="true">OFFSET(INDIRECT($N$41),$M235,R$43)</f>
        <v>0</v>
      </c>
      <c r="S235" s="24" t="n">
        <f aca="true">OFFSET(INDIRECT($N$41),$M235,S$43)</f>
        <v>0</v>
      </c>
      <c r="T235" s="24"/>
      <c r="U235" s="24"/>
      <c r="V235" s="24"/>
      <c r="X235" s="24" t="n">
        <f aca="false">X234+1</f>
        <v>191</v>
      </c>
      <c r="Y235" s="48" t="n">
        <f aca="true">OFFSET(O234,Y$43,0)/$P$31</f>
        <v>0</v>
      </c>
      <c r="Z235" s="48" t="n">
        <f aca="true">OFFSET(P234,Z$43,0)/$U$31</f>
        <v>0</v>
      </c>
      <c r="AA235" s="48" t="n">
        <f aca="true">OFFSET(R234,AA$43,0)/$R$31</f>
        <v>0</v>
      </c>
      <c r="AB235" s="32" t="n">
        <f aca="true">OFFSET(V234,AB$43,0)/$V$31</f>
        <v>0</v>
      </c>
      <c r="AE235" s="24" t="n">
        <f aca="false">AE234+1</f>
        <v>191</v>
      </c>
      <c r="AF235" s="32" t="str">
        <f aca="false">IF(Y235&gt;0,Y235-Y234,"")</f>
        <v/>
      </c>
      <c r="AG235" s="32" t="str">
        <f aca="false">IF(Z235&gt;0,Z235-Z234,"")</f>
        <v/>
      </c>
      <c r="AH235" s="32" t="str">
        <f aca="false">IF(AA235&gt;0,AA235-AA234,"")</f>
        <v/>
      </c>
      <c r="AI235" s="32" t="str">
        <f aca="false">IF(AB235&gt;0,AB235-AB234,"")</f>
        <v/>
      </c>
    </row>
    <row r="236" customFormat="false" ht="12.8" hidden="false" customHeight="false" outlineLevel="0" collapsed="false">
      <c r="C236" s="24" t="n">
        <f aca="false">C235+1</f>
        <v>192</v>
      </c>
      <c r="D236" s="48" t="str">
        <f aca="false">IF(ISNUMBER(AF236),(0.7*AF230+0.8*AF231+0.9*AF232+AF233+1.1*AF234+1.2*AF235+1.3*AF236)/7,"")</f>
        <v/>
      </c>
      <c r="E236" s="48" t="str">
        <f aca="false">IF(ISNUMBER(AG236),(0.7*AG230+0.8*AG231+0.9*AG232+AG233+1.1*AG234+1.2*AG235+1.3*AG236)/7,"")</f>
        <v/>
      </c>
      <c r="F236" s="48" t="str">
        <f aca="false">IF(ISNUMBER(AH236),(0.7*AH230+0.8*AH231+0.9*AH232+AH233+1.1*AH234+1.2*AH235+1.3*AH236)/7,"")</f>
        <v/>
      </c>
      <c r="G236" s="48" t="str">
        <f aca="false">IF(ISNUMBER(AI236),(0.7*AI230+0.8*AI231+0.9*AI232+AI233+1.1*AI234+1.2*AI235+1.3*AI236)/7,"")</f>
        <v/>
      </c>
      <c r="M236" s="1" t="n">
        <f aca="false">M235+1</f>
        <v>192</v>
      </c>
      <c r="N236" s="15" t="n">
        <f aca="false">N235+1</f>
        <v>44053</v>
      </c>
      <c r="O236" s="24" t="n">
        <f aca="true">OFFSET(INDIRECT($N$41),$M236,O$43)</f>
        <v>0</v>
      </c>
      <c r="P236" s="24" t="n">
        <f aca="true">OFFSET(INDIRECT($N$41),$M236,P$43)</f>
        <v>0</v>
      </c>
      <c r="Q236" s="24" t="n">
        <f aca="true">OFFSET(INDIRECT($N$41),$M236,Q$43)</f>
        <v>0</v>
      </c>
      <c r="R236" s="24" t="n">
        <f aca="true">OFFSET(INDIRECT($N$41),$M236,R$43)</f>
        <v>0</v>
      </c>
      <c r="S236" s="24" t="n">
        <f aca="true">OFFSET(INDIRECT($N$41),$M236,S$43)</f>
        <v>0</v>
      </c>
      <c r="T236" s="24"/>
      <c r="U236" s="24"/>
      <c r="V236" s="24"/>
      <c r="X236" s="24" t="n">
        <f aca="false">X235+1</f>
        <v>192</v>
      </c>
      <c r="Y236" s="48" t="n">
        <f aca="true">OFFSET(O235,Y$43,0)/$P$31</f>
        <v>0</v>
      </c>
      <c r="Z236" s="48" t="n">
        <f aca="true">OFFSET(P235,Z$43,0)/$U$31</f>
        <v>0</v>
      </c>
      <c r="AA236" s="48" t="n">
        <f aca="true">OFFSET(R235,AA$43,0)/$R$31</f>
        <v>0</v>
      </c>
      <c r="AB236" s="32" t="n">
        <f aca="true">OFFSET(V235,AB$43,0)/$V$31</f>
        <v>0</v>
      </c>
      <c r="AE236" s="24" t="n">
        <f aca="false">AE235+1</f>
        <v>192</v>
      </c>
      <c r="AF236" s="32" t="str">
        <f aca="false">IF(Y236&gt;0,Y236-Y235,"")</f>
        <v/>
      </c>
      <c r="AG236" s="32" t="str">
        <f aca="false">IF(Z236&gt;0,Z236-Z235,"")</f>
        <v/>
      </c>
      <c r="AH236" s="32" t="str">
        <f aca="false">IF(AA236&gt;0,AA236-AA235,"")</f>
        <v/>
      </c>
      <c r="AI236" s="32" t="str">
        <f aca="false">IF(AB236&gt;0,AB236-AB235,"")</f>
        <v/>
      </c>
    </row>
    <row r="237" customFormat="false" ht="12.8" hidden="false" customHeight="false" outlineLevel="0" collapsed="false">
      <c r="C237" s="24" t="n">
        <f aca="false">C236+1</f>
        <v>193</v>
      </c>
      <c r="D237" s="48" t="str">
        <f aca="false">IF(ISNUMBER(AF237),(0.7*AF231+0.8*AF232+0.9*AF233+AF234+1.1*AF235+1.2*AF236+1.3*AF237)/7,"")</f>
        <v/>
      </c>
      <c r="E237" s="48" t="str">
        <f aca="false">IF(ISNUMBER(AG237),(0.7*AG231+0.8*AG232+0.9*AG233+AG234+1.1*AG235+1.2*AG236+1.3*AG237)/7,"")</f>
        <v/>
      </c>
      <c r="F237" s="48" t="str">
        <f aca="false">IF(ISNUMBER(AH237),(0.7*AH231+0.8*AH232+0.9*AH233+AH234+1.1*AH235+1.2*AH236+1.3*AH237)/7,"")</f>
        <v/>
      </c>
      <c r="G237" s="48" t="str">
        <f aca="false">IF(ISNUMBER(AI237),(0.7*AI231+0.8*AI232+0.9*AI233+AI234+1.1*AI235+1.2*AI236+1.3*AI237)/7,"")</f>
        <v/>
      </c>
      <c r="M237" s="1" t="n">
        <f aca="false">M236+1</f>
        <v>193</v>
      </c>
      <c r="N237" s="15" t="n">
        <f aca="false">N236+1</f>
        <v>44054</v>
      </c>
      <c r="O237" s="24" t="n">
        <f aca="true">OFFSET(INDIRECT($N$41),$M237,O$43)</f>
        <v>0</v>
      </c>
      <c r="P237" s="24" t="n">
        <f aca="true">OFFSET(INDIRECT($N$41),$M237,P$43)</f>
        <v>0</v>
      </c>
      <c r="Q237" s="24" t="n">
        <f aca="true">OFFSET(INDIRECT($N$41),$M237,Q$43)</f>
        <v>0</v>
      </c>
      <c r="R237" s="24" t="n">
        <f aca="true">OFFSET(INDIRECT($N$41),$M237,R$43)</f>
        <v>0</v>
      </c>
      <c r="S237" s="24" t="n">
        <f aca="true">OFFSET(INDIRECT($N$41),$M237,S$43)</f>
        <v>0</v>
      </c>
      <c r="T237" s="24"/>
      <c r="U237" s="24"/>
      <c r="V237" s="24"/>
      <c r="X237" s="24" t="n">
        <f aca="false">X236+1</f>
        <v>193</v>
      </c>
      <c r="Y237" s="48" t="n">
        <f aca="true">OFFSET(O236,Y$43,0)/$P$31</f>
        <v>0</v>
      </c>
      <c r="Z237" s="48" t="n">
        <f aca="true">OFFSET(P236,Z$43,0)/$U$31</f>
        <v>0</v>
      </c>
      <c r="AA237" s="48" t="n">
        <f aca="true">OFFSET(R236,AA$43,0)/$R$31</f>
        <v>0</v>
      </c>
      <c r="AB237" s="32" t="n">
        <f aca="true">OFFSET(V236,AB$43,0)/$V$31</f>
        <v>0</v>
      </c>
      <c r="AE237" s="24" t="n">
        <f aca="false">AE236+1</f>
        <v>193</v>
      </c>
      <c r="AF237" s="32" t="str">
        <f aca="false">IF(Y237&gt;0,Y237-Y236,"")</f>
        <v/>
      </c>
      <c r="AG237" s="32" t="str">
        <f aca="false">IF(Z237&gt;0,Z237-Z236,"")</f>
        <v/>
      </c>
      <c r="AH237" s="32" t="str">
        <f aca="false">IF(AA237&gt;0,AA237-AA236,"")</f>
        <v/>
      </c>
      <c r="AI237" s="32" t="str">
        <f aca="false">IF(AB237&gt;0,AB237-AB236,"")</f>
        <v/>
      </c>
    </row>
    <row r="238" customFormat="false" ht="12.8" hidden="false" customHeight="false" outlineLevel="0" collapsed="false">
      <c r="C238" s="24" t="n">
        <f aca="false">C237+1</f>
        <v>194</v>
      </c>
      <c r="D238" s="48" t="str">
        <f aca="false">IF(ISNUMBER(AF238),(0.7*AF232+0.8*AF233+0.9*AF234+AF235+1.1*AF236+1.2*AF237+1.3*AF238)/7,"")</f>
        <v/>
      </c>
      <c r="E238" s="48" t="str">
        <f aca="false">IF(ISNUMBER(AG238),(0.7*AG232+0.8*AG233+0.9*AG234+AG235+1.1*AG236+1.2*AG237+1.3*AG238)/7,"")</f>
        <v/>
      </c>
      <c r="F238" s="48" t="str">
        <f aca="false">IF(ISNUMBER(AH238),(0.7*AH232+0.8*AH233+0.9*AH234+AH235+1.1*AH236+1.2*AH237+1.3*AH238)/7,"")</f>
        <v/>
      </c>
      <c r="G238" s="48" t="str">
        <f aca="false">IF(ISNUMBER(AI238),(0.7*AI232+0.8*AI233+0.9*AI234+AI235+1.1*AI236+1.2*AI237+1.3*AI238)/7,"")</f>
        <v/>
      </c>
      <c r="M238" s="1" t="n">
        <f aca="false">M237+1</f>
        <v>194</v>
      </c>
      <c r="N238" s="15" t="n">
        <f aca="false">N237+1</f>
        <v>44055</v>
      </c>
      <c r="O238" s="24" t="n">
        <f aca="true">OFFSET(INDIRECT($N$41),$M238,O$43)</f>
        <v>0</v>
      </c>
      <c r="P238" s="24" t="n">
        <f aca="true">OFFSET(INDIRECT($N$41),$M238,P$43)</f>
        <v>0</v>
      </c>
      <c r="Q238" s="24" t="n">
        <f aca="true">OFFSET(INDIRECT($N$41),$M238,Q$43)</f>
        <v>0</v>
      </c>
      <c r="R238" s="24" t="n">
        <f aca="true">OFFSET(INDIRECT($N$41),$M238,R$43)</f>
        <v>0</v>
      </c>
      <c r="S238" s="24" t="n">
        <f aca="true">OFFSET(INDIRECT($N$41),$M238,S$43)</f>
        <v>0</v>
      </c>
      <c r="T238" s="24"/>
      <c r="U238" s="24"/>
      <c r="V238" s="24"/>
      <c r="X238" s="24" t="n">
        <f aca="false">X237+1</f>
        <v>194</v>
      </c>
      <c r="Y238" s="48" t="n">
        <f aca="true">OFFSET(O237,Y$43,0)/$P$31</f>
        <v>0</v>
      </c>
      <c r="Z238" s="48" t="n">
        <f aca="true">OFFSET(P237,Z$43,0)/$U$31</f>
        <v>0</v>
      </c>
      <c r="AA238" s="48" t="n">
        <f aca="true">OFFSET(R237,AA$43,0)/$R$31</f>
        <v>0</v>
      </c>
      <c r="AB238" s="32" t="n">
        <f aca="true">OFFSET(V237,AB$43,0)/$V$31</f>
        <v>0</v>
      </c>
      <c r="AE238" s="24" t="n">
        <f aca="false">AE237+1</f>
        <v>194</v>
      </c>
      <c r="AF238" s="32" t="str">
        <f aca="false">IF(Y238&gt;0,Y238-Y237,"")</f>
        <v/>
      </c>
      <c r="AG238" s="32" t="str">
        <f aca="false">IF(Z238&gt;0,Z238-Z237,"")</f>
        <v/>
      </c>
      <c r="AH238" s="32" t="str">
        <f aca="false">IF(AA238&gt;0,AA238-AA237,"")</f>
        <v/>
      </c>
      <c r="AI238" s="32" t="str">
        <f aca="false">IF(AB238&gt;0,AB238-AB237,"")</f>
        <v/>
      </c>
    </row>
    <row r="239" customFormat="false" ht="12.8" hidden="false" customHeight="false" outlineLevel="0" collapsed="false">
      <c r="C239" s="24" t="n">
        <f aca="false">C238+1</f>
        <v>195</v>
      </c>
      <c r="D239" s="48" t="str">
        <f aca="false">IF(ISNUMBER(AF239),(0.7*AF233+0.8*AF234+0.9*AF235+AF236+1.1*AF237+1.2*AF238+1.3*AF239)/7,"")</f>
        <v/>
      </c>
      <c r="E239" s="48" t="str">
        <f aca="false">IF(ISNUMBER(AG239),(0.7*AG233+0.8*AG234+0.9*AG235+AG236+1.1*AG237+1.2*AG238+1.3*AG239)/7,"")</f>
        <v/>
      </c>
      <c r="F239" s="48" t="str">
        <f aca="false">IF(ISNUMBER(AH239),(0.7*AH233+0.8*AH234+0.9*AH235+AH236+1.1*AH237+1.2*AH238+1.3*AH239)/7,"")</f>
        <v/>
      </c>
      <c r="G239" s="48" t="str">
        <f aca="false">IF(ISNUMBER(AI239),(0.7*AI233+0.8*AI234+0.9*AI235+AI236+1.1*AI237+1.2*AI238+1.3*AI239)/7,"")</f>
        <v/>
      </c>
      <c r="M239" s="1" t="n">
        <f aca="false">M238+1</f>
        <v>195</v>
      </c>
      <c r="N239" s="15" t="n">
        <f aca="false">N238+1</f>
        <v>44056</v>
      </c>
      <c r="O239" s="24" t="n">
        <f aca="true">OFFSET(INDIRECT($N$41),$M239,O$43)</f>
        <v>0</v>
      </c>
      <c r="P239" s="24" t="n">
        <f aca="true">OFFSET(INDIRECT($N$41),$M239,P$43)</f>
        <v>0</v>
      </c>
      <c r="Q239" s="24" t="n">
        <f aca="true">OFFSET(INDIRECT($N$41),$M239,Q$43)</f>
        <v>0</v>
      </c>
      <c r="R239" s="24" t="n">
        <f aca="true">OFFSET(INDIRECT($N$41),$M239,R$43)</f>
        <v>0</v>
      </c>
      <c r="S239" s="24" t="n">
        <f aca="true">OFFSET(INDIRECT($N$41),$M239,S$43)</f>
        <v>0</v>
      </c>
      <c r="T239" s="24"/>
      <c r="U239" s="24"/>
      <c r="V239" s="24"/>
      <c r="X239" s="24" t="n">
        <f aca="false">X238+1</f>
        <v>195</v>
      </c>
      <c r="Y239" s="48" t="n">
        <f aca="true">OFFSET(O238,Y$43,0)/$P$31</f>
        <v>0</v>
      </c>
      <c r="Z239" s="48" t="n">
        <f aca="true">OFFSET(P238,Z$43,0)/$U$31</f>
        <v>0</v>
      </c>
      <c r="AA239" s="48" t="n">
        <f aca="true">OFFSET(R238,AA$43,0)/$R$31</f>
        <v>0</v>
      </c>
      <c r="AB239" s="32" t="n">
        <f aca="true">OFFSET(V238,AB$43,0)/$V$31</f>
        <v>0</v>
      </c>
      <c r="AE239" s="24" t="n">
        <f aca="false">AE238+1</f>
        <v>195</v>
      </c>
      <c r="AF239" s="32" t="str">
        <f aca="false">IF(Y239&gt;0,Y239-Y238,"")</f>
        <v/>
      </c>
      <c r="AG239" s="32" t="str">
        <f aca="false">IF(Z239&gt;0,Z239-Z238,"")</f>
        <v/>
      </c>
      <c r="AH239" s="32" t="str">
        <f aca="false">IF(AA239&gt;0,AA239-AA238,"")</f>
        <v/>
      </c>
      <c r="AI239" s="32" t="str">
        <f aca="false">IF(AB239&gt;0,AB239-AB238,"")</f>
        <v/>
      </c>
    </row>
    <row r="240" customFormat="false" ht="12.8" hidden="false" customHeight="false" outlineLevel="0" collapsed="false">
      <c r="C240" s="24" t="n">
        <f aca="false">C239+1</f>
        <v>196</v>
      </c>
      <c r="D240" s="48" t="str">
        <f aca="false">IF(ISNUMBER(AF240),(0.7*AF234+0.8*AF235+0.9*AF236+AF237+1.1*AF238+1.2*AF239+1.3*AF240)/7,"")</f>
        <v/>
      </c>
      <c r="E240" s="48" t="str">
        <f aca="false">IF(ISNUMBER(AG240),(0.7*AG234+0.8*AG235+0.9*AG236+AG237+1.1*AG238+1.2*AG239+1.3*AG240)/7,"")</f>
        <v/>
      </c>
      <c r="F240" s="48" t="str">
        <f aca="false">IF(ISNUMBER(AH240),(0.7*AH234+0.8*AH235+0.9*AH236+AH237+1.1*AH238+1.2*AH239+1.3*AH240)/7,"")</f>
        <v/>
      </c>
      <c r="G240" s="48" t="str">
        <f aca="false">IF(ISNUMBER(AI240),(0.7*AI234+0.8*AI235+0.9*AI236+AI237+1.1*AI238+1.2*AI239+1.3*AI240)/7,"")</f>
        <v/>
      </c>
      <c r="M240" s="1" t="n">
        <f aca="false">M239+1</f>
        <v>196</v>
      </c>
      <c r="N240" s="15" t="n">
        <f aca="false">N239+1</f>
        <v>44057</v>
      </c>
      <c r="O240" s="24" t="n">
        <f aca="true">OFFSET(INDIRECT($N$41),$M240,O$43)</f>
        <v>0</v>
      </c>
      <c r="P240" s="24" t="n">
        <f aca="true">OFFSET(INDIRECT($N$41),$M240,P$43)</f>
        <v>0</v>
      </c>
      <c r="Q240" s="24" t="n">
        <f aca="true">OFFSET(INDIRECT($N$41),$M240,Q$43)</f>
        <v>0</v>
      </c>
      <c r="R240" s="24" t="n">
        <f aca="true">OFFSET(INDIRECT($N$41),$M240,R$43)</f>
        <v>0</v>
      </c>
      <c r="S240" s="24" t="n">
        <f aca="true">OFFSET(INDIRECT($N$41),$M240,S$43)</f>
        <v>0</v>
      </c>
      <c r="T240" s="24"/>
      <c r="U240" s="24"/>
      <c r="V240" s="24"/>
      <c r="X240" s="24" t="n">
        <f aca="false">X239+1</f>
        <v>196</v>
      </c>
      <c r="Y240" s="48" t="n">
        <f aca="true">OFFSET(O239,Y$43,0)/$P$31</f>
        <v>0</v>
      </c>
      <c r="Z240" s="48" t="n">
        <f aca="true">OFFSET(P239,Z$43,0)/$U$31</f>
        <v>0</v>
      </c>
      <c r="AA240" s="48" t="n">
        <f aca="true">OFFSET(R239,AA$43,0)/$R$31</f>
        <v>0</v>
      </c>
      <c r="AB240" s="32" t="n">
        <f aca="true">OFFSET(V239,AB$43,0)/$V$31</f>
        <v>0</v>
      </c>
      <c r="AE240" s="24" t="n">
        <f aca="false">AE239+1</f>
        <v>196</v>
      </c>
      <c r="AF240" s="32" t="str">
        <f aca="false">IF(Y240&gt;0,Y240-Y239,"")</f>
        <v/>
      </c>
      <c r="AG240" s="32" t="str">
        <f aca="false">IF(Z240&gt;0,Z240-Z239,"")</f>
        <v/>
      </c>
      <c r="AH240" s="32" t="str">
        <f aca="false">IF(AA240&gt;0,AA240-AA239,"")</f>
        <v/>
      </c>
      <c r="AI240" s="32" t="str">
        <f aca="false">IF(AB240&gt;0,AB240-AB239,"")</f>
        <v/>
      </c>
    </row>
    <row r="241" customFormat="false" ht="12.8" hidden="false" customHeight="false" outlineLevel="0" collapsed="false">
      <c r="C241" s="24" t="n">
        <f aca="false">C240+1</f>
        <v>197</v>
      </c>
      <c r="D241" s="48" t="str">
        <f aca="false">IF(ISNUMBER(AF241),(0.7*AF235+0.8*AF236+0.9*AF237+AF238+1.1*AF239+1.2*AF240+1.3*AF241)/7,"")</f>
        <v/>
      </c>
      <c r="E241" s="48" t="str">
        <f aca="false">IF(ISNUMBER(AG241),(0.7*AG235+0.8*AG236+0.9*AG237+AG238+1.1*AG239+1.2*AG240+1.3*AG241)/7,"")</f>
        <v/>
      </c>
      <c r="F241" s="48" t="str">
        <f aca="false">IF(ISNUMBER(AH241),(0.7*AH235+0.8*AH236+0.9*AH237+AH238+1.1*AH239+1.2*AH240+1.3*AH241)/7,"")</f>
        <v/>
      </c>
      <c r="G241" s="48" t="str">
        <f aca="false">IF(ISNUMBER(AI241),(0.7*AI235+0.8*AI236+0.9*AI237+AI238+1.1*AI239+1.2*AI240+1.3*AI241)/7,"")</f>
        <v/>
      </c>
      <c r="M241" s="1" t="n">
        <f aca="false">M240+1</f>
        <v>197</v>
      </c>
      <c r="N241" s="15" t="n">
        <f aca="false">N240+1</f>
        <v>44058</v>
      </c>
      <c r="O241" s="24" t="n">
        <f aca="true">OFFSET(INDIRECT($N$41),$M241,O$43)</f>
        <v>0</v>
      </c>
      <c r="P241" s="24" t="n">
        <f aca="true">OFFSET(INDIRECT($N$41),$M241,P$43)</f>
        <v>0</v>
      </c>
      <c r="Q241" s="24" t="n">
        <f aca="true">OFFSET(INDIRECT($N$41),$M241,Q$43)</f>
        <v>0</v>
      </c>
      <c r="R241" s="24" t="n">
        <f aca="true">OFFSET(INDIRECT($N$41),$M241,R$43)</f>
        <v>0</v>
      </c>
      <c r="S241" s="24" t="n">
        <f aca="true">OFFSET(INDIRECT($N$41),$M241,S$43)</f>
        <v>0</v>
      </c>
      <c r="T241" s="24"/>
      <c r="U241" s="24"/>
      <c r="V241" s="24"/>
      <c r="X241" s="24" t="n">
        <f aca="false">X240+1</f>
        <v>197</v>
      </c>
      <c r="Y241" s="48" t="n">
        <f aca="true">OFFSET(O240,Y$43,0)/$P$31</f>
        <v>0</v>
      </c>
      <c r="Z241" s="48" t="n">
        <f aca="true">OFFSET(P240,Z$43,0)/$U$31</f>
        <v>0</v>
      </c>
      <c r="AA241" s="48" t="n">
        <f aca="true">OFFSET(R240,AA$43,0)/$R$31</f>
        <v>0</v>
      </c>
      <c r="AB241" s="32" t="n">
        <f aca="true">OFFSET(V240,AB$43,0)/$V$31</f>
        <v>0</v>
      </c>
      <c r="AE241" s="24" t="n">
        <f aca="false">AE240+1</f>
        <v>197</v>
      </c>
      <c r="AF241" s="32" t="str">
        <f aca="false">IF(Y241&gt;0,Y241-Y240,"")</f>
        <v/>
      </c>
      <c r="AG241" s="32" t="str">
        <f aca="false">IF(Z241&gt;0,Z241-Z240,"")</f>
        <v/>
      </c>
      <c r="AH241" s="32" t="str">
        <f aca="false">IF(AA241&gt;0,AA241-AA240,"")</f>
        <v/>
      </c>
      <c r="AI241" s="32" t="str">
        <f aca="false">IF(AB241&gt;0,AB241-AB240,"")</f>
        <v/>
      </c>
    </row>
    <row r="242" customFormat="false" ht="12.8" hidden="false" customHeight="false" outlineLevel="0" collapsed="false">
      <c r="C242" s="24" t="n">
        <f aca="false">C241+1</f>
        <v>198</v>
      </c>
      <c r="D242" s="48" t="str">
        <f aca="false">IF(ISNUMBER(AF242),(0.7*AF236+0.8*AF237+0.9*AF238+AF239+1.1*AF240+1.2*AF241+1.3*AF242)/7,"")</f>
        <v/>
      </c>
      <c r="E242" s="48" t="str">
        <f aca="false">IF(ISNUMBER(AG242),(0.7*AG236+0.8*AG237+0.9*AG238+AG239+1.1*AG240+1.2*AG241+1.3*AG242)/7,"")</f>
        <v/>
      </c>
      <c r="F242" s="48" t="str">
        <f aca="false">IF(ISNUMBER(AH242),(0.7*AH236+0.8*AH237+0.9*AH238+AH239+1.1*AH240+1.2*AH241+1.3*AH242)/7,"")</f>
        <v/>
      </c>
      <c r="G242" s="48" t="str">
        <f aca="false">IF(ISNUMBER(AI242),(0.7*AI236+0.8*AI237+0.9*AI238+AI239+1.1*AI240+1.2*AI241+1.3*AI242)/7,"")</f>
        <v/>
      </c>
      <c r="M242" s="1" t="n">
        <f aca="false">M241+1</f>
        <v>198</v>
      </c>
      <c r="N242" s="15" t="n">
        <f aca="false">N241+1</f>
        <v>44059</v>
      </c>
      <c r="O242" s="24" t="n">
        <f aca="true">OFFSET(INDIRECT($N$41),$M242,O$43)</f>
        <v>0</v>
      </c>
      <c r="P242" s="24" t="n">
        <f aca="true">OFFSET(INDIRECT($N$41),$M242,P$43)</f>
        <v>0</v>
      </c>
      <c r="Q242" s="24" t="n">
        <f aca="true">OFFSET(INDIRECT($N$41),$M242,Q$43)</f>
        <v>0</v>
      </c>
      <c r="R242" s="24" t="n">
        <f aca="true">OFFSET(INDIRECT($N$41),$M242,R$43)</f>
        <v>0</v>
      </c>
      <c r="S242" s="24" t="n">
        <f aca="true">OFFSET(INDIRECT($N$41),$M242,S$43)</f>
        <v>0</v>
      </c>
      <c r="T242" s="24"/>
      <c r="U242" s="24"/>
      <c r="V242" s="24"/>
      <c r="X242" s="24" t="n">
        <f aca="false">X241+1</f>
        <v>198</v>
      </c>
      <c r="Y242" s="48" t="n">
        <f aca="true">OFFSET(O241,Y$43,0)/$P$31</f>
        <v>0</v>
      </c>
      <c r="Z242" s="48" t="n">
        <f aca="true">OFFSET(P241,Z$43,0)/$U$31</f>
        <v>0</v>
      </c>
      <c r="AA242" s="48" t="n">
        <f aca="true">OFFSET(R241,AA$43,0)/$R$31</f>
        <v>0</v>
      </c>
      <c r="AB242" s="32" t="n">
        <f aca="true">OFFSET(V241,AB$43,0)/$V$31</f>
        <v>0</v>
      </c>
      <c r="AE242" s="24" t="n">
        <f aca="false">AE241+1</f>
        <v>198</v>
      </c>
      <c r="AF242" s="32" t="str">
        <f aca="false">IF(Y242&gt;0,Y242-Y241,"")</f>
        <v/>
      </c>
      <c r="AG242" s="32" t="str">
        <f aca="false">IF(Z242&gt;0,Z242-Z241,"")</f>
        <v/>
      </c>
      <c r="AH242" s="32" t="str">
        <f aca="false">IF(AA242&gt;0,AA242-AA241,"")</f>
        <v/>
      </c>
      <c r="AI242" s="32" t="str">
        <f aca="false">IF(AB242&gt;0,AB242-AB241,"")</f>
        <v/>
      </c>
    </row>
    <row r="243" customFormat="false" ht="12.8" hidden="false" customHeight="false" outlineLevel="0" collapsed="false">
      <c r="C243" s="24" t="n">
        <f aca="false">C242+1</f>
        <v>199</v>
      </c>
      <c r="D243" s="48" t="str">
        <f aca="false">IF(ISNUMBER(AF243),(0.7*AF237+0.8*AF238+0.9*AF239+AF240+1.1*AF241+1.2*AF242+1.3*AF243)/7,"")</f>
        <v/>
      </c>
      <c r="E243" s="48" t="str">
        <f aca="false">IF(ISNUMBER(AG243),(0.7*AG237+0.8*AG238+0.9*AG239+AG240+1.1*AG241+1.2*AG242+1.3*AG243)/7,"")</f>
        <v/>
      </c>
      <c r="F243" s="48" t="str">
        <f aca="false">IF(ISNUMBER(AH243),(0.7*AH237+0.8*AH238+0.9*AH239+AH240+1.1*AH241+1.2*AH242+1.3*AH243)/7,"")</f>
        <v/>
      </c>
      <c r="G243" s="48" t="str">
        <f aca="false">IF(ISNUMBER(AI243),(0.7*AI237+0.8*AI238+0.9*AI239+AI240+1.1*AI241+1.2*AI242+1.3*AI243)/7,"")</f>
        <v/>
      </c>
      <c r="M243" s="1" t="n">
        <f aca="false">M242+1</f>
        <v>199</v>
      </c>
      <c r="N243" s="15" t="n">
        <f aca="false">N242+1</f>
        <v>44060</v>
      </c>
      <c r="O243" s="24" t="n">
        <f aca="true">OFFSET(INDIRECT($N$41),$M243,O$43)</f>
        <v>0</v>
      </c>
      <c r="P243" s="24" t="n">
        <f aca="true">OFFSET(INDIRECT($N$41),$M243,P$43)</f>
        <v>0</v>
      </c>
      <c r="Q243" s="24" t="n">
        <f aca="true">OFFSET(INDIRECT($N$41),$M243,Q$43)</f>
        <v>0</v>
      </c>
      <c r="R243" s="24" t="n">
        <f aca="true">OFFSET(INDIRECT($N$41),$M243,R$43)</f>
        <v>0</v>
      </c>
      <c r="S243" s="24" t="n">
        <f aca="true">OFFSET(INDIRECT($N$41),$M243,S$43)</f>
        <v>0</v>
      </c>
      <c r="T243" s="24"/>
      <c r="U243" s="24"/>
      <c r="V243" s="24"/>
      <c r="X243" s="24" t="n">
        <f aca="false">X242+1</f>
        <v>199</v>
      </c>
      <c r="Y243" s="48" t="n">
        <f aca="true">OFFSET(O242,Y$43,0)/$P$31</f>
        <v>0</v>
      </c>
      <c r="Z243" s="48" t="n">
        <f aca="true">OFFSET(P242,Z$43,0)/$U$31</f>
        <v>0</v>
      </c>
      <c r="AA243" s="48" t="n">
        <f aca="true">OFFSET(R242,AA$43,0)/$R$31</f>
        <v>0</v>
      </c>
      <c r="AB243" s="32" t="n">
        <f aca="true">OFFSET(V242,AB$43,0)/$V$31</f>
        <v>0</v>
      </c>
      <c r="AE243" s="24" t="n">
        <f aca="false">AE242+1</f>
        <v>199</v>
      </c>
      <c r="AF243" s="32" t="str">
        <f aca="false">IF(Y243&gt;0,Y243-Y242,"")</f>
        <v/>
      </c>
      <c r="AG243" s="32" t="str">
        <f aca="false">IF(Z243&gt;0,Z243-Z242,"")</f>
        <v/>
      </c>
      <c r="AH243" s="32" t="str">
        <f aca="false">IF(AA243&gt;0,AA243-AA242,"")</f>
        <v/>
      </c>
      <c r="AI243" s="32" t="str">
        <f aca="false">IF(AB243&gt;0,AB243-AB242,"")</f>
        <v/>
      </c>
    </row>
    <row r="244" customFormat="false" ht="12.8" hidden="false" customHeight="false" outlineLevel="0" collapsed="false">
      <c r="C244" s="24" t="n">
        <f aca="false">C243+1</f>
        <v>200</v>
      </c>
      <c r="D244" s="48" t="str">
        <f aca="false">IF(ISNUMBER(AF244),(0.7*AF238+0.8*AF239+0.9*AF240+AF241+1.1*AF242+1.2*AF243+1.3*AF244)/7,"")</f>
        <v/>
      </c>
      <c r="E244" s="48" t="str">
        <f aca="false">IF(ISNUMBER(AG244),(0.7*AG238+0.8*AG239+0.9*AG240+AG241+1.1*AG242+1.2*AG243+1.3*AG244)/7,"")</f>
        <v/>
      </c>
      <c r="F244" s="48" t="str">
        <f aca="false">IF(ISNUMBER(AH244),(0.7*AH238+0.8*AH239+0.9*AH240+AH241+1.1*AH242+1.2*AH243+1.3*AH244)/7,"")</f>
        <v/>
      </c>
      <c r="G244" s="48" t="str">
        <f aca="false">IF(ISNUMBER(AI244),(0.7*AI238+0.8*AI239+0.9*AI240+AI241+1.1*AI242+1.2*AI243+1.3*AI244)/7,"")</f>
        <v/>
      </c>
      <c r="M244" s="1" t="n">
        <f aca="false">M243+1</f>
        <v>200</v>
      </c>
      <c r="N244" s="15" t="n">
        <f aca="false">N243+1</f>
        <v>44061</v>
      </c>
      <c r="O244" s="24" t="n">
        <f aca="true">OFFSET(INDIRECT($N$41),$M244,O$43)</f>
        <v>0</v>
      </c>
      <c r="P244" s="24" t="n">
        <f aca="true">OFFSET(INDIRECT($N$41),$M244,P$43)</f>
        <v>0</v>
      </c>
      <c r="Q244" s="24" t="n">
        <f aca="true">OFFSET(INDIRECT($N$41),$M244,Q$43)</f>
        <v>0</v>
      </c>
      <c r="R244" s="24" t="n">
        <f aca="true">OFFSET(INDIRECT($N$41),$M244,R$43)</f>
        <v>0</v>
      </c>
      <c r="S244" s="24" t="n">
        <f aca="true">OFFSET(INDIRECT($N$41),$M244,S$43)</f>
        <v>0</v>
      </c>
      <c r="T244" s="24"/>
      <c r="U244" s="24"/>
      <c r="V244" s="24"/>
      <c r="X244" s="24" t="n">
        <f aca="false">X243+1</f>
        <v>200</v>
      </c>
      <c r="Y244" s="48" t="n">
        <f aca="true">OFFSET(O243,Y$43,0)/$P$31</f>
        <v>0</v>
      </c>
      <c r="Z244" s="48" t="n">
        <f aca="true">OFFSET(P243,Z$43,0)/$U$31</f>
        <v>0</v>
      </c>
      <c r="AA244" s="48" t="n">
        <f aca="true">OFFSET(R243,AA$43,0)/$R$31</f>
        <v>0</v>
      </c>
      <c r="AB244" s="32" t="n">
        <f aca="true">OFFSET(V243,AB$43,0)/$V$31</f>
        <v>0</v>
      </c>
      <c r="AE244" s="24" t="n">
        <f aca="false">AE243+1</f>
        <v>200</v>
      </c>
      <c r="AF244" s="32" t="str">
        <f aca="false">IF(Y244&gt;0,Y244-Y243,"")</f>
        <v/>
      </c>
      <c r="AG244" s="32" t="str">
        <f aca="false">IF(Z244&gt;0,Z244-Z243,"")</f>
        <v/>
      </c>
      <c r="AH244" s="32" t="str">
        <f aca="false">IF(AA244&gt;0,AA244-AA243,"")</f>
        <v/>
      </c>
      <c r="AI244" s="32" t="str">
        <f aca="false">IF(AB244&gt;0,AB244-AB243,"")</f>
        <v/>
      </c>
    </row>
    <row r="245" customFormat="false" ht="12.8" hidden="false" customHeight="false" outlineLevel="0" collapsed="false">
      <c r="C245" s="24" t="n">
        <f aca="false">C244+1</f>
        <v>201</v>
      </c>
      <c r="D245" s="48" t="str">
        <f aca="false">IF(ISNUMBER(AF245),(0.7*AF239+0.8*AF240+0.9*AF241+AF242+1.1*AF243+1.2*AF244+1.3*AF245)/7,"")</f>
        <v/>
      </c>
      <c r="E245" s="48" t="str">
        <f aca="false">IF(ISNUMBER(AG245),(0.7*AG239+0.8*AG240+0.9*AG241+AG242+1.1*AG243+1.2*AG244+1.3*AG245)/7,"")</f>
        <v/>
      </c>
      <c r="F245" s="48" t="str">
        <f aca="false">IF(ISNUMBER(AH245),(0.7*AH239+0.8*AH240+0.9*AH241+AH242+1.1*AH243+1.2*AH244+1.3*AH245)/7,"")</f>
        <v/>
      </c>
      <c r="G245" s="48" t="str">
        <f aca="false">IF(ISNUMBER(AI245),(0.7*AI239+0.8*AI240+0.9*AI241+AI242+1.1*AI243+1.2*AI244+1.3*AI245)/7,"")</f>
        <v/>
      </c>
      <c r="M245" s="1" t="n">
        <f aca="false">M244+1</f>
        <v>201</v>
      </c>
      <c r="N245" s="15" t="n">
        <f aca="false">N244+1</f>
        <v>44062</v>
      </c>
      <c r="O245" s="24" t="n">
        <f aca="true">OFFSET(INDIRECT($N$41),$M245,O$43)</f>
        <v>0</v>
      </c>
      <c r="P245" s="24" t="n">
        <f aca="true">OFFSET(INDIRECT($N$41),$M245,P$43)</f>
        <v>0</v>
      </c>
      <c r="Q245" s="24" t="n">
        <f aca="true">OFFSET(INDIRECT($N$41),$M245,Q$43)</f>
        <v>0</v>
      </c>
      <c r="R245" s="24" t="n">
        <f aca="true">OFFSET(INDIRECT($N$41),$M245,R$43)</f>
        <v>0</v>
      </c>
      <c r="S245" s="24" t="n">
        <f aca="true">OFFSET(INDIRECT($N$41),$M245,S$43)</f>
        <v>0</v>
      </c>
      <c r="T245" s="24"/>
      <c r="U245" s="24"/>
      <c r="V245" s="24"/>
      <c r="X245" s="24" t="n">
        <f aca="false">X244+1</f>
        <v>201</v>
      </c>
      <c r="Y245" s="48" t="n">
        <f aca="true">OFFSET(O244,Y$43,0)/$P$31</f>
        <v>0</v>
      </c>
      <c r="Z245" s="48" t="n">
        <f aca="true">OFFSET(P244,Z$43,0)/$U$31</f>
        <v>0</v>
      </c>
      <c r="AA245" s="48" t="n">
        <f aca="true">OFFSET(R244,AA$43,0)/$R$31</f>
        <v>0</v>
      </c>
      <c r="AB245" s="32" t="n">
        <f aca="true">OFFSET(V244,AB$43,0)/$V$31</f>
        <v>0</v>
      </c>
      <c r="AE245" s="24" t="n">
        <f aca="false">AE244+1</f>
        <v>201</v>
      </c>
      <c r="AF245" s="32" t="str">
        <f aca="false">IF(Y245&gt;0,Y245-Y244,"")</f>
        <v/>
      </c>
      <c r="AG245" s="32" t="str">
        <f aca="false">IF(Z245&gt;0,Z245-Z244,"")</f>
        <v/>
      </c>
      <c r="AH245" s="32" t="str">
        <f aca="false">IF(AA245&gt;0,AA245-AA244,"")</f>
        <v/>
      </c>
      <c r="AI245" s="32" t="str">
        <f aca="false">IF(AB245&gt;0,AB245-AB244,"")</f>
        <v/>
      </c>
    </row>
    <row r="246" customFormat="false" ht="12.8" hidden="false" customHeight="false" outlineLevel="0" collapsed="false">
      <c r="C246" s="24" t="n">
        <f aca="false">C245+1</f>
        <v>202</v>
      </c>
      <c r="D246" s="48" t="str">
        <f aca="false">IF(ISNUMBER(AF246),(0.7*AF240+0.8*AF241+0.9*AF242+AF243+1.1*AF244+1.2*AF245+1.3*AF246)/7,"")</f>
        <v/>
      </c>
      <c r="E246" s="48" t="str">
        <f aca="false">IF(ISNUMBER(AG246),(0.7*AG240+0.8*AG241+0.9*AG242+AG243+1.1*AG244+1.2*AG245+1.3*AG246)/7,"")</f>
        <v/>
      </c>
      <c r="F246" s="48" t="str">
        <f aca="false">IF(ISNUMBER(AH246),(0.7*AH240+0.8*AH241+0.9*AH242+AH243+1.1*AH244+1.2*AH245+1.3*AH246)/7,"")</f>
        <v/>
      </c>
      <c r="G246" s="48" t="str">
        <f aca="false">IF(ISNUMBER(AI246),(0.7*AI240+0.8*AI241+0.9*AI242+AI243+1.1*AI244+1.2*AI245+1.3*AI246)/7,"")</f>
        <v/>
      </c>
      <c r="M246" s="1" t="n">
        <f aca="false">M245+1</f>
        <v>202</v>
      </c>
      <c r="N246" s="15" t="n">
        <f aca="false">N245+1</f>
        <v>44063</v>
      </c>
      <c r="O246" s="24" t="n">
        <f aca="true">OFFSET(INDIRECT($N$41),$M246,O$43)</f>
        <v>0</v>
      </c>
      <c r="P246" s="24" t="n">
        <f aca="true">OFFSET(INDIRECT($N$41),$M246,P$43)</f>
        <v>0</v>
      </c>
      <c r="Q246" s="24" t="n">
        <f aca="true">OFFSET(INDIRECT($N$41),$M246,Q$43)</f>
        <v>0</v>
      </c>
      <c r="R246" s="24" t="n">
        <f aca="true">OFFSET(INDIRECT($N$41),$M246,R$43)</f>
        <v>0</v>
      </c>
      <c r="S246" s="24" t="n">
        <f aca="true">OFFSET(INDIRECT($N$41),$M246,S$43)</f>
        <v>0</v>
      </c>
      <c r="T246" s="24"/>
      <c r="U246" s="24"/>
      <c r="V246" s="24"/>
      <c r="X246" s="24" t="n">
        <f aca="false">X245+1</f>
        <v>202</v>
      </c>
      <c r="Y246" s="48" t="n">
        <f aca="true">OFFSET(O245,Y$43,0)/$P$31</f>
        <v>0</v>
      </c>
      <c r="Z246" s="48" t="n">
        <f aca="true">OFFSET(P245,Z$43,0)/$U$31</f>
        <v>0</v>
      </c>
      <c r="AA246" s="48" t="n">
        <f aca="true">OFFSET(R245,AA$43,0)/$R$31</f>
        <v>0</v>
      </c>
      <c r="AB246" s="32" t="n">
        <f aca="true">OFFSET(V245,AB$43,0)/$V$31</f>
        <v>0</v>
      </c>
      <c r="AE246" s="24" t="n">
        <f aca="false">AE245+1</f>
        <v>202</v>
      </c>
      <c r="AF246" s="32" t="str">
        <f aca="false">IF(Y246&gt;0,Y246-Y245,"")</f>
        <v/>
      </c>
      <c r="AG246" s="32" t="str">
        <f aca="false">IF(Z246&gt;0,Z246-Z245,"")</f>
        <v/>
      </c>
      <c r="AH246" s="32" t="str">
        <f aca="false">IF(AA246&gt;0,AA246-AA245,"")</f>
        <v/>
      </c>
      <c r="AI246" s="32" t="str">
        <f aca="false">IF(AB246&gt;0,AB246-AB245,"")</f>
        <v/>
      </c>
    </row>
    <row r="247" customFormat="false" ht="12.8" hidden="false" customHeight="false" outlineLevel="0" collapsed="false">
      <c r="C247" s="24" t="n">
        <f aca="false">C246+1</f>
        <v>203</v>
      </c>
      <c r="D247" s="48" t="str">
        <f aca="false">IF(ISNUMBER(AF247),(0.7*AF241+0.8*AF242+0.9*AF243+AF244+1.1*AF245+1.2*AF246+1.3*AF247)/7,"")</f>
        <v/>
      </c>
      <c r="E247" s="48" t="str">
        <f aca="false">IF(ISNUMBER(AG247),(0.7*AG241+0.8*AG242+0.9*AG243+AG244+1.1*AG245+1.2*AG246+1.3*AG247)/7,"")</f>
        <v/>
      </c>
      <c r="F247" s="48" t="str">
        <f aca="false">IF(ISNUMBER(AH247),(0.7*AH241+0.8*AH242+0.9*AH243+AH244+1.1*AH245+1.2*AH246+1.3*AH247)/7,"")</f>
        <v/>
      </c>
      <c r="G247" s="48" t="str">
        <f aca="false">IF(ISNUMBER(AI247),(0.7*AI241+0.8*AI242+0.9*AI243+AI244+1.1*AI245+1.2*AI246+1.3*AI247)/7,"")</f>
        <v/>
      </c>
      <c r="M247" s="1" t="n">
        <f aca="false">M246+1</f>
        <v>203</v>
      </c>
      <c r="N247" s="15" t="n">
        <f aca="false">N246+1</f>
        <v>44064</v>
      </c>
      <c r="O247" s="24" t="n">
        <f aca="true">OFFSET(INDIRECT($N$41),$M247,O$43)</f>
        <v>0</v>
      </c>
      <c r="P247" s="24" t="n">
        <f aca="true">OFFSET(INDIRECT($N$41),$M247,P$43)</f>
        <v>0</v>
      </c>
      <c r="Q247" s="24" t="n">
        <f aca="true">OFFSET(INDIRECT($N$41),$M247,Q$43)</f>
        <v>0</v>
      </c>
      <c r="R247" s="24" t="n">
        <f aca="true">OFFSET(INDIRECT($N$41),$M247,R$43)</f>
        <v>0</v>
      </c>
      <c r="S247" s="24" t="n">
        <f aca="true">OFFSET(INDIRECT($N$41),$M247,S$43)</f>
        <v>0</v>
      </c>
      <c r="T247" s="24"/>
      <c r="U247" s="24"/>
      <c r="V247" s="24"/>
      <c r="X247" s="24" t="n">
        <f aca="false">X246+1</f>
        <v>203</v>
      </c>
      <c r="Y247" s="48" t="n">
        <f aca="true">OFFSET(O246,Y$43,0)/$P$31</f>
        <v>0</v>
      </c>
      <c r="Z247" s="48" t="n">
        <f aca="true">OFFSET(P246,Z$43,0)/$U$31</f>
        <v>0</v>
      </c>
      <c r="AA247" s="48" t="n">
        <f aca="true">OFFSET(R246,AA$43,0)/$R$31</f>
        <v>0</v>
      </c>
      <c r="AB247" s="32" t="n">
        <f aca="true">OFFSET(V246,AB$43,0)/$V$31</f>
        <v>0</v>
      </c>
      <c r="AE247" s="24" t="n">
        <f aca="false">AE246+1</f>
        <v>203</v>
      </c>
      <c r="AF247" s="32" t="str">
        <f aca="false">IF(Y247&gt;0,Y247-Y246,"")</f>
        <v/>
      </c>
      <c r="AG247" s="32" t="str">
        <f aca="false">IF(Z247&gt;0,Z247-Z246,"")</f>
        <v/>
      </c>
      <c r="AH247" s="32" t="str">
        <f aca="false">IF(AA247&gt;0,AA247-AA246,"")</f>
        <v/>
      </c>
      <c r="AI247" s="32" t="str">
        <f aca="false">IF(AB247&gt;0,AB247-AB246,"")</f>
        <v/>
      </c>
    </row>
    <row r="248" customFormat="false" ht="12.8" hidden="false" customHeight="false" outlineLevel="0" collapsed="false">
      <c r="C248" s="24" t="n">
        <f aca="false">C247+1</f>
        <v>204</v>
      </c>
      <c r="D248" s="48" t="str">
        <f aca="false">IF(ISNUMBER(AF248),(0.7*AF242+0.8*AF243+0.9*AF244+AF245+1.1*AF246+1.2*AF247+1.3*AF248)/7,"")</f>
        <v/>
      </c>
      <c r="E248" s="48" t="str">
        <f aca="false">IF(ISNUMBER(AG248),(0.7*AG242+0.8*AG243+0.9*AG244+AG245+1.1*AG246+1.2*AG247+1.3*AG248)/7,"")</f>
        <v/>
      </c>
      <c r="F248" s="48" t="str">
        <f aca="false">IF(ISNUMBER(AH248),(0.7*AH242+0.8*AH243+0.9*AH244+AH245+1.1*AH246+1.2*AH247+1.3*AH248)/7,"")</f>
        <v/>
      </c>
      <c r="G248" s="48" t="str">
        <f aca="false">IF(ISNUMBER(AI248),(0.7*AI242+0.8*AI243+0.9*AI244+AI245+1.1*AI246+1.2*AI247+1.3*AI248)/7,"")</f>
        <v/>
      </c>
      <c r="M248" s="1" t="n">
        <f aca="false">M247+1</f>
        <v>204</v>
      </c>
      <c r="N248" s="15" t="n">
        <f aca="false">N247+1</f>
        <v>44065</v>
      </c>
      <c r="O248" s="24" t="n">
        <f aca="true">OFFSET(INDIRECT($N$41),$M248,O$43)</f>
        <v>0</v>
      </c>
      <c r="P248" s="24" t="n">
        <f aca="true">OFFSET(INDIRECT($N$41),$M248,P$43)</f>
        <v>0</v>
      </c>
      <c r="Q248" s="24" t="n">
        <f aca="true">OFFSET(INDIRECT($N$41),$M248,Q$43)</f>
        <v>0</v>
      </c>
      <c r="R248" s="24" t="n">
        <f aca="true">OFFSET(INDIRECT($N$41),$M248,R$43)</f>
        <v>0</v>
      </c>
      <c r="S248" s="24" t="n">
        <f aca="true">OFFSET(INDIRECT($N$41),$M248,S$43)</f>
        <v>0</v>
      </c>
      <c r="T248" s="24"/>
      <c r="U248" s="24"/>
      <c r="V248" s="24"/>
      <c r="X248" s="24" t="n">
        <f aca="false">X247+1</f>
        <v>204</v>
      </c>
      <c r="Y248" s="48" t="n">
        <f aca="true">OFFSET(O247,Y$43,0)/$P$31</f>
        <v>0</v>
      </c>
      <c r="Z248" s="48" t="n">
        <f aca="true">OFFSET(P247,Z$43,0)/$U$31</f>
        <v>0</v>
      </c>
      <c r="AA248" s="48" t="n">
        <f aca="true">OFFSET(R247,AA$43,0)/$R$31</f>
        <v>0</v>
      </c>
      <c r="AB248" s="32" t="n">
        <f aca="true">OFFSET(V247,AB$43,0)/$V$31</f>
        <v>0</v>
      </c>
      <c r="AE248" s="24" t="n">
        <f aca="false">AE247+1</f>
        <v>204</v>
      </c>
      <c r="AF248" s="32" t="str">
        <f aca="false">IF(Y248&gt;0,Y248-Y247,"")</f>
        <v/>
      </c>
      <c r="AG248" s="32" t="str">
        <f aca="false">IF(Z248&gt;0,Z248-Z247,"")</f>
        <v/>
      </c>
      <c r="AH248" s="32" t="str">
        <f aca="false">IF(AA248&gt;0,AA248-AA247,"")</f>
        <v/>
      </c>
      <c r="AI248" s="32" t="str">
        <f aca="false">IF(AB248&gt;0,AB248-AB247,"")</f>
        <v/>
      </c>
    </row>
    <row r="249" customFormat="false" ht="12.8" hidden="false" customHeight="false" outlineLevel="0" collapsed="false">
      <c r="C249" s="24" t="n">
        <f aca="false">C248+1</f>
        <v>205</v>
      </c>
      <c r="D249" s="48" t="str">
        <f aca="false">IF(ISNUMBER(AF249),(0.7*AF243+0.8*AF244+0.9*AF245+AF246+1.1*AF247+1.2*AF248+1.3*AF249)/7,"")</f>
        <v/>
      </c>
      <c r="E249" s="48" t="str">
        <f aca="false">IF(ISNUMBER(AG249),(0.7*AG243+0.8*AG244+0.9*AG245+AG246+1.1*AG247+1.2*AG248+1.3*AG249)/7,"")</f>
        <v/>
      </c>
      <c r="F249" s="48" t="str">
        <f aca="false">IF(ISNUMBER(AH249),(0.7*AH243+0.8*AH244+0.9*AH245+AH246+1.1*AH247+1.2*AH248+1.3*AH249)/7,"")</f>
        <v/>
      </c>
      <c r="G249" s="48" t="str">
        <f aca="false">IF(ISNUMBER(AI249),(0.7*AI243+0.8*AI244+0.9*AI245+AI246+1.1*AI247+1.2*AI248+1.3*AI249)/7,"")</f>
        <v/>
      </c>
      <c r="M249" s="1" t="n">
        <f aca="false">M248+1</f>
        <v>205</v>
      </c>
      <c r="N249" s="15" t="n">
        <f aca="false">N248+1</f>
        <v>44066</v>
      </c>
      <c r="O249" s="24" t="n">
        <f aca="true">OFFSET(INDIRECT($N$41),$M249,O$43)</f>
        <v>0</v>
      </c>
      <c r="P249" s="24" t="n">
        <f aca="true">OFFSET(INDIRECT($N$41),$M249,P$43)</f>
        <v>0</v>
      </c>
      <c r="Q249" s="24" t="n">
        <f aca="true">OFFSET(INDIRECT($N$41),$M249,Q$43)</f>
        <v>0</v>
      </c>
      <c r="R249" s="24" t="n">
        <f aca="true">OFFSET(INDIRECT($N$41),$M249,R$43)</f>
        <v>0</v>
      </c>
      <c r="S249" s="24" t="n">
        <f aca="true">OFFSET(INDIRECT($N$41),$M249,S$43)</f>
        <v>0</v>
      </c>
      <c r="T249" s="24"/>
      <c r="U249" s="24"/>
      <c r="V249" s="24"/>
      <c r="X249" s="24" t="n">
        <f aca="false">X248+1</f>
        <v>205</v>
      </c>
      <c r="Y249" s="48" t="n">
        <f aca="true">OFFSET(O248,Y$43,0)/$P$31</f>
        <v>0</v>
      </c>
      <c r="Z249" s="48" t="n">
        <f aca="true">OFFSET(P248,Z$43,0)/$U$31</f>
        <v>0</v>
      </c>
      <c r="AA249" s="48" t="n">
        <f aca="true">OFFSET(R248,AA$43,0)/$R$31</f>
        <v>0</v>
      </c>
      <c r="AB249" s="32" t="n">
        <f aca="true">OFFSET(V248,AB$43,0)/$V$31</f>
        <v>0</v>
      </c>
      <c r="AE249" s="24" t="n">
        <f aca="false">AE248+1</f>
        <v>205</v>
      </c>
      <c r="AF249" s="32" t="str">
        <f aca="false">IF(Y249&gt;0,Y249-Y248,"")</f>
        <v/>
      </c>
      <c r="AG249" s="32" t="str">
        <f aca="false">IF(Z249&gt;0,Z249-Z248,"")</f>
        <v/>
      </c>
      <c r="AH249" s="32" t="str">
        <f aca="false">IF(AA249&gt;0,AA249-AA248,"")</f>
        <v/>
      </c>
      <c r="AI249" s="32" t="str">
        <f aca="false">IF(AB249&gt;0,AB249-AB248,"")</f>
        <v/>
      </c>
    </row>
    <row r="250" customFormat="false" ht="12.8" hidden="false" customHeight="false" outlineLevel="0" collapsed="false">
      <c r="C250" s="24" t="n">
        <f aca="false">C249+1</f>
        <v>206</v>
      </c>
      <c r="D250" s="48" t="str">
        <f aca="false">IF(ISNUMBER(AF250),(0.7*AF244+0.8*AF245+0.9*AF246+AF247+1.1*AF248+1.2*AF249+1.3*AF250)/7,"")</f>
        <v/>
      </c>
      <c r="E250" s="48" t="str">
        <f aca="false">IF(ISNUMBER(AG250),(0.7*AG244+0.8*AG245+0.9*AG246+AG247+1.1*AG248+1.2*AG249+1.3*AG250)/7,"")</f>
        <v/>
      </c>
      <c r="F250" s="48" t="str">
        <f aca="false">IF(ISNUMBER(AH250),(0.7*AH244+0.8*AH245+0.9*AH246+AH247+1.1*AH248+1.2*AH249+1.3*AH250)/7,"")</f>
        <v/>
      </c>
      <c r="G250" s="48" t="str">
        <f aca="false">IF(ISNUMBER(AI250),(0.7*AI244+0.8*AI245+0.9*AI246+AI247+1.1*AI248+1.2*AI249+1.3*AI250)/7,"")</f>
        <v/>
      </c>
      <c r="M250" s="1" t="n">
        <f aca="false">M249+1</f>
        <v>206</v>
      </c>
      <c r="N250" s="15" t="n">
        <f aca="false">N249+1</f>
        <v>44067</v>
      </c>
      <c r="O250" s="24" t="n">
        <f aca="true">OFFSET(INDIRECT($N$41),$M250,O$43)</f>
        <v>0</v>
      </c>
      <c r="P250" s="24" t="n">
        <f aca="true">OFFSET(INDIRECT($N$41),$M250,P$43)</f>
        <v>0</v>
      </c>
      <c r="Q250" s="24" t="n">
        <f aca="true">OFFSET(INDIRECT($N$41),$M250,Q$43)</f>
        <v>0</v>
      </c>
      <c r="R250" s="24" t="n">
        <f aca="true">OFFSET(INDIRECT($N$41),$M250,R$43)</f>
        <v>0</v>
      </c>
      <c r="S250" s="24" t="n">
        <f aca="true">OFFSET(INDIRECT($N$41),$M250,S$43)</f>
        <v>0</v>
      </c>
      <c r="T250" s="24"/>
      <c r="U250" s="24"/>
      <c r="V250" s="24"/>
      <c r="X250" s="24" t="n">
        <f aca="false">X249+1</f>
        <v>206</v>
      </c>
      <c r="Y250" s="48" t="n">
        <f aca="true">OFFSET(O249,Y$43,0)/$P$31</f>
        <v>0</v>
      </c>
      <c r="Z250" s="48" t="n">
        <f aca="true">OFFSET(P249,Z$43,0)/$U$31</f>
        <v>0</v>
      </c>
      <c r="AA250" s="48" t="n">
        <f aca="true">OFFSET(R249,AA$43,0)/$R$31</f>
        <v>0</v>
      </c>
      <c r="AB250" s="32" t="n">
        <f aca="true">OFFSET(V249,AB$43,0)/$V$31</f>
        <v>0</v>
      </c>
      <c r="AE250" s="24" t="n">
        <f aca="false">AE249+1</f>
        <v>206</v>
      </c>
      <c r="AF250" s="32" t="str">
        <f aca="false">IF(Y250&gt;0,Y250-Y249,"")</f>
        <v/>
      </c>
      <c r="AG250" s="32" t="str">
        <f aca="false">IF(Z250&gt;0,Z250-Z249,"")</f>
        <v/>
      </c>
      <c r="AH250" s="32" t="str">
        <f aca="false">IF(AA250&gt;0,AA250-AA249,"")</f>
        <v/>
      </c>
      <c r="AI250" s="32" t="str">
        <f aca="false">IF(AB250&gt;0,AB250-AB249,"")</f>
        <v/>
      </c>
    </row>
    <row r="251" customFormat="false" ht="12.8" hidden="false" customHeight="false" outlineLevel="0" collapsed="false">
      <c r="C251" s="24" t="n">
        <f aca="false">C250+1</f>
        <v>207</v>
      </c>
      <c r="D251" s="48" t="str">
        <f aca="false">IF(ISNUMBER(AF251),(0.7*AF245+0.8*AF246+0.9*AF247+AF248+1.1*AF249+1.2*AF250+1.3*AF251)/7,"")</f>
        <v/>
      </c>
      <c r="E251" s="48" t="str">
        <f aca="false">IF(ISNUMBER(AG251),(0.7*AG245+0.8*AG246+0.9*AG247+AG248+1.1*AG249+1.2*AG250+1.3*AG251)/7,"")</f>
        <v/>
      </c>
      <c r="F251" s="48" t="str">
        <f aca="false">IF(ISNUMBER(AH251),(0.7*AH245+0.8*AH246+0.9*AH247+AH248+1.1*AH249+1.2*AH250+1.3*AH251)/7,"")</f>
        <v/>
      </c>
      <c r="G251" s="48" t="str">
        <f aca="false">IF(ISNUMBER(AI251),(0.7*AI245+0.8*AI246+0.9*AI247+AI248+1.1*AI249+1.2*AI250+1.3*AI251)/7,"")</f>
        <v/>
      </c>
      <c r="M251" s="1" t="n">
        <f aca="false">M250+1</f>
        <v>207</v>
      </c>
      <c r="N251" s="15" t="n">
        <f aca="false">N250+1</f>
        <v>44068</v>
      </c>
      <c r="O251" s="24" t="n">
        <f aca="true">OFFSET(INDIRECT($N$41),$M251,O$43)</f>
        <v>0</v>
      </c>
      <c r="P251" s="24" t="n">
        <f aca="true">OFFSET(INDIRECT($N$41),$M251,P$43)</f>
        <v>0</v>
      </c>
      <c r="Q251" s="24" t="n">
        <f aca="true">OFFSET(INDIRECT($N$41),$M251,Q$43)</f>
        <v>0</v>
      </c>
      <c r="R251" s="24" t="n">
        <f aca="true">OFFSET(INDIRECT($N$41),$M251,R$43)</f>
        <v>0</v>
      </c>
      <c r="S251" s="24" t="n">
        <f aca="true">OFFSET(INDIRECT($N$41),$M251,S$43)</f>
        <v>0</v>
      </c>
      <c r="T251" s="24"/>
      <c r="U251" s="24"/>
      <c r="V251" s="24"/>
      <c r="X251" s="24" t="n">
        <f aca="false">X250+1</f>
        <v>207</v>
      </c>
      <c r="Y251" s="48" t="n">
        <f aca="true">OFFSET(O250,Y$43,0)/$P$31</f>
        <v>0</v>
      </c>
      <c r="Z251" s="48" t="n">
        <f aca="true">OFFSET(P250,Z$43,0)/$U$31</f>
        <v>0</v>
      </c>
      <c r="AA251" s="48" t="n">
        <f aca="true">OFFSET(R250,AA$43,0)/$R$31</f>
        <v>0</v>
      </c>
      <c r="AB251" s="32" t="n">
        <f aca="true">OFFSET(V250,AB$43,0)/$V$31</f>
        <v>0</v>
      </c>
      <c r="AE251" s="24" t="n">
        <f aca="false">AE250+1</f>
        <v>207</v>
      </c>
      <c r="AF251" s="32" t="str">
        <f aca="false">IF(Y251&gt;0,Y251-Y250,"")</f>
        <v/>
      </c>
      <c r="AG251" s="32" t="str">
        <f aca="false">IF(Z251&gt;0,Z251-Z250,"")</f>
        <v/>
      </c>
      <c r="AH251" s="32" t="str">
        <f aca="false">IF(AA251&gt;0,AA251-AA250,"")</f>
        <v/>
      </c>
      <c r="AI251" s="32" t="str">
        <f aca="false">IF(AB251&gt;0,AB251-AB250,"")</f>
        <v/>
      </c>
    </row>
    <row r="252" customFormat="false" ht="12.8" hidden="false" customHeight="false" outlineLevel="0" collapsed="false">
      <c r="C252" s="24" t="n">
        <f aca="false">C251+1</f>
        <v>208</v>
      </c>
      <c r="D252" s="48" t="str">
        <f aca="false">IF(ISNUMBER(AF252),(0.7*AF246+0.8*AF247+0.9*AF248+AF249+1.1*AF250+1.2*AF251+1.3*AF252)/7,"")</f>
        <v/>
      </c>
      <c r="E252" s="48" t="str">
        <f aca="false">IF(ISNUMBER(AG252),(0.7*AG246+0.8*AG247+0.9*AG248+AG249+1.1*AG250+1.2*AG251+1.3*AG252)/7,"")</f>
        <v/>
      </c>
      <c r="F252" s="48" t="str">
        <f aca="false">IF(ISNUMBER(AH252),(0.7*AH246+0.8*AH247+0.9*AH248+AH249+1.1*AH250+1.2*AH251+1.3*AH252)/7,"")</f>
        <v/>
      </c>
      <c r="G252" s="48" t="str">
        <f aca="false">IF(ISNUMBER(AI252),(0.7*AI246+0.8*AI247+0.9*AI248+AI249+1.1*AI250+1.2*AI251+1.3*AI252)/7,"")</f>
        <v/>
      </c>
      <c r="M252" s="1" t="n">
        <f aca="false">M251+1</f>
        <v>208</v>
      </c>
      <c r="N252" s="15" t="n">
        <f aca="false">N251+1</f>
        <v>44069</v>
      </c>
      <c r="O252" s="24" t="n">
        <f aca="true">OFFSET(INDIRECT($N$41),$M252,O$43)</f>
        <v>0</v>
      </c>
      <c r="P252" s="24" t="n">
        <f aca="true">OFFSET(INDIRECT($N$41),$M252,P$43)</f>
        <v>0</v>
      </c>
      <c r="Q252" s="24" t="n">
        <f aca="true">OFFSET(INDIRECT($N$41),$M252,Q$43)</f>
        <v>0</v>
      </c>
      <c r="R252" s="24" t="n">
        <f aca="true">OFFSET(INDIRECT($N$41),$M252,R$43)</f>
        <v>0</v>
      </c>
      <c r="S252" s="24" t="n">
        <f aca="true">OFFSET(INDIRECT($N$41),$M252,S$43)</f>
        <v>0</v>
      </c>
      <c r="T252" s="24"/>
      <c r="U252" s="24"/>
      <c r="V252" s="24"/>
      <c r="X252" s="24" t="n">
        <f aca="false">X251+1</f>
        <v>208</v>
      </c>
      <c r="Y252" s="48" t="n">
        <f aca="true">OFFSET(O251,Y$43,0)/$P$31</f>
        <v>0</v>
      </c>
      <c r="Z252" s="48" t="n">
        <f aca="true">OFFSET(P251,Z$43,0)/$U$31</f>
        <v>0</v>
      </c>
      <c r="AA252" s="48" t="n">
        <f aca="true">OFFSET(R251,AA$43,0)/$R$31</f>
        <v>0</v>
      </c>
      <c r="AB252" s="32" t="n">
        <f aca="true">OFFSET(V251,AB$43,0)/$V$31</f>
        <v>0</v>
      </c>
      <c r="AE252" s="24" t="n">
        <f aca="false">AE251+1</f>
        <v>208</v>
      </c>
      <c r="AF252" s="32" t="str">
        <f aca="false">IF(Y252&gt;0,Y252-Y251,"")</f>
        <v/>
      </c>
      <c r="AG252" s="32" t="str">
        <f aca="false">IF(Z252&gt;0,Z252-Z251,"")</f>
        <v/>
      </c>
      <c r="AH252" s="32" t="str">
        <f aca="false">IF(AA252&gt;0,AA252-AA251,"")</f>
        <v/>
      </c>
      <c r="AI252" s="32" t="str">
        <f aca="false">IF(AB252&gt;0,AB252-AB251,"")</f>
        <v/>
      </c>
    </row>
    <row r="253" customFormat="false" ht="12.8" hidden="false" customHeight="false" outlineLevel="0" collapsed="false">
      <c r="C253" s="24" t="n">
        <f aca="false">C252+1</f>
        <v>209</v>
      </c>
      <c r="D253" s="48" t="str">
        <f aca="false">IF(ISNUMBER(AF253),(0.7*AF247+0.8*AF248+0.9*AF249+AF250+1.1*AF251+1.2*AF252+1.3*AF253)/7,"")</f>
        <v/>
      </c>
      <c r="E253" s="48" t="str">
        <f aca="false">IF(ISNUMBER(AG253),(0.7*AG247+0.8*AG248+0.9*AG249+AG250+1.1*AG251+1.2*AG252+1.3*AG253)/7,"")</f>
        <v/>
      </c>
      <c r="F253" s="48" t="str">
        <f aca="false">IF(ISNUMBER(AH253),(0.7*AH247+0.8*AH248+0.9*AH249+AH250+1.1*AH251+1.2*AH252+1.3*AH253)/7,"")</f>
        <v/>
      </c>
      <c r="G253" s="48" t="str">
        <f aca="false">IF(ISNUMBER(AI253),(0.7*AI247+0.8*AI248+0.9*AI249+AI250+1.1*AI251+1.2*AI252+1.3*AI253)/7,"")</f>
        <v/>
      </c>
      <c r="M253" s="1" t="n">
        <f aca="false">M252+1</f>
        <v>209</v>
      </c>
      <c r="N253" s="15" t="n">
        <f aca="false">N252+1</f>
        <v>44070</v>
      </c>
      <c r="O253" s="24" t="n">
        <f aca="true">OFFSET(INDIRECT($N$41),$M253,O$43)</f>
        <v>0</v>
      </c>
      <c r="P253" s="24" t="n">
        <f aca="true">OFFSET(INDIRECT($N$41),$M253,P$43)</f>
        <v>0</v>
      </c>
      <c r="Q253" s="24" t="n">
        <f aca="true">OFFSET(INDIRECT($N$41),$M253,Q$43)</f>
        <v>0</v>
      </c>
      <c r="R253" s="24" t="n">
        <f aca="true">OFFSET(INDIRECT($N$41),$M253,R$43)</f>
        <v>0</v>
      </c>
      <c r="S253" s="24" t="n">
        <f aca="true">OFFSET(INDIRECT($N$41),$M253,S$43)</f>
        <v>0</v>
      </c>
      <c r="T253" s="24"/>
      <c r="U253" s="24"/>
      <c r="V253" s="24"/>
      <c r="X253" s="24" t="n">
        <f aca="false">X252+1</f>
        <v>209</v>
      </c>
      <c r="Y253" s="48" t="n">
        <f aca="true">OFFSET(O252,Y$43,0)/$P$31</f>
        <v>0</v>
      </c>
      <c r="Z253" s="48" t="n">
        <f aca="true">OFFSET(P252,Z$43,0)/$U$31</f>
        <v>0</v>
      </c>
      <c r="AA253" s="48" t="n">
        <f aca="true">OFFSET(R252,AA$43,0)/$R$31</f>
        <v>0</v>
      </c>
      <c r="AB253" s="32" t="n">
        <f aca="true">OFFSET(V252,AB$43,0)/$V$31</f>
        <v>0</v>
      </c>
      <c r="AE253" s="24" t="n">
        <f aca="false">AE252+1</f>
        <v>209</v>
      </c>
      <c r="AF253" s="32" t="str">
        <f aca="false">IF(Y253&gt;0,Y253-Y252,"")</f>
        <v/>
      </c>
      <c r="AG253" s="32" t="str">
        <f aca="false">IF(Z253&gt;0,Z253-Z252,"")</f>
        <v/>
      </c>
      <c r="AH253" s="32" t="str">
        <f aca="false">IF(AA253&gt;0,AA253-AA252,"")</f>
        <v/>
      </c>
      <c r="AI253" s="32" t="str">
        <f aca="false">IF(AB253&gt;0,AB253-AB252,"")</f>
        <v/>
      </c>
    </row>
    <row r="254" customFormat="false" ht="12.8" hidden="false" customHeight="false" outlineLevel="0" collapsed="false">
      <c r="C254" s="24" t="n">
        <f aca="false">C253+1</f>
        <v>210</v>
      </c>
      <c r="D254" s="48" t="str">
        <f aca="false">IF(ISNUMBER(AF254),(0.7*AF248+0.8*AF249+0.9*AF250+AF251+1.1*AF252+1.2*AF253+1.3*AF254)/7,"")</f>
        <v/>
      </c>
      <c r="E254" s="48" t="str">
        <f aca="false">IF(ISNUMBER(AG254),(0.7*AG248+0.8*AG249+0.9*AG250+AG251+1.1*AG252+1.2*AG253+1.3*AG254)/7,"")</f>
        <v/>
      </c>
      <c r="F254" s="48" t="str">
        <f aca="false">IF(ISNUMBER(AH254),(0.7*AH248+0.8*AH249+0.9*AH250+AH251+1.1*AH252+1.2*AH253+1.3*AH254)/7,"")</f>
        <v/>
      </c>
      <c r="G254" s="48" t="str">
        <f aca="false">IF(ISNUMBER(AI254),(0.7*AI248+0.8*AI249+0.9*AI250+AI251+1.1*AI252+1.2*AI253+1.3*AI254)/7,"")</f>
        <v/>
      </c>
      <c r="M254" s="1" t="n">
        <f aca="false">M253+1</f>
        <v>210</v>
      </c>
      <c r="N254" s="15" t="n">
        <f aca="false">N253+1</f>
        <v>44071</v>
      </c>
      <c r="O254" s="24" t="n">
        <f aca="true">OFFSET(INDIRECT($N$41),$M254,O$43)</f>
        <v>0</v>
      </c>
      <c r="P254" s="24" t="n">
        <f aca="true">OFFSET(INDIRECT($N$41),$M254,P$43)</f>
        <v>0</v>
      </c>
      <c r="Q254" s="24" t="n">
        <f aca="true">OFFSET(INDIRECT($N$41),$M254,Q$43)</f>
        <v>0</v>
      </c>
      <c r="R254" s="24" t="n">
        <f aca="true">OFFSET(INDIRECT($N$41),$M254,R$43)</f>
        <v>0</v>
      </c>
      <c r="S254" s="24" t="n">
        <f aca="true">OFFSET(INDIRECT($N$41),$M254,S$43)</f>
        <v>0</v>
      </c>
      <c r="T254" s="24"/>
      <c r="U254" s="24"/>
      <c r="V254" s="24"/>
      <c r="X254" s="24" t="n">
        <f aca="false">X253+1</f>
        <v>210</v>
      </c>
      <c r="Y254" s="48" t="n">
        <f aca="true">OFFSET(O253,Y$43,0)/$P$31</f>
        <v>0</v>
      </c>
      <c r="Z254" s="48" t="n">
        <f aca="true">OFFSET(P253,Z$43,0)/$U$31</f>
        <v>0</v>
      </c>
      <c r="AA254" s="48" t="n">
        <f aca="true">OFFSET(R253,AA$43,0)/$R$31</f>
        <v>0</v>
      </c>
      <c r="AB254" s="32" t="n">
        <f aca="true">OFFSET(V253,AB$43,0)/$V$31</f>
        <v>0</v>
      </c>
      <c r="AE254" s="24" t="n">
        <f aca="false">AE253+1</f>
        <v>210</v>
      </c>
      <c r="AF254" s="32" t="str">
        <f aca="false">IF(Y254&gt;0,Y254-Y253,"")</f>
        <v/>
      </c>
      <c r="AG254" s="32" t="str">
        <f aca="false">IF(Z254&gt;0,Z254-Z253,"")</f>
        <v/>
      </c>
      <c r="AH254" s="32" t="str">
        <f aca="false">IF(AA254&gt;0,AA254-AA253,"")</f>
        <v/>
      </c>
      <c r="AI254" s="32" t="str">
        <f aca="false">IF(AB254&gt;0,AB254-AB253,"")</f>
        <v/>
      </c>
    </row>
    <row r="255" customFormat="false" ht="12.8" hidden="false" customHeight="false" outlineLevel="0" collapsed="false">
      <c r="C255" s="24" t="n">
        <f aca="false">C254+1</f>
        <v>211</v>
      </c>
      <c r="D255" s="48" t="str">
        <f aca="false">IF(ISNUMBER(AF255),(0.7*AF249+0.8*AF250+0.9*AF251+AF252+1.1*AF253+1.2*AF254+1.3*AF255)/7,"")</f>
        <v/>
      </c>
      <c r="E255" s="48" t="str">
        <f aca="false">IF(ISNUMBER(AG255),(0.7*AG249+0.8*AG250+0.9*AG251+AG252+1.1*AG253+1.2*AG254+1.3*AG255)/7,"")</f>
        <v/>
      </c>
      <c r="F255" s="48" t="str">
        <f aca="false">IF(ISNUMBER(AH255),(0.7*AH249+0.8*AH250+0.9*AH251+AH252+1.1*AH253+1.2*AH254+1.3*AH255)/7,"")</f>
        <v/>
      </c>
      <c r="G255" s="48" t="str">
        <f aca="false">IF(ISNUMBER(AI255),(0.7*AI249+0.8*AI250+0.9*AI251+AI252+1.1*AI253+1.2*AI254+1.3*AI255)/7,"")</f>
        <v/>
      </c>
      <c r="M255" s="1" t="n">
        <f aca="false">M254+1</f>
        <v>211</v>
      </c>
      <c r="N255" s="15" t="n">
        <f aca="false">N254+1</f>
        <v>44072</v>
      </c>
      <c r="O255" s="24" t="n">
        <f aca="true">OFFSET(INDIRECT($N$41),$M255,O$43)</f>
        <v>0</v>
      </c>
      <c r="P255" s="24" t="n">
        <f aca="true">OFFSET(INDIRECT($N$41),$M255,P$43)</f>
        <v>0</v>
      </c>
      <c r="Q255" s="24" t="n">
        <f aca="true">OFFSET(INDIRECT($N$41),$M255,Q$43)</f>
        <v>0</v>
      </c>
      <c r="R255" s="24" t="n">
        <f aca="true">OFFSET(INDIRECT($N$41),$M255,R$43)</f>
        <v>0</v>
      </c>
      <c r="S255" s="24" t="n">
        <f aca="true">OFFSET(INDIRECT($N$41),$M255,S$43)</f>
        <v>0</v>
      </c>
      <c r="T255" s="24"/>
      <c r="U255" s="24"/>
      <c r="V255" s="24"/>
      <c r="X255" s="24" t="n">
        <f aca="false">X254+1</f>
        <v>211</v>
      </c>
      <c r="Y255" s="48" t="n">
        <f aca="true">OFFSET(O254,Y$43,0)/$P$31</f>
        <v>0</v>
      </c>
      <c r="Z255" s="48" t="n">
        <f aca="true">OFFSET(P254,Z$43,0)/$U$31</f>
        <v>0</v>
      </c>
      <c r="AA255" s="48" t="n">
        <f aca="true">OFFSET(R254,AA$43,0)/$R$31</f>
        <v>0</v>
      </c>
      <c r="AB255" s="32" t="n">
        <f aca="true">OFFSET(V254,AB$43,0)/$V$31</f>
        <v>0</v>
      </c>
      <c r="AE255" s="24" t="n">
        <f aca="false">AE254+1</f>
        <v>211</v>
      </c>
      <c r="AF255" s="32" t="str">
        <f aca="false">IF(Y255&gt;0,Y255-Y254,"")</f>
        <v/>
      </c>
      <c r="AG255" s="32" t="str">
        <f aca="false">IF(Z255&gt;0,Z255-Z254,"")</f>
        <v/>
      </c>
      <c r="AH255" s="32" t="str">
        <f aca="false">IF(AA255&gt;0,AA255-AA254,"")</f>
        <v/>
      </c>
      <c r="AI255" s="32" t="str">
        <f aca="false">IF(AB255&gt;0,AB255-AB254,"")</f>
        <v/>
      </c>
    </row>
    <row r="256" customFormat="false" ht="12.8" hidden="false" customHeight="false" outlineLevel="0" collapsed="false">
      <c r="C256" s="24" t="n">
        <f aca="false">C255+1</f>
        <v>212</v>
      </c>
      <c r="D256" s="48" t="str">
        <f aca="false">IF(ISNUMBER(AF256),(0.7*AF250+0.8*AF251+0.9*AF252+AF253+1.1*AF254+1.2*AF255+1.3*AF256)/7,"")</f>
        <v/>
      </c>
      <c r="E256" s="48" t="str">
        <f aca="false">IF(ISNUMBER(AG256),(0.7*AG250+0.8*AG251+0.9*AG252+AG253+1.1*AG254+1.2*AG255+1.3*AG256)/7,"")</f>
        <v/>
      </c>
      <c r="F256" s="48" t="str">
        <f aca="false">IF(ISNUMBER(AH256),(0.7*AH250+0.8*AH251+0.9*AH252+AH253+1.1*AH254+1.2*AH255+1.3*AH256)/7,"")</f>
        <v/>
      </c>
      <c r="G256" s="48" t="str">
        <f aca="false">IF(ISNUMBER(AI256),(0.7*AI250+0.8*AI251+0.9*AI252+AI253+1.1*AI254+1.2*AI255+1.3*AI256)/7,"")</f>
        <v/>
      </c>
      <c r="M256" s="1" t="n">
        <f aca="false">M255+1</f>
        <v>212</v>
      </c>
      <c r="N256" s="15" t="n">
        <f aca="false">N255+1</f>
        <v>44073</v>
      </c>
      <c r="O256" s="24" t="n">
        <f aca="true">OFFSET(INDIRECT($N$41),$M256,O$43)</f>
        <v>0</v>
      </c>
      <c r="P256" s="24" t="n">
        <f aca="true">OFFSET(INDIRECT($N$41),$M256,P$43)</f>
        <v>0</v>
      </c>
      <c r="Q256" s="24" t="n">
        <f aca="true">OFFSET(INDIRECT($N$41),$M256,Q$43)</f>
        <v>0</v>
      </c>
      <c r="R256" s="24" t="n">
        <f aca="true">OFFSET(INDIRECT($N$41),$M256,R$43)</f>
        <v>0</v>
      </c>
      <c r="S256" s="24" t="n">
        <f aca="true">OFFSET(INDIRECT($N$41),$M256,S$43)</f>
        <v>0</v>
      </c>
      <c r="T256" s="24"/>
      <c r="U256" s="24"/>
      <c r="V256" s="24"/>
      <c r="X256" s="24" t="n">
        <f aca="false">X255+1</f>
        <v>212</v>
      </c>
      <c r="Y256" s="48" t="n">
        <f aca="true">OFFSET(O255,Y$43,0)/$P$31</f>
        <v>0</v>
      </c>
      <c r="Z256" s="48" t="n">
        <f aca="true">OFFSET(P255,Z$43,0)/$U$31</f>
        <v>0</v>
      </c>
      <c r="AA256" s="48" t="n">
        <f aca="true">OFFSET(R255,AA$43,0)/$R$31</f>
        <v>0</v>
      </c>
      <c r="AB256" s="32" t="n">
        <f aca="true">OFFSET(V255,AB$43,0)/$V$31</f>
        <v>0</v>
      </c>
      <c r="AE256" s="24" t="n">
        <f aca="false">AE255+1</f>
        <v>212</v>
      </c>
      <c r="AF256" s="32" t="str">
        <f aca="false">IF(Y256&gt;0,Y256-Y255,"")</f>
        <v/>
      </c>
      <c r="AG256" s="32" t="str">
        <f aca="false">IF(Z256&gt;0,Z256-Z255,"")</f>
        <v/>
      </c>
      <c r="AH256" s="32" t="str">
        <f aca="false">IF(AA256&gt;0,AA256-AA255,"")</f>
        <v/>
      </c>
      <c r="AI256" s="32" t="str">
        <f aca="false">IF(AB256&gt;0,AB256-AB255,"")</f>
        <v/>
      </c>
    </row>
    <row r="257" customFormat="false" ht="12.8" hidden="false" customHeight="false" outlineLevel="0" collapsed="false">
      <c r="C257" s="24" t="n">
        <f aca="false">C256+1</f>
        <v>213</v>
      </c>
      <c r="D257" s="48" t="str">
        <f aca="false">IF(ISNUMBER(AF257),(0.7*AF251+0.8*AF252+0.9*AF253+AF254+1.1*AF255+1.2*AF256+1.3*AF257)/7,"")</f>
        <v/>
      </c>
      <c r="E257" s="48" t="str">
        <f aca="false">IF(ISNUMBER(AG257),(0.7*AG251+0.8*AG252+0.9*AG253+AG254+1.1*AG255+1.2*AG256+1.3*AG257)/7,"")</f>
        <v/>
      </c>
      <c r="F257" s="48" t="str">
        <f aca="false">IF(ISNUMBER(AH257),(0.7*AH251+0.8*AH252+0.9*AH253+AH254+1.1*AH255+1.2*AH256+1.3*AH257)/7,"")</f>
        <v/>
      </c>
      <c r="G257" s="48" t="str">
        <f aca="false">IF(ISNUMBER(AI257),(0.7*AI251+0.8*AI252+0.9*AI253+AI254+1.1*AI255+1.2*AI256+1.3*AI257)/7,"")</f>
        <v/>
      </c>
      <c r="M257" s="1" t="n">
        <f aca="false">M256+1</f>
        <v>213</v>
      </c>
      <c r="N257" s="15" t="n">
        <f aca="false">N256+1</f>
        <v>44074</v>
      </c>
      <c r="O257" s="24" t="n">
        <f aca="true">OFFSET(INDIRECT($N$41),$M257,O$43)</f>
        <v>0</v>
      </c>
      <c r="P257" s="24" t="n">
        <f aca="true">OFFSET(INDIRECT($N$41),$M257,P$43)</f>
        <v>0</v>
      </c>
      <c r="Q257" s="24" t="n">
        <f aca="true">OFFSET(INDIRECT($N$41),$M257,Q$43)</f>
        <v>0</v>
      </c>
      <c r="R257" s="24" t="n">
        <f aca="true">OFFSET(INDIRECT($N$41),$M257,R$43)</f>
        <v>0</v>
      </c>
      <c r="S257" s="24" t="n">
        <f aca="true">OFFSET(INDIRECT($N$41),$M257,S$43)</f>
        <v>0</v>
      </c>
      <c r="T257" s="24"/>
      <c r="U257" s="24"/>
      <c r="V257" s="24"/>
      <c r="X257" s="24" t="n">
        <f aca="false">X256+1</f>
        <v>213</v>
      </c>
      <c r="Y257" s="48" t="n">
        <f aca="true">OFFSET(O256,Y$43,0)/$P$31</f>
        <v>0</v>
      </c>
      <c r="Z257" s="48" t="n">
        <f aca="true">OFFSET(P256,Z$43,0)/$U$31</f>
        <v>0</v>
      </c>
      <c r="AA257" s="48" t="n">
        <f aca="true">OFFSET(R256,AA$43,0)/$R$31</f>
        <v>0</v>
      </c>
      <c r="AB257" s="32" t="n">
        <f aca="true">OFFSET(V256,AB$43,0)/$V$31</f>
        <v>0</v>
      </c>
      <c r="AE257" s="24" t="n">
        <f aca="false">AE256+1</f>
        <v>213</v>
      </c>
      <c r="AF257" s="32" t="str">
        <f aca="false">IF(Y257&gt;0,Y257-Y256,"")</f>
        <v/>
      </c>
      <c r="AG257" s="32" t="str">
        <f aca="false">IF(Z257&gt;0,Z257-Z256,"")</f>
        <v/>
      </c>
      <c r="AH257" s="32" t="str">
        <f aca="false">IF(AA257&gt;0,AA257-AA256,"")</f>
        <v/>
      </c>
      <c r="AI257" s="32" t="str">
        <f aca="false">IF(AB257&gt;0,AB257-AB256,"")</f>
        <v/>
      </c>
    </row>
    <row r="258" customFormat="false" ht="12.8" hidden="false" customHeight="false" outlineLevel="0" collapsed="false">
      <c r="C258" s="24" t="n">
        <f aca="false">C257+1</f>
        <v>214</v>
      </c>
      <c r="D258" s="48" t="str">
        <f aca="false">IF(ISNUMBER(AF258),(0.7*AF252+0.8*AF253+0.9*AF254+AF255+1.1*AF256+1.2*AF257+1.3*AF258)/7,"")</f>
        <v/>
      </c>
      <c r="E258" s="48" t="str">
        <f aca="false">IF(ISNUMBER(AG258),(0.7*AG252+0.8*AG253+0.9*AG254+AG255+1.1*AG256+1.2*AG257+1.3*AG258)/7,"")</f>
        <v/>
      </c>
      <c r="F258" s="48" t="str">
        <f aca="false">IF(ISNUMBER(AH258),(0.7*AH252+0.8*AH253+0.9*AH254+AH255+1.1*AH256+1.2*AH257+1.3*AH258)/7,"")</f>
        <v/>
      </c>
      <c r="G258" s="48" t="str">
        <f aca="false">IF(ISNUMBER(AI258),(0.7*AI252+0.8*AI253+0.9*AI254+AI255+1.1*AI256+1.2*AI257+1.3*AI258)/7,"")</f>
        <v/>
      </c>
      <c r="O258" s="24" t="str">
        <f aca="true">OFFSET(INDIRECT($N$41),$M258,O$43)</f>
        <v>Spain</v>
      </c>
      <c r="P258" s="24" t="str">
        <f aca="true">OFFSET(INDIRECT($N$41),$M258,P$43)</f>
        <v>Germany</v>
      </c>
      <c r="Q258" s="24" t="str">
        <f aca="true">OFFSET(INDIRECT($N$41),$M258,Q$43)</f>
        <v>Italy</v>
      </c>
      <c r="R258" s="24" t="str">
        <f aca="true">OFFSET(INDIRECT($N$41),$M258,R$43)</f>
        <v>Sweden</v>
      </c>
      <c r="S258" s="24" t="str">
        <f aca="true">OFFSET(INDIRECT($N$41),$M258,S$43)</f>
        <v>USA</v>
      </c>
      <c r="T258" s="24"/>
      <c r="U258" s="24"/>
      <c r="V258" s="24"/>
      <c r="X258" s="24"/>
      <c r="Y258" s="48" t="n">
        <f aca="true">OFFSET(O257,Y$43,0)/$P$31</f>
        <v>0</v>
      </c>
      <c r="Z258" s="48" t="n">
        <f aca="true">OFFSET(P257,Z$43,0)/$U$31</f>
        <v>0</v>
      </c>
      <c r="AA258" s="48" t="n">
        <f aca="true">OFFSET(R257,AA$43,0)/$R$31</f>
        <v>0</v>
      </c>
      <c r="AB258" s="32" t="n">
        <f aca="true">OFFSET(V257,AB$43,0)/$V$31</f>
        <v>0</v>
      </c>
      <c r="AE258" s="24" t="n">
        <f aca="false">AE257+1</f>
        <v>214</v>
      </c>
      <c r="AF258" s="32" t="str">
        <f aca="false">IF(Y258&gt;0,Y258-Y257,"")</f>
        <v/>
      </c>
      <c r="AG258" s="32" t="str">
        <f aca="false">IF(Z258&gt;0,Z258-Z257,"")</f>
        <v/>
      </c>
      <c r="AH258" s="32" t="str">
        <f aca="false">IF(AA258&gt;0,AA258-AA257,"")</f>
        <v/>
      </c>
      <c r="AI258" s="32" t="str">
        <f aca="false">IF(AB258&gt;0,AB258-AB257,"")</f>
        <v/>
      </c>
    </row>
    <row r="259" customFormat="false" ht="12.8" hidden="false" customHeight="false" outlineLevel="0" collapsed="false">
      <c r="D259" s="48" t="str">
        <f aca="false">IF(ISNUMBER(AF259),(0.7*AF253+0.8*AF254+0.9*AF255+AF256+1.1*AF257+1.2*AF258+1.3*AF259)/7,"")</f>
        <v/>
      </c>
      <c r="E259" s="48" t="str">
        <f aca="false">IF(ISNUMBER(AG259),(0.7*AG253+0.8*AG254+0.9*AG255+AG256+1.1*AG257+1.2*AG258+1.3*AG259)/7,"")</f>
        <v/>
      </c>
      <c r="F259" s="48" t="str">
        <f aca="false">IF(ISNUMBER(AH259),(0.7*AH253+0.8*AH254+0.9*AH255+AH256+1.1*AH257+1.2*AH258+1.3*AH259)/7,"")</f>
        <v/>
      </c>
      <c r="G259" s="48" t="str">
        <f aca="false">IF(ISNUMBER(AI259),(0.7*AI253+0.8*AI254+0.9*AI255+AI256+1.1*AI257+1.2*AI258+1.3*AI259)/7,"")</f>
        <v/>
      </c>
      <c r="O259" s="24"/>
      <c r="P259" s="24"/>
      <c r="Q259" s="24"/>
      <c r="R259" s="24"/>
      <c r="S259" s="24"/>
      <c r="T259" s="24"/>
      <c r="U259" s="24"/>
      <c r="V259" s="24"/>
      <c r="X259" s="24"/>
      <c r="AE259" s="24" t="n">
        <f aca="false">AE258+1</f>
        <v>215</v>
      </c>
      <c r="AF259" s="32" t="str">
        <f aca="false">IF(Y259&gt;0,Y259-Y258,"")</f>
        <v/>
      </c>
      <c r="AG259" s="32" t="str">
        <f aca="false">IF(Z259&gt;0,Z259-Z258,"")</f>
        <v/>
      </c>
      <c r="AH259" s="32" t="str">
        <f aca="false">IF(AA259&gt;0,AA259-AA258,"")</f>
        <v/>
      </c>
      <c r="AI259" s="32" t="str">
        <f aca="false">IF(AB259&gt;0,AB259-AB258,"")</f>
        <v/>
      </c>
    </row>
    <row r="260" customFormat="false" ht="12.8" hidden="false" customHeight="false" outlineLevel="0" collapsed="false">
      <c r="X260" s="24"/>
      <c r="AF260" s="32"/>
      <c r="AG260" s="32"/>
      <c r="AH260" s="32"/>
      <c r="AI260" s="32"/>
    </row>
    <row r="261" customFormat="false" ht="12.8" hidden="false" customHeight="false" outlineLevel="0" collapsed="false">
      <c r="X261" s="24"/>
      <c r="AF261" s="32"/>
      <c r="AG261" s="32"/>
      <c r="AH261" s="32"/>
      <c r="AI261" s="32"/>
    </row>
    <row r="262" customFormat="false" ht="12.8" hidden="false" customHeight="false" outlineLevel="0" collapsed="false">
      <c r="X262" s="24"/>
      <c r="AF262" s="32"/>
      <c r="AG262" s="32"/>
      <c r="AH262" s="32"/>
      <c r="AI262" s="32"/>
    </row>
    <row r="263" customFormat="false" ht="12.8" hidden="false" customHeight="false" outlineLevel="0" collapsed="false">
      <c r="X263" s="24"/>
      <c r="AF263" s="32"/>
      <c r="AG263" s="32"/>
      <c r="AH263" s="32"/>
      <c r="AI263" s="32"/>
    </row>
    <row r="264" customFormat="false" ht="12.8" hidden="false" customHeight="false" outlineLevel="0" collapsed="false">
      <c r="X264" s="24"/>
      <c r="AF264" s="32"/>
      <c r="AG264" s="32"/>
      <c r="AH264" s="32"/>
      <c r="AI264" s="32"/>
    </row>
    <row r="265" customFormat="false" ht="12.8" hidden="false" customHeight="false" outlineLevel="0" collapsed="false">
      <c r="X265" s="24"/>
      <c r="AF265" s="32"/>
      <c r="AG265" s="32"/>
      <c r="AH265" s="32"/>
      <c r="AI265" s="32"/>
    </row>
    <row r="266" customFormat="false" ht="12.8" hidden="false" customHeight="false" outlineLevel="0" collapsed="false">
      <c r="X266" s="24"/>
      <c r="AF266" s="32"/>
      <c r="AG266" s="32"/>
      <c r="AH266" s="32"/>
      <c r="AI266" s="32"/>
    </row>
    <row r="267" customFormat="false" ht="12.8" hidden="false" customHeight="false" outlineLevel="0" collapsed="false">
      <c r="X267" s="24"/>
      <c r="AF267" s="32"/>
      <c r="AG267" s="32"/>
      <c r="AH267" s="32"/>
      <c r="AI267" s="32"/>
    </row>
    <row r="268" customFormat="false" ht="12.8" hidden="false" customHeight="false" outlineLevel="0" collapsed="false">
      <c r="X268" s="24"/>
    </row>
    <row r="269" customFormat="false" ht="12.8" hidden="false" customHeight="false" outlineLevel="0" collapsed="false">
      <c r="X269" s="24"/>
    </row>
    <row r="270" customFormat="false" ht="12.8" hidden="false" customHeight="false" outlineLevel="0" collapsed="false">
      <c r="X270" s="24"/>
    </row>
    <row r="271" customFormat="false" ht="12.8" hidden="false" customHeight="false" outlineLevel="0" collapsed="false">
      <c r="X271" s="24"/>
    </row>
    <row r="272" customFormat="false" ht="12.8" hidden="false" customHeight="false" outlineLevel="0" collapsed="false">
      <c r="X272" s="24"/>
    </row>
    <row r="273" customFormat="false" ht="12.8" hidden="false" customHeight="false" outlineLevel="0" collapsed="false">
      <c r="X273" s="24"/>
    </row>
    <row r="274" customFormat="false" ht="12.8" hidden="false" customHeight="false" outlineLevel="0" collapsed="false">
      <c r="X274" s="24"/>
    </row>
    <row r="275" customFormat="false" ht="12.8" hidden="false" customHeight="false" outlineLevel="0" collapsed="false">
      <c r="X275" s="24"/>
    </row>
    <row r="276" customFormat="false" ht="12.8" hidden="false" customHeight="false" outlineLevel="0" collapsed="false">
      <c r="X276" s="24"/>
    </row>
    <row r="277" customFormat="false" ht="12.8" hidden="false" customHeight="false" outlineLevel="0" collapsed="false">
      <c r="X277" s="24"/>
    </row>
    <row r="278" customFormat="false" ht="12.8" hidden="false" customHeight="false" outlineLevel="0" collapsed="false">
      <c r="X278" s="24"/>
    </row>
    <row r="279" customFormat="false" ht="12.8" hidden="false" customHeight="false" outlineLevel="0" collapsed="false">
      <c r="X279" s="24"/>
    </row>
    <row r="280" customFormat="false" ht="12.8" hidden="false" customHeight="false" outlineLevel="0" collapsed="false">
      <c r="X280" s="24"/>
    </row>
    <row r="281" customFormat="false" ht="12.8" hidden="false" customHeight="false" outlineLevel="0" collapsed="false">
      <c r="X281" s="24"/>
    </row>
    <row r="282" customFormat="false" ht="12.8" hidden="false" customHeight="false" outlineLevel="0" collapsed="false">
      <c r="X282" s="24"/>
    </row>
    <row r="283" customFormat="false" ht="12.8" hidden="false" customHeight="false" outlineLevel="0" collapsed="false">
      <c r="X283" s="24"/>
    </row>
    <row r="284" customFormat="false" ht="12.8" hidden="false" customHeight="false" outlineLevel="0" collapsed="false">
      <c r="X284" s="24"/>
    </row>
    <row r="285" customFormat="false" ht="12.8" hidden="false" customHeight="false" outlineLevel="0" collapsed="false">
      <c r="X285" s="24"/>
    </row>
    <row r="286" customFormat="false" ht="12.8" hidden="false" customHeight="false" outlineLevel="0" collapsed="false">
      <c r="X286" s="24"/>
    </row>
    <row r="287" customFormat="false" ht="12.8" hidden="false" customHeight="false" outlineLevel="0" collapsed="false">
      <c r="X287" s="24"/>
    </row>
    <row r="288" customFormat="false" ht="12.8" hidden="false" customHeight="false" outlineLevel="0" collapsed="false">
      <c r="X288" s="24"/>
    </row>
    <row r="289" customFormat="false" ht="12.8" hidden="false" customHeight="false" outlineLevel="0" collapsed="false">
      <c r="X289" s="24"/>
    </row>
    <row r="290" customFormat="false" ht="12.8" hidden="false" customHeight="false" outlineLevel="0" collapsed="false">
      <c r="X290" s="24"/>
    </row>
    <row r="291" customFormat="false" ht="12.8" hidden="false" customHeight="false" outlineLevel="0" collapsed="false">
      <c r="X291" s="24"/>
    </row>
    <row r="292" customFormat="false" ht="12.8" hidden="false" customHeight="false" outlineLevel="0" collapsed="false">
      <c r="X292" s="24"/>
    </row>
    <row r="293" customFormat="false" ht="12.8" hidden="false" customHeight="false" outlineLevel="0" collapsed="false">
      <c r="X293" s="24"/>
    </row>
    <row r="294" customFormat="false" ht="12.8" hidden="false" customHeight="false" outlineLevel="0" collapsed="false">
      <c r="X294" s="24"/>
    </row>
    <row r="295" customFormat="false" ht="12.8" hidden="false" customHeight="false" outlineLevel="0" collapsed="false">
      <c r="X295" s="24"/>
    </row>
    <row r="296" customFormat="false" ht="12.8" hidden="false" customHeight="false" outlineLevel="0" collapsed="false">
      <c r="X296" s="24"/>
    </row>
    <row r="297" customFormat="false" ht="12.8" hidden="false" customHeight="false" outlineLevel="0" collapsed="false">
      <c r="X297" s="24"/>
    </row>
    <row r="298" customFormat="false" ht="12.8" hidden="false" customHeight="false" outlineLevel="0" collapsed="false">
      <c r="X298" s="24"/>
    </row>
    <row r="299" customFormat="false" ht="12.8" hidden="false" customHeight="false" outlineLevel="0" collapsed="false">
      <c r="X299" s="24"/>
    </row>
    <row r="300" customFormat="false" ht="12.8" hidden="false" customHeight="false" outlineLevel="0" collapsed="false">
      <c r="X300" s="24"/>
    </row>
    <row r="301" customFormat="false" ht="12.8" hidden="false" customHeight="false" outlineLevel="0" collapsed="false">
      <c r="X301" s="24"/>
    </row>
    <row r="302" customFormat="false" ht="12.8" hidden="false" customHeight="false" outlineLevel="0" collapsed="false">
      <c r="X302" s="24"/>
    </row>
    <row r="303" customFormat="false" ht="12.8" hidden="false" customHeight="false" outlineLevel="0" collapsed="false">
      <c r="X303" s="24"/>
    </row>
    <row r="304" customFormat="false" ht="12.8" hidden="false" customHeight="false" outlineLevel="0" collapsed="false">
      <c r="X304" s="24"/>
    </row>
    <row r="305" customFormat="false" ht="12.8" hidden="false" customHeight="false" outlineLevel="0" collapsed="false">
      <c r="X305" s="24"/>
    </row>
    <row r="306" customFormat="false" ht="12.8" hidden="false" customHeight="false" outlineLevel="0" collapsed="false">
      <c r="X306" s="24"/>
    </row>
    <row r="307" customFormat="false" ht="12.8" hidden="false" customHeight="false" outlineLevel="0" collapsed="false">
      <c r="X307" s="24"/>
    </row>
    <row r="308" customFormat="false" ht="12.8" hidden="false" customHeight="false" outlineLevel="0" collapsed="false">
      <c r="X308" s="24"/>
    </row>
    <row r="309" customFormat="false" ht="12.8" hidden="false" customHeight="false" outlineLevel="0" collapsed="false">
      <c r="X309" s="24"/>
    </row>
    <row r="310" customFormat="false" ht="12.8" hidden="false" customHeight="false" outlineLevel="0" collapsed="false">
      <c r="X310" s="24"/>
    </row>
    <row r="311" customFormat="false" ht="12.8" hidden="false" customHeight="false" outlineLevel="0" collapsed="false">
      <c r="X311" s="24"/>
    </row>
    <row r="312" customFormat="false" ht="12.8" hidden="false" customHeight="false" outlineLevel="0" collapsed="false">
      <c r="X312" s="24"/>
    </row>
    <row r="313" customFormat="false" ht="12.8" hidden="false" customHeight="false" outlineLevel="0" collapsed="false">
      <c r="X313" s="24"/>
    </row>
    <row r="314" customFormat="false" ht="12.8" hidden="false" customHeight="false" outlineLevel="0" collapsed="false">
      <c r="X314" s="24"/>
    </row>
    <row r="315" customFormat="false" ht="12.8" hidden="false" customHeight="false" outlineLevel="0" collapsed="false">
      <c r="X315" s="24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50:I152"/>
  <sheetViews>
    <sheetView showFormulas="false" showGridLines="true" showRowColHeaders="true" showZeros="true" rightToLeft="false" tabSelected="false" showOutlineSymbols="true" defaultGridColor="true" view="normal" topLeftCell="A61" colorId="64" zoomScale="100" zoomScaleNormal="100" zoomScalePageLayoutView="100" workbookViewId="0">
      <selection pane="topLeft" activeCell="J83" activeCellId="0" sqref="J8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66"/>
  </cols>
  <sheetData>
    <row r="50" customFormat="false" ht="12.8" hidden="false" customHeight="false" outlineLevel="0" collapsed="false">
      <c r="C50" s="51" t="s">
        <v>220</v>
      </c>
    </row>
    <row r="51" customFormat="false" ht="12.8" hidden="false" customHeight="false" outlineLevel="0" collapsed="false">
      <c r="C51" s="53" t="s">
        <v>9</v>
      </c>
      <c r="D51" s="7" t="s">
        <v>10</v>
      </c>
      <c r="E51" s="7" t="s">
        <v>11</v>
      </c>
      <c r="F51" s="7" t="s">
        <v>12</v>
      </c>
      <c r="G51" s="7" t="s">
        <v>13</v>
      </c>
      <c r="H51" s="7" t="s">
        <v>14</v>
      </c>
      <c r="I51" s="7" t="s">
        <v>15</v>
      </c>
    </row>
    <row r="52" customFormat="false" ht="12.8" hidden="false" customHeight="false" outlineLevel="0" collapsed="false">
      <c r="B52" s="0" t="n">
        <v>0</v>
      </c>
      <c r="C52" s="1" t="n">
        <v>0</v>
      </c>
      <c r="D52" s="1" t="n">
        <v>0</v>
      </c>
      <c r="E52" s="1" t="n">
        <v>0</v>
      </c>
      <c r="F52" s="1" t="n">
        <v>0</v>
      </c>
      <c r="G52" s="1" t="n">
        <v>0</v>
      </c>
      <c r="H52" s="1" t="n">
        <v>0</v>
      </c>
      <c r="I52" s="1" t="n">
        <v>0</v>
      </c>
    </row>
    <row r="53" customFormat="false" ht="12.8" hidden="false" customHeight="false" outlineLevel="0" collapsed="false">
      <c r="B53" s="0" t="n">
        <f aca="false">B52+1</f>
        <v>1</v>
      </c>
      <c r="C53" s="40" t="n">
        <f aca="false">'Deaths per day'!D53-'Deaths per day'!D52</f>
        <v>1.04332010582011</v>
      </c>
      <c r="D53" s="40" t="n">
        <f aca="false">'Deaths per day'!E53-'Deaths per day'!E52</f>
        <v>0.838502673796791</v>
      </c>
      <c r="E53" s="40" t="n">
        <f aca="false">'Deaths per day'!F53-'Deaths per day'!F52</f>
        <v>0.441244063122414</v>
      </c>
      <c r="F53" s="40" t="n">
        <f aca="false">'Deaths per day'!G53-'Deaths per day'!G52</f>
        <v>0.965250965250965</v>
      </c>
      <c r="G53" s="40" t="n">
        <f aca="false">'Deaths per day'!H53-'Deaths per day'!H52</f>
        <v>-0.169641540050155</v>
      </c>
      <c r="H53" s="40" t="n">
        <f aca="false">'Deaths per day'!I53-'Deaths per day'!I52</f>
        <v>0.0377643504531719</v>
      </c>
      <c r="I53" s="40" t="n">
        <f aca="false">'Deaths per day'!J53-'Deaths per day'!J52</f>
        <v>-0.278109333969921</v>
      </c>
    </row>
    <row r="54" customFormat="false" ht="12.8" hidden="false" customHeight="false" outlineLevel="0" collapsed="false">
      <c r="B54" s="0" t="n">
        <f aca="false">B53+1</f>
        <v>2</v>
      </c>
      <c r="C54" s="40" t="n">
        <f aca="false">'Deaths per day'!D54-'Deaths per day'!D53</f>
        <v>-0.595238095238096</v>
      </c>
      <c r="D54" s="40" t="n">
        <f aca="false">'Deaths per day'!E54-'Deaths per day'!E53</f>
        <v>-1.06951871657754</v>
      </c>
      <c r="E54" s="40" t="n">
        <f aca="false">'Deaths per day'!F54-'Deaths per day'!F53</f>
        <v>-0.459629232419182</v>
      </c>
      <c r="F54" s="40" t="n">
        <f aca="false">'Deaths per day'!G54-'Deaths per day'!G53</f>
        <v>-0.675675675675676</v>
      </c>
      <c r="G54" s="40" t="n">
        <f aca="false">'Deaths per day'!H54-'Deaths per day'!H53</f>
        <v>1.10635786989231</v>
      </c>
      <c r="H54" s="40" t="n">
        <f aca="false">'Deaths per day'!I54-'Deaths per day'!I53</f>
        <v>0.374622356495468</v>
      </c>
      <c r="I54" s="40" t="n">
        <f aca="false">'Deaths per day'!J54-'Deaths per day'!J53</f>
        <v>0.310336595846264</v>
      </c>
    </row>
    <row r="55" customFormat="false" ht="12.8" hidden="false" customHeight="false" outlineLevel="0" collapsed="false">
      <c r="B55" s="0" t="n">
        <f aca="false">B54+1</f>
        <v>3</v>
      </c>
      <c r="C55" s="40" t="n">
        <f aca="false">'Deaths per day'!D55-'Deaths per day'!D54</f>
        <v>1.1739417989418</v>
      </c>
      <c r="D55" s="40" t="n">
        <f aca="false">'Deaths per day'!E55-'Deaths per day'!E54</f>
        <v>3.05882352941176</v>
      </c>
      <c r="E55" s="40" t="n">
        <f aca="false">'Deaths per day'!F55-'Deaths per day'!F54</f>
        <v>0.520913130075073</v>
      </c>
      <c r="F55" s="40" t="n">
        <f aca="false">'Deaths per day'!G55-'Deaths per day'!G54</f>
        <v>1.25482625482625</v>
      </c>
      <c r="G55" s="40" t="n">
        <f aca="false">'Deaths per day'!H55-'Deaths per day'!H54</f>
        <v>0.545803215813542</v>
      </c>
      <c r="H55" s="40" t="n">
        <f aca="false">'Deaths per day'!I55-'Deaths per day'!I54</f>
        <v>-0.492447129909366</v>
      </c>
      <c r="I55" s="40" t="n">
        <f aca="false">'Deaths per day'!J55-'Deaths per day'!J54</f>
        <v>-0.047744091668656</v>
      </c>
    </row>
    <row r="56" customFormat="false" ht="12.8" hidden="false" customHeight="false" outlineLevel="0" collapsed="false">
      <c r="B56" s="0" t="n">
        <f aca="false">B55+1</f>
        <v>4</v>
      </c>
      <c r="C56" s="40" t="n">
        <f aca="false">'Deaths per day'!D56-'Deaths per day'!D55</f>
        <v>0.462962962962963</v>
      </c>
      <c r="D56" s="40" t="n">
        <f aca="false">'Deaths per day'!E56-'Deaths per day'!E55</f>
        <v>-1.83957219251337</v>
      </c>
      <c r="E56" s="40" t="n">
        <f aca="false">'Deaths per day'!F56-'Deaths per day'!F55</f>
        <v>0</v>
      </c>
      <c r="F56" s="40" t="n">
        <f aca="false">'Deaths per day'!G56-'Deaths per day'!G55</f>
        <v>-2.7027027027027</v>
      </c>
      <c r="G56" s="40" t="n">
        <f aca="false">'Deaths per day'!H56-'Deaths per day'!H55</f>
        <v>-0.0442543147956926</v>
      </c>
      <c r="H56" s="40" t="n">
        <f aca="false">'Deaths per day'!I56-'Deaths per day'!I55</f>
        <v>0.59214501510574</v>
      </c>
      <c r="I56" s="40" t="n">
        <f aca="false">'Deaths per day'!J56-'Deaths per day'!J55</f>
        <v>0.310336595846264</v>
      </c>
    </row>
    <row r="57" customFormat="false" ht="12.8" hidden="false" customHeight="false" outlineLevel="0" collapsed="false">
      <c r="B57" s="0" t="n">
        <f aca="false">B56+1</f>
        <v>5</v>
      </c>
      <c r="C57" s="40" t="n">
        <f aca="false">'Deaths per day'!D57-'Deaths per day'!D56</f>
        <v>-0.115740740740741</v>
      </c>
      <c r="D57" s="40" t="n">
        <f aca="false">'Deaths per day'!E57-'Deaths per day'!E56</f>
        <v>1.88235294117647</v>
      </c>
      <c r="E57" s="40" t="n">
        <f aca="false">'Deaths per day'!F57-'Deaths per day'!F56</f>
        <v>1.13375210663398</v>
      </c>
      <c r="F57" s="40" t="n">
        <f aca="false">'Deaths per day'!G57-'Deaths per day'!G56</f>
        <v>0.482625482625483</v>
      </c>
      <c r="G57" s="40" t="n">
        <f aca="false">'Deaths per day'!H57-'Deaths per day'!H56</f>
        <v>1.48989526478832</v>
      </c>
      <c r="H57" s="40" t="n">
        <f aca="false">'Deaths per day'!I57-'Deaths per day'!I56</f>
        <v>4.38670694864048</v>
      </c>
      <c r="I57" s="40" t="n">
        <f aca="false">'Deaths per day'!J57-'Deaths per day'!J56</f>
        <v>0.310336595846264</v>
      </c>
    </row>
    <row r="58" customFormat="false" ht="12.8" hidden="false" customHeight="false" outlineLevel="0" collapsed="false">
      <c r="B58" s="0" t="n">
        <f aca="false">B57+1</f>
        <v>6</v>
      </c>
      <c r="C58" s="40" t="n">
        <f aca="false">'Deaths per day'!D58-'Deaths per day'!D57</f>
        <v>1.00859788359788</v>
      </c>
      <c r="D58" s="40" t="n">
        <f aca="false">'Deaths per day'!E58-'Deaths per day'!E57</f>
        <v>1.47593582887701</v>
      </c>
      <c r="E58" s="40" t="n">
        <f aca="false">'Deaths per day'!F58-'Deaths per day'!F57</f>
        <v>0.827332618354528</v>
      </c>
      <c r="F58" s="40" t="n">
        <f aca="false">'Deaths per day'!G58-'Deaths per day'!G57</f>
        <v>2.99227799227799</v>
      </c>
      <c r="G58" s="40" t="n">
        <f aca="false">'Deaths per day'!H58-'Deaths per day'!H57</f>
        <v>0.147514382652308</v>
      </c>
      <c r="H58" s="40" t="n">
        <f aca="false">'Deaths per day'!I58-'Deaths per day'!I57</f>
        <v>-2.31722054380665</v>
      </c>
      <c r="I58" s="40" t="n">
        <f aca="false">'Deaths per day'!J58-'Deaths per day'!J57</f>
        <v>0.23872045834328</v>
      </c>
    </row>
    <row r="59" customFormat="false" ht="12.8" hidden="false" customHeight="false" outlineLevel="0" collapsed="false">
      <c r="B59" s="0" t="n">
        <f aca="false">B58+1</f>
        <v>7</v>
      </c>
      <c r="C59" s="40" t="n">
        <f aca="false">'Deaths per day'!D59-'Deaths per day'!D58</f>
        <v>-1.24007936507937</v>
      </c>
      <c r="D59" s="40" t="n">
        <f aca="false">'Deaths per day'!E59-'Deaths per day'!E58</f>
        <v>0.55614973262032</v>
      </c>
      <c r="E59" s="40" t="n">
        <f aca="false">'Deaths per day'!F59-'Deaths per day'!F58</f>
        <v>-0.444308258005209</v>
      </c>
      <c r="F59" s="40" t="n">
        <f aca="false">'Deaths per day'!G59-'Deaths per day'!G58</f>
        <v>-0.193050193050193</v>
      </c>
      <c r="G59" s="40" t="n">
        <f aca="false">'Deaths per day'!H59-'Deaths per day'!H58</f>
        <v>-1.18011506121847</v>
      </c>
      <c r="H59" s="40" t="n">
        <f aca="false">'Deaths per day'!I59-'Deaths per day'!I58</f>
        <v>-0.184290030211481</v>
      </c>
      <c r="I59" s="40" t="n">
        <f aca="false">'Deaths per day'!J59-'Deaths per day'!J58</f>
        <v>-0.095488183337312</v>
      </c>
    </row>
    <row r="60" customFormat="false" ht="12.8" hidden="false" customHeight="false" outlineLevel="0" collapsed="false">
      <c r="B60" s="0" t="n">
        <f aca="false">B59+1</f>
        <v>8</v>
      </c>
      <c r="C60" s="40" t="n">
        <f aca="false">'Deaths per day'!D60-'Deaths per day'!D59</f>
        <v>3.19113756613757</v>
      </c>
      <c r="D60" s="40" t="n">
        <f aca="false">'Deaths per day'!E60-'Deaths per day'!E59</f>
        <v>2.20320855614973</v>
      </c>
      <c r="E60" s="40" t="n">
        <f aca="false">'Deaths per day'!F60-'Deaths per day'!F59</f>
        <v>2.66584954803125</v>
      </c>
      <c r="F60" s="40" t="n">
        <f aca="false">'Deaths per day'!G60-'Deaths per day'!G59</f>
        <v>2.41312741312741</v>
      </c>
      <c r="G60" s="40" t="n">
        <f aca="false">'Deaths per day'!H60-'Deaths per day'!H59</f>
        <v>2.36023012243694</v>
      </c>
      <c r="H60" s="40" t="n">
        <f aca="false">'Deaths per day'!I60-'Deaths per day'!I59</f>
        <v>0.244712990936556</v>
      </c>
      <c r="I60" s="40" t="n">
        <f aca="false">'Deaths per day'!J60-'Deaths per day'!J59</f>
        <v>0.0119360229171637</v>
      </c>
    </row>
    <row r="61" customFormat="false" ht="12.8" hidden="false" customHeight="false" outlineLevel="0" collapsed="false">
      <c r="B61" s="0" t="n">
        <f aca="false">B60+1</f>
        <v>9</v>
      </c>
      <c r="C61" s="40" t="n">
        <f aca="false">'Deaths per day'!D61-'Deaths per day'!D60</f>
        <v>-0.314153439153439</v>
      </c>
      <c r="D61" s="40" t="n">
        <f aca="false">'Deaths per day'!E61-'Deaths per day'!E60</f>
        <v>3.16577540106952</v>
      </c>
      <c r="E61" s="40" t="n">
        <f aca="false">'Deaths per day'!F61-'Deaths per day'!F60</f>
        <v>-1.31760379960165</v>
      </c>
      <c r="F61" s="40" t="n">
        <f aca="false">'Deaths per day'!G61-'Deaths per day'!G60</f>
        <v>0.965250965250966</v>
      </c>
      <c r="G61" s="40" t="n">
        <f aca="false">'Deaths per day'!H61-'Deaths per day'!H60</f>
        <v>0.118011506121848</v>
      </c>
      <c r="H61" s="40" t="n">
        <f aca="false">'Deaths per day'!I61-'Deaths per day'!I60</f>
        <v>0.851963746223565</v>
      </c>
      <c r="I61" s="40" t="n">
        <f aca="false">'Deaths per day'!J61-'Deaths per day'!J60</f>
        <v>-0.346144664597756</v>
      </c>
    </row>
    <row r="62" customFormat="false" ht="12.8" hidden="false" customHeight="false" outlineLevel="0" collapsed="false">
      <c r="B62" s="0" t="n">
        <f aca="false">B61+1</f>
        <v>10</v>
      </c>
      <c r="C62" s="40" t="n">
        <f aca="false">'Deaths per day'!D62-'Deaths per day'!D61</f>
        <v>-0.0661375661375656</v>
      </c>
      <c r="D62" s="40" t="n">
        <f aca="false">'Deaths per day'!E62-'Deaths per day'!E61</f>
        <v>3.01604278074866</v>
      </c>
      <c r="E62" s="40" t="n">
        <f aca="false">'Deaths per day'!F62-'Deaths per day'!F61</f>
        <v>0.306419488279454</v>
      </c>
      <c r="F62" s="40" t="n">
        <f aca="false">'Deaths per day'!G62-'Deaths per day'!G61</f>
        <v>-1.83397683397683</v>
      </c>
      <c r="G62" s="40" t="n">
        <f aca="false">'Deaths per day'!H62-'Deaths per day'!H61</f>
        <v>4.24841422038649</v>
      </c>
      <c r="H62" s="40" t="n">
        <f aca="false">'Deaths per day'!I62-'Deaths per day'!I61</f>
        <v>-0.410876132930514</v>
      </c>
      <c r="I62" s="40" t="n">
        <f aca="false">'Deaths per day'!J62-'Deaths per day'!J61</f>
        <v>1.0264979708761</v>
      </c>
    </row>
    <row r="63" customFormat="false" ht="12.8" hidden="false" customHeight="false" outlineLevel="0" collapsed="false">
      <c r="B63" s="0" t="n">
        <f aca="false">B62+1</f>
        <v>11</v>
      </c>
      <c r="C63" s="40" t="n">
        <f aca="false">'Deaths per day'!D63-'Deaths per day'!D62</f>
        <v>2.1494708994709</v>
      </c>
      <c r="D63" s="40" t="n">
        <f aca="false">'Deaths per day'!E63-'Deaths per day'!E62</f>
        <v>-0.51336898395722</v>
      </c>
      <c r="E63" s="40" t="n">
        <f aca="false">'Deaths per day'!F63-'Deaths per day'!F62</f>
        <v>-0.413666309177263</v>
      </c>
      <c r="F63" s="40" t="n">
        <f aca="false">'Deaths per day'!G63-'Deaths per day'!G62</f>
        <v>-3.37837837837838</v>
      </c>
      <c r="G63" s="40" t="n">
        <f aca="false">'Deaths per day'!H63-'Deaths per day'!H62</f>
        <v>-0.265525888774155</v>
      </c>
      <c r="H63" s="40" t="n">
        <f aca="false">'Deaths per day'!I63-'Deaths per day'!I62</f>
        <v>0.290030211480363</v>
      </c>
      <c r="I63" s="40" t="n">
        <f aca="false">'Deaths per day'!J63-'Deaths per day'!J62</f>
        <v>-0.23872045834328</v>
      </c>
    </row>
    <row r="64" customFormat="false" ht="12.8" hidden="false" customHeight="false" outlineLevel="0" collapsed="false">
      <c r="B64" s="0" t="n">
        <f aca="false">B63+1</f>
        <v>12</v>
      </c>
      <c r="C64" s="40" t="n">
        <f aca="false">'Deaths per day'!D64-'Deaths per day'!D63</f>
        <v>-0.793650793650794</v>
      </c>
      <c r="D64" s="40" t="n">
        <f aca="false">'Deaths per day'!E64-'Deaths per day'!E63</f>
        <v>1.32620320855615</v>
      </c>
      <c r="E64" s="40" t="n">
        <f aca="false">'Deaths per day'!F64-'Deaths per day'!F63</f>
        <v>1.93044277616056</v>
      </c>
      <c r="F64" s="40" t="n">
        <f aca="false">'Deaths per day'!G64-'Deaths per day'!G63</f>
        <v>1.25482625482625</v>
      </c>
      <c r="G64" s="40" t="n">
        <f aca="false">'Deaths per day'!H64-'Deaths per day'!H63</f>
        <v>0.914589172444313</v>
      </c>
      <c r="H64" s="40" t="n">
        <f aca="false">'Deaths per day'!I64-'Deaths per day'!I63</f>
        <v>2.18429003021148</v>
      </c>
      <c r="I64" s="40" t="n">
        <f aca="false">'Deaths per day'!J64-'Deaths per day'!J63</f>
        <v>1.51587491047983</v>
      </c>
    </row>
    <row r="65" customFormat="false" ht="12.8" hidden="false" customHeight="false" outlineLevel="0" collapsed="false">
      <c r="B65" s="0" t="n">
        <f aca="false">B64+1</f>
        <v>13</v>
      </c>
      <c r="C65" s="40" t="n">
        <f aca="false">'Deaths per day'!D65-'Deaths per day'!D64</f>
        <v>3.30687830687831</v>
      </c>
      <c r="D65" s="40" t="n">
        <f aca="false">'Deaths per day'!E65-'Deaths per day'!E64</f>
        <v>1.1764705882353</v>
      </c>
      <c r="E65" s="40" t="n">
        <f aca="false">'Deaths per day'!F65-'Deaths per day'!F64</f>
        <v>1.24099892753179</v>
      </c>
      <c r="F65" s="40" t="n">
        <f aca="false">'Deaths per day'!G65-'Deaths per day'!G64</f>
        <v>4.63320463320463</v>
      </c>
      <c r="G65" s="40" t="n">
        <f aca="false">'Deaths per day'!H65-'Deaths per day'!H64</f>
        <v>0.678566160200619</v>
      </c>
      <c r="H65" s="40" t="n">
        <f aca="false">'Deaths per day'!I65-'Deaths per day'!I64</f>
        <v>-0.190332326283988</v>
      </c>
      <c r="I65" s="40" t="n">
        <f aca="false">'Deaths per day'!J65-'Deaths per day'!J64</f>
        <v>-0.8952017187873</v>
      </c>
    </row>
    <row r="66" customFormat="false" ht="12.8" hidden="false" customHeight="false" outlineLevel="0" collapsed="false">
      <c r="B66" s="0" t="n">
        <f aca="false">B65+1</f>
        <v>14</v>
      </c>
      <c r="C66" s="40" t="n">
        <f aca="false">'Deaths per day'!D66-'Deaths per day'!D65</f>
        <v>2.744708994709</v>
      </c>
      <c r="D66" s="40" t="n">
        <f aca="false">'Deaths per day'!E66-'Deaths per day'!E65</f>
        <v>1.51871657754011</v>
      </c>
      <c r="E66" s="40" t="n">
        <f aca="false">'Deaths per day'!F66-'Deaths per day'!F65</f>
        <v>0.153209744139727</v>
      </c>
      <c r="F66" s="40" t="n">
        <f aca="false">'Deaths per day'!G66-'Deaths per day'!G65</f>
        <v>3.66795366795367</v>
      </c>
      <c r="G66" s="40" t="n">
        <f aca="false">'Deaths per day'!H66-'Deaths per day'!H65</f>
        <v>-1.71116683876678</v>
      </c>
      <c r="H66" s="40" t="n">
        <f aca="false">'Deaths per day'!I66-'Deaths per day'!I65</f>
        <v>-0.163141993957704</v>
      </c>
      <c r="I66" s="40" t="n">
        <f aca="false">'Deaths per day'!J66-'Deaths per day'!J65</f>
        <v>-1.53974695631416</v>
      </c>
    </row>
    <row r="67" customFormat="false" ht="12.8" hidden="false" customHeight="false" outlineLevel="0" collapsed="false">
      <c r="B67" s="0" t="n">
        <f aca="false">B66+1</f>
        <v>15</v>
      </c>
      <c r="C67" s="40" t="n">
        <f aca="false">'Deaths per day'!D67-'Deaths per day'!D66</f>
        <v>-2.3478835978836</v>
      </c>
      <c r="D67" s="40" t="n">
        <f aca="false">'Deaths per day'!E67-'Deaths per day'!E66</f>
        <v>-0.491978609625669</v>
      </c>
      <c r="E67" s="40" t="n">
        <f aca="false">'Deaths per day'!F67-'Deaths per day'!F66</f>
        <v>12.9615443542209</v>
      </c>
      <c r="F67" s="40" t="n">
        <f aca="false">'Deaths per day'!G67-'Deaths per day'!G66</f>
        <v>-1.73745173745174</v>
      </c>
      <c r="G67" s="40" t="n">
        <f aca="false">'Deaths per day'!H67-'Deaths per day'!H66</f>
        <v>-0.973594925505237</v>
      </c>
      <c r="H67" s="40" t="n">
        <f aca="false">'Deaths per day'!I67-'Deaths per day'!I66</f>
        <v>0.377643504531722</v>
      </c>
      <c r="I67" s="40" t="n">
        <f aca="false">'Deaths per day'!J67-'Deaths per day'!J66</f>
        <v>0.071616137502984</v>
      </c>
    </row>
    <row r="68" customFormat="false" ht="12.8" hidden="false" customHeight="false" outlineLevel="0" collapsed="false">
      <c r="B68" s="0" t="n">
        <f aca="false">B67+1</f>
        <v>16</v>
      </c>
      <c r="C68" s="40" t="n">
        <f aca="false">'Deaths per day'!D68-'Deaths per day'!D67</f>
        <v>-0.826719576719576</v>
      </c>
      <c r="D68" s="40" t="n">
        <f aca="false">'Deaths per day'!E68-'Deaths per day'!E67</f>
        <v>1.96791443850267</v>
      </c>
      <c r="E68" s="40" t="n">
        <f aca="false">'Deaths per day'!F68-'Deaths per day'!F67</f>
        <v>-3.60042898728359</v>
      </c>
      <c r="F68" s="40" t="n">
        <f aca="false">'Deaths per day'!G68-'Deaths per day'!G67</f>
        <v>0.965250965250965</v>
      </c>
      <c r="G68" s="40" t="n">
        <f aca="false">'Deaths per day'!H68-'Deaths per day'!H67</f>
        <v>6.63814721935389</v>
      </c>
      <c r="H68" s="40" t="n">
        <f aca="false">'Deaths per day'!I68-'Deaths per day'!I67</f>
        <v>-0.640483383685801</v>
      </c>
      <c r="I68" s="40" t="n">
        <f aca="false">'Deaths per day'!J68-'Deaths per day'!J67</f>
        <v>0.190976366674624</v>
      </c>
    </row>
    <row r="69" customFormat="false" ht="12.8" hidden="false" customHeight="false" outlineLevel="0" collapsed="false">
      <c r="B69" s="0" t="n">
        <f aca="false">B68+1</f>
        <v>17</v>
      </c>
      <c r="C69" s="40" t="n">
        <f aca="false">'Deaths per day'!D69-'Deaths per day'!D68</f>
        <v>2.3478835978836</v>
      </c>
      <c r="D69" s="40" t="n">
        <f aca="false">'Deaths per day'!E69-'Deaths per day'!E68</f>
        <v>-3.52941176470588</v>
      </c>
      <c r="E69" s="40" t="n">
        <f aca="false">'Deaths per day'!F69-'Deaths per day'!F68</f>
        <v>-1.02650528573617</v>
      </c>
      <c r="F69" s="40" t="n">
        <f aca="false">'Deaths per day'!G69-'Deaths per day'!G68</f>
        <v>-2.7992277992278</v>
      </c>
      <c r="G69" s="40" t="n">
        <f aca="false">'Deaths per day'!H69-'Deaths per day'!H68</f>
        <v>0.0885086295913862</v>
      </c>
      <c r="H69" s="40" t="n">
        <f aca="false">'Deaths per day'!I69-'Deaths per day'!I68</f>
        <v>-0.897280966767371</v>
      </c>
      <c r="I69" s="40" t="n">
        <f aca="false">'Deaths per day'!J69-'Deaths per day'!J68</f>
        <v>0.250656481260444</v>
      </c>
    </row>
    <row r="70" customFormat="false" ht="12.8" hidden="false" customHeight="false" outlineLevel="0" collapsed="false">
      <c r="B70" s="0" t="n">
        <f aca="false">B69+1</f>
        <v>18</v>
      </c>
      <c r="C70" s="40" t="n">
        <f aca="false">'Deaths per day'!D70-'Deaths per day'!D69</f>
        <v>-0.992063492063494</v>
      </c>
      <c r="D70" s="40" t="n">
        <f aca="false">'Deaths per day'!E70-'Deaths per day'!E69</f>
        <v>3.74331550802139</v>
      </c>
      <c r="E70" s="40" t="n">
        <f aca="false">'Deaths per day'!F70-'Deaths per day'!F69</f>
        <v>-8.19672131147541</v>
      </c>
      <c r="F70" s="40" t="n">
        <f aca="false">'Deaths per day'!G70-'Deaths per day'!G69</f>
        <v>-5.79150579150579</v>
      </c>
      <c r="G70" s="40" t="n">
        <f aca="false">'Deaths per day'!H70-'Deaths per day'!H69</f>
        <v>1.01784924030093</v>
      </c>
      <c r="H70" s="40" t="n">
        <f aca="false">'Deaths per day'!I70-'Deaths per day'!I69</f>
        <v>-0.00302114803625386</v>
      </c>
      <c r="I70" s="40" t="n">
        <f aca="false">'Deaths per day'!J70-'Deaths per day'!J69</f>
        <v>1.53974695631416</v>
      </c>
    </row>
    <row r="71" customFormat="false" ht="12.8" hidden="false" customHeight="false" outlineLevel="0" collapsed="false">
      <c r="B71" s="0" t="n">
        <f aca="false">B70+1</f>
        <v>19</v>
      </c>
      <c r="C71" s="40" t="n">
        <f aca="false">'Deaths per day'!D71-'Deaths per day'!D70</f>
        <v>0.479497354497356</v>
      </c>
      <c r="D71" s="40" t="n">
        <f aca="false">'Deaths per day'!E71-'Deaths per day'!E70</f>
        <v>0.81283422459893</v>
      </c>
      <c r="E71" s="40" t="n">
        <f aca="false">'Deaths per day'!F71-'Deaths per day'!F70</f>
        <v>4.82610694040141</v>
      </c>
      <c r="F71" s="40" t="n">
        <f aca="false">'Deaths per day'!G71-'Deaths per day'!G70</f>
        <v>-0.482625482625483</v>
      </c>
      <c r="G71" s="40" t="n">
        <f aca="false">'Deaths per day'!H71-'Deaths per day'!H70</f>
        <v>0.722820474996311</v>
      </c>
      <c r="H71" s="40" t="n">
        <f aca="false">'Deaths per day'!I71-'Deaths per day'!I70</f>
        <v>2.53776435045317</v>
      </c>
      <c r="I71" s="40" t="n">
        <f aca="false">'Deaths per day'!J71-'Deaths per day'!J70</f>
        <v>0.095488183337312</v>
      </c>
    </row>
    <row r="72" customFormat="false" ht="12.8" hidden="false" customHeight="false" outlineLevel="0" collapsed="false">
      <c r="B72" s="0" t="n">
        <f aca="false">B71+1</f>
        <v>20</v>
      </c>
      <c r="C72" s="40" t="n">
        <f aca="false">'Deaths per day'!D72-'Deaths per day'!D71</f>
        <v>3.42261904761905</v>
      </c>
      <c r="D72" s="40" t="n">
        <f aca="false">'Deaths per day'!E72-'Deaths per day'!E71</f>
        <v>-2.37433155080214</v>
      </c>
      <c r="E72" s="40" t="n">
        <f aca="false">'Deaths per day'!F72-'Deaths per day'!F71</f>
        <v>8.94744905776008</v>
      </c>
      <c r="F72" s="40" t="n">
        <f aca="false">'Deaths per day'!G72-'Deaths per day'!G71</f>
        <v>0.772200772200772</v>
      </c>
      <c r="G72" s="40" t="n">
        <f aca="false">'Deaths per day'!H72-'Deaths per day'!H71</f>
        <v>-4.61720017701726</v>
      </c>
      <c r="H72" s="40" t="n">
        <f aca="false">'Deaths per day'!I72-'Deaths per day'!I71</f>
        <v>0.196374622356496</v>
      </c>
      <c r="I72" s="40" t="n">
        <f aca="false">'Deaths per day'!J72-'Deaths per day'!J71</f>
        <v>-0.728097397947004</v>
      </c>
    </row>
    <row r="73" customFormat="false" ht="12.8" hidden="false" customHeight="false" outlineLevel="0" collapsed="false">
      <c r="B73" s="0" t="n">
        <f aca="false">B72+1</f>
        <v>21</v>
      </c>
      <c r="C73" s="40" t="n">
        <f aca="false">'Deaths per day'!D73-'Deaths per day'!D72</f>
        <v>-0.496031746031747</v>
      </c>
      <c r="D73" s="40" t="n">
        <f aca="false">'Deaths per day'!E73-'Deaths per day'!E72</f>
        <v>-2.16042780748663</v>
      </c>
      <c r="E73" s="40" t="n">
        <f aca="false">'Deaths per day'!F73-'Deaths per day'!F72</f>
        <v>-13.4211735866401</v>
      </c>
      <c r="F73" s="40" t="n">
        <f aca="false">'Deaths per day'!G73-'Deaths per day'!G72</f>
        <v>9.07335907335907</v>
      </c>
      <c r="G73" s="40" t="n">
        <f aca="false">'Deaths per day'!H73-'Deaths per day'!H72</f>
        <v>-2.25697005458032</v>
      </c>
      <c r="H73" s="40" t="n">
        <f aca="false">'Deaths per day'!I73-'Deaths per day'!I72</f>
        <v>-1.32326283987915</v>
      </c>
      <c r="I73" s="40" t="n">
        <f aca="false">'Deaths per day'!J73-'Deaths per day'!J72</f>
        <v>0.620673191692528</v>
      </c>
    </row>
    <row r="74" customFormat="false" ht="12.8" hidden="false" customHeight="false" outlineLevel="0" collapsed="false">
      <c r="B74" s="0" t="n">
        <f aca="false">B73+1</f>
        <v>22</v>
      </c>
      <c r="C74" s="40" t="n">
        <f aca="false">'Deaths per day'!D74-'Deaths per day'!D73</f>
        <v>-2.19907407407407</v>
      </c>
      <c r="D74" s="40" t="n">
        <f aca="false">'Deaths per day'!E74-'Deaths per day'!E73</f>
        <v>-1.17647058823529</v>
      </c>
      <c r="E74" s="40" t="n">
        <f aca="false">'Deaths per day'!F74-'Deaths per day'!F73</f>
        <v>12.2567795311782</v>
      </c>
      <c r="F74" s="40" t="n">
        <f aca="false">'Deaths per day'!G74-'Deaths per day'!G73</f>
        <v>5.40540540540541</v>
      </c>
      <c r="G74" s="40" t="n">
        <f aca="false">'Deaths per day'!H74-'Deaths per day'!H73</f>
        <v>0.85558341938339</v>
      </c>
      <c r="H74" s="40" t="n">
        <f aca="false">'Deaths per day'!I74-'Deaths per day'!I73</f>
        <v>1.05740181268882</v>
      </c>
      <c r="I74" s="40" t="n">
        <f aca="false">'Deaths per day'!J74-'Deaths per day'!J73</f>
        <v>-1.3607066125567</v>
      </c>
    </row>
    <row r="75" customFormat="false" ht="12.8" hidden="false" customHeight="false" outlineLevel="0" collapsed="false">
      <c r="B75" s="0" t="n">
        <f aca="false">B74+1</f>
        <v>23</v>
      </c>
      <c r="C75" s="40" t="n">
        <f aca="false">'Deaths per day'!D75-'Deaths per day'!D74</f>
        <v>0.925925925925927</v>
      </c>
      <c r="D75" s="40" t="n">
        <f aca="false">'Deaths per day'!E75-'Deaths per day'!E74</f>
        <v>0.128342245989304</v>
      </c>
      <c r="E75" s="40" t="n">
        <f aca="false">'Deaths per day'!F75-'Deaths per day'!F74</f>
        <v>-5.42362494254635</v>
      </c>
      <c r="F75" s="40" t="n">
        <f aca="false">'Deaths per day'!G75-'Deaths per day'!G74</f>
        <v>-3.86100386100386</v>
      </c>
      <c r="G75" s="40" t="n">
        <f aca="false">'Deaths per day'!H75-'Deaths per day'!H74</f>
        <v>4.42543147956926</v>
      </c>
      <c r="H75" s="40" t="n">
        <f aca="false">'Deaths per day'!I75-'Deaths per day'!I74</f>
        <v>-1.99395770392749</v>
      </c>
      <c r="I75" s="40" t="n">
        <f aca="false">'Deaths per day'!J75-'Deaths per day'!J74</f>
        <v>-0.978753879207448</v>
      </c>
    </row>
    <row r="76" customFormat="false" ht="12.8" hidden="false" customHeight="false" outlineLevel="0" collapsed="false">
      <c r="B76" s="0" t="n">
        <f aca="false">B75+1</f>
        <v>24</v>
      </c>
      <c r="C76" s="40" t="n">
        <f aca="false">'Deaths per day'!D76-'Deaths per day'!D75</f>
        <v>0.413359788359788</v>
      </c>
      <c r="D76" s="40" t="n">
        <f aca="false">'Deaths per day'!E76-'Deaths per day'!E75</f>
        <v>0.0855614973262036</v>
      </c>
      <c r="E76" s="40" t="n">
        <f aca="false">'Deaths per day'!F76-'Deaths per day'!F75</f>
        <v>-5.3929829937184</v>
      </c>
      <c r="F76" s="40" t="n">
        <f aca="false">'Deaths per day'!G76-'Deaths per day'!G75</f>
        <v>-6.08108108108108</v>
      </c>
      <c r="G76" s="40" t="n">
        <f aca="false">'Deaths per day'!H76-'Deaths per day'!H75</f>
        <v>-2.97979052957663</v>
      </c>
      <c r="H76" s="40" t="n">
        <f aca="false">'Deaths per day'!I76-'Deaths per day'!I75</f>
        <v>-0.945619335347432</v>
      </c>
      <c r="I76" s="40" t="n">
        <f aca="false">'Deaths per day'!J76-'Deaths per day'!J75</f>
        <v>1.38457865839102</v>
      </c>
    </row>
    <row r="77" customFormat="false" ht="12.8" hidden="false" customHeight="false" outlineLevel="0" collapsed="false">
      <c r="B77" s="0" t="n">
        <f aca="false">B76+1</f>
        <v>25</v>
      </c>
      <c r="C77" s="40" t="n">
        <f aca="false">'Deaths per day'!D77-'Deaths per day'!D76</f>
        <v>-1.81878306878307</v>
      </c>
      <c r="D77" s="40" t="n">
        <f aca="false">'Deaths per day'!E77-'Deaths per day'!E76</f>
        <v>0.919786096256685</v>
      </c>
      <c r="E77" s="40" t="n">
        <f aca="false">'Deaths per day'!F77-'Deaths per day'!F76</f>
        <v>-1.13375210663398</v>
      </c>
      <c r="F77" s="40" t="n">
        <f aca="false">'Deaths per day'!G77-'Deaths per day'!G76</f>
        <v>4.24710424710425</v>
      </c>
      <c r="G77" s="40" t="n">
        <f aca="false">'Deaths per day'!H77-'Deaths per day'!H76</f>
        <v>2.75851895559817</v>
      </c>
      <c r="H77" s="40" t="n">
        <f aca="false">'Deaths per day'!I77-'Deaths per day'!I76</f>
        <v>1.1238670694864</v>
      </c>
      <c r="I77" s="40" t="n">
        <f aca="false">'Deaths per day'!J77-'Deaths per day'!J76</f>
        <v>0.047744091668656</v>
      </c>
    </row>
    <row r="78" customFormat="false" ht="12.8" hidden="false" customHeight="false" outlineLevel="0" collapsed="false">
      <c r="B78" s="0" t="n">
        <f aca="false">B77+1</f>
        <v>26</v>
      </c>
      <c r="C78" s="40" t="n">
        <f aca="false">'Deaths per day'!D78-'Deaths per day'!D77</f>
        <v>0.545634920634921</v>
      </c>
      <c r="D78" s="40" t="n">
        <f aca="false">'Deaths per day'!E78-'Deaths per day'!E77</f>
        <v>-1.96791443850267</v>
      </c>
      <c r="E78" s="40" t="n">
        <f aca="false">'Deaths per day'!F78-'Deaths per day'!F77</f>
        <v>0.199172667381646</v>
      </c>
      <c r="F78" s="40" t="n">
        <f aca="false">'Deaths per day'!G78-'Deaths per day'!G77</f>
        <v>-7.91505791505792</v>
      </c>
      <c r="G78" s="40" t="n">
        <f aca="false">'Deaths per day'!H78-'Deaths per day'!H77</f>
        <v>-1.3866351969317</v>
      </c>
      <c r="H78" s="40" t="n">
        <f aca="false">'Deaths per day'!I78-'Deaths per day'!I77</f>
        <v>2.26888217522659</v>
      </c>
    </row>
    <row r="79" customFormat="false" ht="12.8" hidden="false" customHeight="false" outlineLevel="0" collapsed="false">
      <c r="B79" s="0" t="n">
        <f aca="false">B78+1</f>
        <v>27</v>
      </c>
      <c r="C79" s="40" t="n">
        <f aca="false">'Deaths per day'!D79-'Deaths per day'!D78</f>
        <v>0.0992063492063497</v>
      </c>
      <c r="D79" s="40" t="n">
        <f aca="false">'Deaths per day'!E79-'Deaths per day'!E78</f>
        <v>-0.449197860962567</v>
      </c>
      <c r="E79" s="40" t="n">
        <f aca="false">'Deaths per day'!F79-'Deaths per day'!F78</f>
        <v>2.88034318982687</v>
      </c>
      <c r="F79" s="40" t="n">
        <f aca="false">'Deaths per day'!G79-'Deaths per day'!G78</f>
        <v>1.06177606177606</v>
      </c>
      <c r="G79" s="40" t="n">
        <f aca="false">'Deaths per day'!H79-'Deaths per day'!H78</f>
        <v>2.65525888774155</v>
      </c>
      <c r="H79" s="40"/>
    </row>
    <row r="80" customFormat="false" ht="12.8" hidden="false" customHeight="false" outlineLevel="0" collapsed="false">
      <c r="B80" s="0" t="n">
        <f aca="false">B79+1</f>
        <v>28</v>
      </c>
      <c r="C80" s="40" t="n">
        <f aca="false">'Deaths per day'!D80-'Deaths per day'!D79</f>
        <v>-1.40542328042328</v>
      </c>
      <c r="D80" s="40" t="n">
        <f aca="false">'Deaths per day'!E80-'Deaths per day'!E79</f>
        <v>-2.33155080213904</v>
      </c>
      <c r="E80" s="40" t="n">
        <f aca="false">'Deaths per day'!F80-'Deaths per day'!F79</f>
        <v>10.3569787038456</v>
      </c>
      <c r="F80" s="40" t="n">
        <f aca="false">'Deaths per day'!G80-'Deaths per day'!G79</f>
        <v>13.996138996139</v>
      </c>
      <c r="G80" s="40" t="n">
        <f aca="false">'Deaths per day'!H80-'Deaths per day'!H79</f>
        <v>-9.10163740964744</v>
      </c>
      <c r="H80" s="40"/>
    </row>
    <row r="81" customFormat="false" ht="12.8" hidden="false" customHeight="false" outlineLevel="0" collapsed="false">
      <c r="B81" s="0" t="n">
        <f aca="false">B80+1</f>
        <v>29</v>
      </c>
      <c r="C81" s="40" t="n">
        <f aca="false">'Deaths per day'!D81-'Deaths per day'!D80</f>
        <v>-2.57936507936508</v>
      </c>
      <c r="D81" s="40" t="n">
        <f aca="false">'Deaths per day'!E81-'Deaths per day'!E80</f>
        <v>1.66844919786096</v>
      </c>
      <c r="E81" s="40" t="n">
        <f aca="false">'Deaths per day'!F81-'Deaths per day'!F80</f>
        <v>-10.4948674735713</v>
      </c>
      <c r="F81" s="40"/>
      <c r="G81" s="40" t="n">
        <f aca="false">'Deaths per day'!H81-'Deaths per day'!H80</f>
        <v>0.899837734179083</v>
      </c>
    </row>
    <row r="82" customFormat="false" ht="12.8" hidden="false" customHeight="false" outlineLevel="0" collapsed="false">
      <c r="B82" s="0" t="n">
        <f aca="false">B81+1</f>
        <v>30</v>
      </c>
      <c r="C82" s="40" t="n">
        <f aca="false">'Deaths per day'!D82-'Deaths per day'!D81</f>
        <v>1.83531746031746</v>
      </c>
      <c r="D82" s="40" t="n">
        <f aca="false">'Deaths per day'!E82-'Deaths per day'!E81</f>
        <v>-1.19786096256684</v>
      </c>
      <c r="E82" s="40" t="n">
        <f aca="false">'Deaths per day'!F82-'Deaths per day'!F81</f>
        <v>0.122567795311781</v>
      </c>
      <c r="F82" s="40"/>
      <c r="G82" s="40" t="n">
        <f aca="false">'Deaths per day'!H82-'Deaths per day'!H81</f>
        <v>9.04263165658652</v>
      </c>
    </row>
    <row r="83" customFormat="false" ht="12.8" hidden="false" customHeight="false" outlineLevel="0" collapsed="false">
      <c r="B83" s="0" t="n">
        <f aca="false">B82+1</f>
        <v>31</v>
      </c>
      <c r="C83" s="40" t="n">
        <f aca="false">'Deaths per day'!D83-'Deaths per day'!D82</f>
        <v>-0.529100529100528</v>
      </c>
      <c r="D83" s="40" t="n">
        <f aca="false">'Deaths per day'!E83-'Deaths per day'!E82</f>
        <v>-1.02673796791444</v>
      </c>
      <c r="E83" s="40" t="n">
        <f aca="false">'Deaths per day'!F83-'Deaths per day'!F82</f>
        <v>-1.82319595526275</v>
      </c>
      <c r="F83" s="40"/>
      <c r="G83" s="40"/>
    </row>
    <row r="84" customFormat="false" ht="12.8" hidden="false" customHeight="false" outlineLevel="0" collapsed="false">
      <c r="B84" s="0" t="n">
        <f aca="false">B83+1</f>
        <v>32</v>
      </c>
      <c r="C84" s="40" t="n">
        <f aca="false">'Deaths per day'!D84-'Deaths per day'!D83</f>
        <v>-1.02513227513228</v>
      </c>
      <c r="D84" s="40" t="n">
        <f aca="false">'Deaths per day'!E84-'Deaths per day'!E83</f>
        <v>1.24064171122995</v>
      </c>
      <c r="E84" s="40" t="n">
        <f aca="false">'Deaths per day'!F84-'Deaths per day'!F83</f>
        <v>-3.78428068025126</v>
      </c>
    </row>
    <row r="85" customFormat="false" ht="12.8" hidden="false" customHeight="false" outlineLevel="0" collapsed="false">
      <c r="B85" s="0" t="n">
        <f aca="false">B84+1</f>
        <v>33</v>
      </c>
      <c r="C85" s="40" t="n">
        <f aca="false">'Deaths per day'!D85-'Deaths per day'!D84</f>
        <v>1.12433862433863</v>
      </c>
      <c r="D85" s="40" t="n">
        <f aca="false">'Deaths per day'!E85-'Deaths per day'!E84</f>
        <v>-5.11229946524064</v>
      </c>
      <c r="E85" s="40" t="n">
        <f aca="false">'Deaths per day'!F85-'Deaths per day'!F84</f>
        <v>2.32878811092385</v>
      </c>
    </row>
    <row r="86" customFormat="false" ht="12.8" hidden="false" customHeight="false" outlineLevel="0" collapsed="false">
      <c r="B86" s="0" t="n">
        <f aca="false">B85+1</f>
        <v>34</v>
      </c>
      <c r="C86" s="40" t="n">
        <f aca="false">'Deaths per day'!D86-'Deaths per day'!D85</f>
        <v>-0.661375661375661</v>
      </c>
      <c r="D86" s="40" t="n">
        <f aca="false">'Deaths per day'!E86-'Deaths per day'!E85</f>
        <v>0.641711229946525</v>
      </c>
      <c r="E86" s="40" t="n">
        <f aca="false">'Deaths per day'!F86-'Deaths per day'!F85</f>
        <v>-0.245135590623564</v>
      </c>
    </row>
    <row r="87" customFormat="false" ht="12.8" hidden="false" customHeight="false" outlineLevel="0" collapsed="false">
      <c r="B87" s="0" t="n">
        <f aca="false">B86+1</f>
        <v>35</v>
      </c>
      <c r="C87" s="40" t="n">
        <f aca="false">'Deaths per day'!D87-'Deaths per day'!D86</f>
        <v>0.810185185185185</v>
      </c>
      <c r="D87" s="40" t="n">
        <f aca="false">'Deaths per day'!E87-'Deaths per day'!E86</f>
        <v>4.64171122994652</v>
      </c>
      <c r="E87" s="40" t="n">
        <f aca="false">'Deaths per day'!F87-'Deaths per day'!F86</f>
        <v>0.199172667381646</v>
      </c>
    </row>
    <row r="88" customFormat="false" ht="12.8" hidden="false" customHeight="false" outlineLevel="0" collapsed="false">
      <c r="B88" s="0" t="n">
        <f aca="false">B87+1</f>
        <v>36</v>
      </c>
      <c r="C88" s="40" t="n">
        <f aca="false">'Deaths per day'!D88-'Deaths per day'!D87</f>
        <v>-3.10846560846561</v>
      </c>
      <c r="D88" s="40" t="n">
        <f aca="false">'Deaths per day'!E88-'Deaths per day'!E87</f>
        <v>-3.31550802139038</v>
      </c>
      <c r="E88" s="40"/>
    </row>
    <row r="89" customFormat="false" ht="12.8" hidden="false" customHeight="false" outlineLevel="0" collapsed="false">
      <c r="B89" s="0" t="n">
        <f aca="false">B88+1</f>
        <v>37</v>
      </c>
      <c r="C89" s="40" t="n">
        <f aca="false">'Deaths per day'!D89-'Deaths per day'!D88</f>
        <v>2.23214285714286</v>
      </c>
      <c r="D89" s="40" t="n">
        <f aca="false">'Deaths per day'!E89-'Deaths per day'!E88</f>
        <v>-0.235294117647058</v>
      </c>
    </row>
    <row r="90" customFormat="false" ht="12.8" hidden="false" customHeight="false" outlineLevel="0" collapsed="false">
      <c r="B90" s="0" t="n">
        <f aca="false">B89+1</f>
        <v>38</v>
      </c>
      <c r="C90" s="40" t="n">
        <f aca="false">'Deaths per day'!D90-'Deaths per day'!D89</f>
        <v>0.595238095238095</v>
      </c>
      <c r="D90" s="40" t="n">
        <f aca="false">'Deaths per day'!E90-'Deaths per day'!E89</f>
        <v>0.663101604278074</v>
      </c>
    </row>
    <row r="91" customFormat="false" ht="12.8" hidden="false" customHeight="false" outlineLevel="0" collapsed="false">
      <c r="B91" s="0" t="n">
        <f aca="false">B90+1</f>
        <v>39</v>
      </c>
      <c r="C91" s="40" t="n">
        <f aca="false">'Deaths per day'!D91-'Deaths per day'!D90</f>
        <v>-0.396825396825397</v>
      </c>
      <c r="D91" s="40" t="n">
        <f aca="false">'Deaths per day'!E91-'Deaths per day'!E90</f>
        <v>0.106951871657754</v>
      </c>
    </row>
    <row r="92" customFormat="false" ht="12.8" hidden="false" customHeight="false" outlineLevel="0" collapsed="false">
      <c r="B92" s="0" t="n">
        <f aca="false">B91+1</f>
        <v>40</v>
      </c>
      <c r="C92" s="40" t="n">
        <f aca="false">'Deaths per day'!D92-'Deaths per day'!D91</f>
        <v>-0.876322751322752</v>
      </c>
      <c r="D92" s="40"/>
    </row>
    <row r="93" customFormat="false" ht="12.8" hidden="false" customHeight="false" outlineLevel="0" collapsed="false">
      <c r="B93" s="0" t="n">
        <f aca="false">B92+1</f>
        <v>41</v>
      </c>
      <c r="C93" s="40" t="n">
        <f aca="false">'Deaths per day'!D93-'Deaths per day'!D92</f>
        <v>0.826719576719578</v>
      </c>
    </row>
    <row r="94" customFormat="false" ht="12.8" hidden="false" customHeight="false" outlineLevel="0" collapsed="false">
      <c r="B94" s="0" t="n">
        <f aca="false">B93+1</f>
        <v>42</v>
      </c>
      <c r="C94" s="40" t="n">
        <f aca="false">'Deaths per day'!D94-'Deaths per day'!D93</f>
        <v>-1.53769841269841</v>
      </c>
    </row>
    <row r="95" customFormat="false" ht="12.8" hidden="false" customHeight="false" outlineLevel="0" collapsed="false">
      <c r="B95" s="0" t="n">
        <f aca="false">B94+1</f>
        <v>43</v>
      </c>
      <c r="C95" s="40" t="n">
        <f aca="false">'Deaths per day'!D95-'Deaths per day'!D94</f>
        <v>-0.810185185185185</v>
      </c>
    </row>
    <row r="96" customFormat="false" ht="12.8" hidden="false" customHeight="false" outlineLevel="0" collapsed="false">
      <c r="B96" s="0" t="n">
        <f aca="false">B95+1</f>
        <v>44</v>
      </c>
      <c r="C96" s="40" t="n">
        <f aca="false">'Deaths per day'!D96-'Deaths per day'!D95</f>
        <v>0.347222222222222</v>
      </c>
    </row>
    <row r="97" customFormat="false" ht="12.8" hidden="false" customHeight="false" outlineLevel="0" collapsed="false">
      <c r="B97" s="0" t="n">
        <f aca="false">B96+1</f>
        <v>45</v>
      </c>
      <c r="C97" s="40" t="n">
        <f aca="false">'Deaths per day'!D97-'Deaths per day'!D96</f>
        <v>1.32275132275132</v>
      </c>
    </row>
    <row r="98" customFormat="false" ht="12.8" hidden="false" customHeight="false" outlineLevel="0" collapsed="false">
      <c r="B98" s="0" t="n">
        <f aca="false">B97+1</f>
        <v>46</v>
      </c>
      <c r="C98" s="40" t="n">
        <f aca="false">'Deaths per day'!D98-'Deaths per day'!D97</f>
        <v>-1.60383597883598</v>
      </c>
    </row>
    <row r="99" customFormat="false" ht="12.8" hidden="false" customHeight="false" outlineLevel="0" collapsed="false">
      <c r="B99" s="0" t="n">
        <f aca="false">B98+1</f>
        <v>47</v>
      </c>
      <c r="C99" s="40"/>
    </row>
    <row r="100" customFormat="false" ht="12.8" hidden="false" customHeight="false" outlineLevel="0" collapsed="false">
      <c r="B100" s="0" t="n">
        <f aca="false">B99+1</f>
        <v>48</v>
      </c>
    </row>
    <row r="101" customFormat="false" ht="12.8" hidden="false" customHeight="false" outlineLevel="0" collapsed="false">
      <c r="B101" s="0" t="n">
        <f aca="false">B100+1</f>
        <v>49</v>
      </c>
    </row>
    <row r="102" customFormat="false" ht="12.8" hidden="false" customHeight="false" outlineLevel="0" collapsed="false">
      <c r="B102" s="0" t="n">
        <f aca="false">B101+1</f>
        <v>50</v>
      </c>
    </row>
    <row r="103" customFormat="false" ht="12.8" hidden="false" customHeight="false" outlineLevel="0" collapsed="false">
      <c r="B103" s="0" t="n">
        <f aca="false">B102+1</f>
        <v>51</v>
      </c>
    </row>
    <row r="104" customFormat="false" ht="12.8" hidden="false" customHeight="false" outlineLevel="0" collapsed="false">
      <c r="B104" s="0" t="n">
        <f aca="false">B103+1</f>
        <v>52</v>
      </c>
    </row>
    <row r="105" customFormat="false" ht="12.8" hidden="false" customHeight="false" outlineLevel="0" collapsed="false">
      <c r="B105" s="0" t="n">
        <f aca="false">B104+1</f>
        <v>53</v>
      </c>
    </row>
    <row r="106" customFormat="false" ht="12.8" hidden="false" customHeight="false" outlineLevel="0" collapsed="false">
      <c r="B106" s="0" t="n">
        <f aca="false">B105+1</f>
        <v>54</v>
      </c>
    </row>
    <row r="107" customFormat="false" ht="12.8" hidden="false" customHeight="false" outlineLevel="0" collapsed="false">
      <c r="B107" s="0" t="n">
        <f aca="false">B106+1</f>
        <v>55</v>
      </c>
    </row>
    <row r="108" customFormat="false" ht="12.8" hidden="false" customHeight="false" outlineLevel="0" collapsed="false">
      <c r="B108" s="0" t="n">
        <f aca="false">B107+1</f>
        <v>56</v>
      </c>
    </row>
    <row r="109" customFormat="false" ht="12.8" hidden="false" customHeight="false" outlineLevel="0" collapsed="false">
      <c r="B109" s="0" t="n">
        <f aca="false">B108+1</f>
        <v>57</v>
      </c>
    </row>
    <row r="110" customFormat="false" ht="12.8" hidden="false" customHeight="false" outlineLevel="0" collapsed="false">
      <c r="B110" s="0" t="n">
        <f aca="false">B109+1</f>
        <v>58</v>
      </c>
    </row>
    <row r="111" customFormat="false" ht="12.8" hidden="false" customHeight="false" outlineLevel="0" collapsed="false">
      <c r="B111" s="0" t="n">
        <f aca="false">B110+1</f>
        <v>59</v>
      </c>
    </row>
    <row r="112" customFormat="false" ht="12.8" hidden="false" customHeight="false" outlineLevel="0" collapsed="false">
      <c r="B112" s="0" t="n">
        <f aca="false">B111+1</f>
        <v>60</v>
      </c>
    </row>
    <row r="113" customFormat="false" ht="12.8" hidden="false" customHeight="false" outlineLevel="0" collapsed="false">
      <c r="B113" s="0" t="n">
        <f aca="false">B112+1</f>
        <v>61</v>
      </c>
    </row>
    <row r="114" customFormat="false" ht="12.8" hidden="false" customHeight="false" outlineLevel="0" collapsed="false">
      <c r="B114" s="0" t="n">
        <f aca="false">B113+1</f>
        <v>62</v>
      </c>
    </row>
    <row r="115" customFormat="false" ht="12.8" hidden="false" customHeight="false" outlineLevel="0" collapsed="false">
      <c r="B115" s="0" t="n">
        <f aca="false">B114+1</f>
        <v>63</v>
      </c>
    </row>
    <row r="116" customFormat="false" ht="12.8" hidden="false" customHeight="false" outlineLevel="0" collapsed="false">
      <c r="B116" s="0" t="n">
        <f aca="false">B115+1</f>
        <v>64</v>
      </c>
    </row>
    <row r="117" customFormat="false" ht="12.8" hidden="false" customHeight="false" outlineLevel="0" collapsed="false">
      <c r="B117" s="0" t="n">
        <f aca="false">B116+1</f>
        <v>65</v>
      </c>
    </row>
    <row r="118" customFormat="false" ht="12.8" hidden="false" customHeight="false" outlineLevel="0" collapsed="false">
      <c r="B118" s="0" t="n">
        <f aca="false">B117+1</f>
        <v>66</v>
      </c>
    </row>
    <row r="119" customFormat="false" ht="12.8" hidden="false" customHeight="false" outlineLevel="0" collapsed="false">
      <c r="B119" s="0" t="n">
        <f aca="false">B118+1</f>
        <v>67</v>
      </c>
    </row>
    <row r="120" customFormat="false" ht="12.8" hidden="false" customHeight="false" outlineLevel="0" collapsed="false">
      <c r="B120" s="0" t="n">
        <f aca="false">B119+1</f>
        <v>68</v>
      </c>
    </row>
    <row r="121" customFormat="false" ht="12.8" hidden="false" customHeight="false" outlineLevel="0" collapsed="false">
      <c r="B121" s="0" t="n">
        <f aca="false">B120+1</f>
        <v>69</v>
      </c>
    </row>
    <row r="122" customFormat="false" ht="12.8" hidden="false" customHeight="false" outlineLevel="0" collapsed="false">
      <c r="B122" s="0" t="n">
        <f aca="false">B121+1</f>
        <v>70</v>
      </c>
    </row>
    <row r="123" customFormat="false" ht="12.8" hidden="false" customHeight="false" outlineLevel="0" collapsed="false">
      <c r="B123" s="0" t="n">
        <f aca="false">B122+1</f>
        <v>71</v>
      </c>
    </row>
    <row r="124" customFormat="false" ht="12.8" hidden="false" customHeight="false" outlineLevel="0" collapsed="false">
      <c r="B124" s="0" t="n">
        <f aca="false">B123+1</f>
        <v>72</v>
      </c>
    </row>
    <row r="125" customFormat="false" ht="12.8" hidden="false" customHeight="false" outlineLevel="0" collapsed="false">
      <c r="B125" s="0" t="n">
        <f aca="false">B124+1</f>
        <v>73</v>
      </c>
    </row>
    <row r="126" customFormat="false" ht="12.8" hidden="false" customHeight="false" outlineLevel="0" collapsed="false">
      <c r="B126" s="0" t="n">
        <f aca="false">B125+1</f>
        <v>74</v>
      </c>
    </row>
    <row r="127" customFormat="false" ht="12.8" hidden="false" customHeight="false" outlineLevel="0" collapsed="false">
      <c r="B127" s="0" t="n">
        <f aca="false">B126+1</f>
        <v>75</v>
      </c>
    </row>
    <row r="128" customFormat="false" ht="12.8" hidden="false" customHeight="false" outlineLevel="0" collapsed="false">
      <c r="B128" s="0" t="n">
        <f aca="false">B127+1</f>
        <v>76</v>
      </c>
    </row>
    <row r="129" customFormat="false" ht="12.8" hidden="false" customHeight="false" outlineLevel="0" collapsed="false">
      <c r="B129" s="0" t="n">
        <f aca="false">B128+1</f>
        <v>77</v>
      </c>
    </row>
    <row r="130" customFormat="false" ht="12.8" hidden="false" customHeight="false" outlineLevel="0" collapsed="false">
      <c r="B130" s="0" t="n">
        <f aca="false">B129+1</f>
        <v>78</v>
      </c>
    </row>
    <row r="131" customFormat="false" ht="12.8" hidden="false" customHeight="false" outlineLevel="0" collapsed="false">
      <c r="B131" s="0" t="n">
        <f aca="false">B130+1</f>
        <v>79</v>
      </c>
    </row>
    <row r="132" customFormat="false" ht="12.8" hidden="false" customHeight="false" outlineLevel="0" collapsed="false">
      <c r="B132" s="0" t="n">
        <f aca="false">B131+1</f>
        <v>80</v>
      </c>
    </row>
    <row r="133" customFormat="false" ht="12.8" hidden="false" customHeight="false" outlineLevel="0" collapsed="false">
      <c r="B133" s="0" t="n">
        <f aca="false">B132+1</f>
        <v>81</v>
      </c>
    </row>
    <row r="134" customFormat="false" ht="12.8" hidden="false" customHeight="false" outlineLevel="0" collapsed="false">
      <c r="B134" s="0" t="n">
        <f aca="false">B133+1</f>
        <v>82</v>
      </c>
    </row>
    <row r="135" customFormat="false" ht="12.8" hidden="false" customHeight="false" outlineLevel="0" collapsed="false">
      <c r="B135" s="0" t="n">
        <f aca="false">B134+1</f>
        <v>83</v>
      </c>
    </row>
    <row r="136" customFormat="false" ht="12.8" hidden="false" customHeight="false" outlineLevel="0" collapsed="false">
      <c r="B136" s="0" t="n">
        <f aca="false">B135+1</f>
        <v>84</v>
      </c>
    </row>
    <row r="137" customFormat="false" ht="12.8" hidden="false" customHeight="false" outlineLevel="0" collapsed="false">
      <c r="B137" s="0" t="n">
        <f aca="false">B136+1</f>
        <v>85</v>
      </c>
    </row>
    <row r="138" customFormat="false" ht="12.8" hidden="false" customHeight="false" outlineLevel="0" collapsed="false">
      <c r="B138" s="0" t="n">
        <f aca="false">B137+1</f>
        <v>86</v>
      </c>
    </row>
    <row r="139" customFormat="false" ht="12.8" hidden="false" customHeight="false" outlineLevel="0" collapsed="false">
      <c r="B139" s="0" t="n">
        <f aca="false">B138+1</f>
        <v>87</v>
      </c>
    </row>
    <row r="140" customFormat="false" ht="12.8" hidden="false" customHeight="false" outlineLevel="0" collapsed="false">
      <c r="B140" s="0" t="n">
        <f aca="false">B139+1</f>
        <v>88</v>
      </c>
    </row>
    <row r="141" customFormat="false" ht="12.8" hidden="false" customHeight="false" outlineLevel="0" collapsed="false">
      <c r="B141" s="0" t="n">
        <f aca="false">B140+1</f>
        <v>89</v>
      </c>
    </row>
    <row r="142" customFormat="false" ht="12.8" hidden="false" customHeight="false" outlineLevel="0" collapsed="false">
      <c r="B142" s="0" t="n">
        <f aca="false">B141+1</f>
        <v>90</v>
      </c>
    </row>
    <row r="143" customFormat="false" ht="12.8" hidden="false" customHeight="false" outlineLevel="0" collapsed="false">
      <c r="B143" s="0" t="n">
        <f aca="false">B142+1</f>
        <v>91</v>
      </c>
    </row>
    <row r="144" customFormat="false" ht="12.8" hidden="false" customHeight="false" outlineLevel="0" collapsed="false">
      <c r="B144" s="0" t="n">
        <f aca="false">B143+1</f>
        <v>92</v>
      </c>
    </row>
    <row r="145" customFormat="false" ht="12.8" hidden="false" customHeight="false" outlineLevel="0" collapsed="false">
      <c r="B145" s="0" t="n">
        <f aca="false">B144+1</f>
        <v>93</v>
      </c>
    </row>
    <row r="146" customFormat="false" ht="12.8" hidden="false" customHeight="false" outlineLevel="0" collapsed="false">
      <c r="B146" s="0" t="n">
        <f aca="false">B145+1</f>
        <v>94</v>
      </c>
    </row>
    <row r="147" customFormat="false" ht="12.8" hidden="false" customHeight="false" outlineLevel="0" collapsed="false">
      <c r="B147" s="0" t="n">
        <f aca="false">B146+1</f>
        <v>95</v>
      </c>
    </row>
    <row r="148" customFormat="false" ht="12.8" hidden="false" customHeight="false" outlineLevel="0" collapsed="false">
      <c r="B148" s="0" t="n">
        <f aca="false">B147+1</f>
        <v>96</v>
      </c>
    </row>
    <row r="149" customFormat="false" ht="12.8" hidden="false" customHeight="false" outlineLevel="0" collapsed="false">
      <c r="B149" s="0" t="n">
        <f aca="false">B148+1</f>
        <v>97</v>
      </c>
    </row>
    <row r="150" customFormat="false" ht="12.8" hidden="false" customHeight="false" outlineLevel="0" collapsed="false">
      <c r="B150" s="0" t="n">
        <f aca="false">B149+1</f>
        <v>98</v>
      </c>
    </row>
    <row r="151" customFormat="false" ht="12.8" hidden="false" customHeight="false" outlineLevel="0" collapsed="false">
      <c r="B151" s="0" t="n">
        <f aca="false">B150+1</f>
        <v>99</v>
      </c>
    </row>
    <row r="152" customFormat="false" ht="12.8" hidden="false" customHeight="false" outlineLevel="0" collapsed="false">
      <c r="B152" s="0" t="n">
        <f aca="false">B151+1</f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5:T37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9" activeCellId="0" sqref="E19"/>
    </sheetView>
  </sheetViews>
  <sheetFormatPr defaultColWidth="11.53515625" defaultRowHeight="12.8" zeroHeight="false" outlineLevelRow="0" outlineLevelCol="0"/>
  <cols>
    <col collapsed="false" customWidth="false" hidden="false" outlineLevel="0" max="9" min="2" style="1" width="11.52"/>
  </cols>
  <sheetData>
    <row r="5" customFormat="false" ht="12.8" hidden="false" customHeight="false" outlineLevel="0" collapsed="false">
      <c r="B5" s="1" t="s">
        <v>221</v>
      </c>
    </row>
    <row r="6" customFormat="false" ht="12.8" hidden="false" customHeight="false" outlineLevel="0" collapsed="false">
      <c r="C6" s="28" t="s">
        <v>222</v>
      </c>
    </row>
    <row r="7" customFormat="false" ht="12.8" hidden="false" customHeight="false" outlineLevel="0" collapsed="false">
      <c r="C7" s="28" t="s">
        <v>223</v>
      </c>
    </row>
    <row r="8" customFormat="false" ht="12.8" hidden="false" customHeight="false" outlineLevel="0" collapsed="false">
      <c r="C8" s="28"/>
      <c r="D8" s="28" t="s">
        <v>224</v>
      </c>
    </row>
    <row r="9" customFormat="false" ht="12.8" hidden="false" customHeight="false" outlineLevel="0" collapsed="false">
      <c r="C9" s="28"/>
      <c r="D9" s="28" t="s">
        <v>225</v>
      </c>
    </row>
    <row r="10" customFormat="false" ht="12.8" hidden="false" customHeight="false" outlineLevel="0" collapsed="false">
      <c r="C10" s="28"/>
      <c r="D10" s="28" t="s">
        <v>226</v>
      </c>
    </row>
    <row r="11" customFormat="false" ht="12.8" hidden="false" customHeight="false" outlineLevel="0" collapsed="false">
      <c r="C11" s="28"/>
      <c r="D11" s="28"/>
    </row>
    <row r="12" customFormat="false" ht="12.8" hidden="false" customHeight="false" outlineLevel="0" collapsed="false">
      <c r="C12" s="28"/>
      <c r="D12" s="28"/>
    </row>
    <row r="13" customFormat="false" ht="12.8" hidden="false" customHeight="false" outlineLevel="0" collapsed="false">
      <c r="C13" s="28"/>
    </row>
    <row r="43" customFormat="false" ht="12.8" hidden="false" customHeight="false" outlineLevel="0" collapsed="false">
      <c r="B43" s="32"/>
      <c r="C43" s="32"/>
      <c r="D43" s="32"/>
      <c r="E43" s="32"/>
      <c r="F43" s="32"/>
      <c r="G43" s="32"/>
      <c r="H43" s="32"/>
      <c r="I43" s="32"/>
      <c r="J43" s="32"/>
    </row>
    <row r="44" customFormat="false" ht="12.8" hidden="false" customHeight="false" outlineLevel="0" collapsed="false">
      <c r="A44" s="7"/>
      <c r="B44" s="32"/>
      <c r="C44" s="32"/>
      <c r="D44" s="32"/>
      <c r="E44" s="32"/>
      <c r="F44" s="32"/>
      <c r="G44" s="32"/>
      <c r="H44" s="32"/>
      <c r="I44" s="32"/>
      <c r="J44" s="32"/>
    </row>
    <row r="45" customFormat="false" ht="12.8" hidden="false" customHeight="false" outlineLevel="0" collapsed="false">
      <c r="A45" s="15"/>
      <c r="B45" s="32"/>
      <c r="C45" s="32"/>
      <c r="D45" s="32"/>
      <c r="E45" s="32"/>
      <c r="F45" s="32"/>
      <c r="G45" s="32"/>
      <c r="H45" s="32"/>
      <c r="I45" s="32"/>
      <c r="J45" s="32"/>
    </row>
    <row r="46" customFormat="false" ht="12.8" hidden="false" customHeight="false" outlineLevel="0" collapsed="false">
      <c r="A46" s="15"/>
      <c r="B46" s="32"/>
      <c r="C46" s="32"/>
      <c r="D46" s="32"/>
      <c r="E46" s="32"/>
      <c r="F46" s="32"/>
      <c r="G46" s="32"/>
      <c r="H46" s="32"/>
      <c r="I46" s="32"/>
      <c r="J46" s="32"/>
    </row>
    <row r="47" customFormat="false" ht="12.8" hidden="false" customHeight="false" outlineLevel="0" collapsed="false">
      <c r="B47" s="32"/>
      <c r="C47" s="32"/>
      <c r="D47" s="32"/>
      <c r="E47" s="32"/>
      <c r="F47" s="32"/>
      <c r="G47" s="32"/>
      <c r="H47" s="32"/>
      <c r="I47" s="32"/>
      <c r="J47" s="32"/>
    </row>
    <row r="50" customFormat="false" ht="12.8" hidden="false" customHeight="false" outlineLevel="0" collapsed="false">
      <c r="C50" s="44" t="s">
        <v>136</v>
      </c>
      <c r="E50" s="49"/>
      <c r="F50" s="21"/>
      <c r="G50" s="49"/>
      <c r="I50" s="49"/>
      <c r="N50" s="58" t="s">
        <v>227</v>
      </c>
      <c r="O50" s="1"/>
      <c r="P50" s="49"/>
      <c r="Q50" s="21"/>
      <c r="R50" s="49"/>
      <c r="S50" s="1"/>
      <c r="T50" s="49"/>
    </row>
    <row r="51" customFormat="false" ht="12.8" hidden="false" customHeight="false" outlineLevel="0" collapsed="false">
      <c r="A51" s="7" t="s">
        <v>120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L51" s="7" t="s">
        <v>120</v>
      </c>
      <c r="M51" s="1"/>
      <c r="N51" s="44" t="s">
        <v>9</v>
      </c>
      <c r="O51" s="44" t="s">
        <v>10</v>
      </c>
      <c r="P51" s="44" t="s">
        <v>11</v>
      </c>
      <c r="Q51" s="7" t="s">
        <v>12</v>
      </c>
      <c r="R51" s="44" t="s">
        <v>13</v>
      </c>
      <c r="S51" s="44" t="s">
        <v>14</v>
      </c>
      <c r="T51" s="44" t="s">
        <v>15</v>
      </c>
    </row>
    <row r="52" customFormat="false" ht="12.8" hidden="false" customHeight="false" outlineLevel="0" collapsed="false">
      <c r="A52" s="15" t="n">
        <v>43897</v>
      </c>
      <c r="B52" s="1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32"/>
      <c r="L52" s="15" t="n">
        <v>43897</v>
      </c>
      <c r="M52" s="1" t="n">
        <v>0</v>
      </c>
      <c r="N52" s="47" t="n">
        <f aca="false">C52/$I52</f>
        <v>0.919554296869112</v>
      </c>
      <c r="O52" s="47" t="n">
        <f aca="false">D52/$I52</f>
        <v>1.0007087465911</v>
      </c>
      <c r="P52" s="47" t="n">
        <f aca="false">E52/$I52</f>
        <v>0.965436143619076</v>
      </c>
      <c r="Q52" s="47" t="n">
        <f aca="false">F52/$I52</f>
        <v>0.921580921580922</v>
      </c>
      <c r="R52" s="47" t="n">
        <f aca="false">G52/$I52</f>
        <v>1.00348865210939</v>
      </c>
      <c r="S52" s="47" t="n">
        <f aca="false">H52/$I52</f>
        <v>0.933845465265405</v>
      </c>
      <c r="T52" s="47" t="n">
        <f aca="false">I52/$I52</f>
        <v>1</v>
      </c>
    </row>
    <row r="53" customFormat="false" ht="12.8" hidden="false" customHeight="false" outlineLevel="0" collapsed="false">
      <c r="A53" s="15" t="n">
        <f aca="false">A52+1</f>
        <v>43898</v>
      </c>
      <c r="B53" s="1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32"/>
      <c r="L53" s="15" t="n">
        <f aca="false">L52+1</f>
        <v>43898</v>
      </c>
      <c r="M53" s="1" t="n">
        <f aca="false">M52+1</f>
        <v>1</v>
      </c>
      <c r="N53" s="47" t="n">
        <f aca="false">C53/$I53</f>
        <v>1.17090527512006</v>
      </c>
      <c r="O53" s="47" t="n">
        <f aca="false">D53/$I53</f>
        <v>1.21679712489657</v>
      </c>
      <c r="P53" s="47" t="n">
        <f aca="false">E53/$I53</f>
        <v>1.10276198600873</v>
      </c>
      <c r="Q53" s="47" t="n">
        <f aca="false">F53/$I53</f>
        <v>1.15793556671155</v>
      </c>
      <c r="R53" s="47" t="n">
        <f aca="false">G53/$I53</f>
        <v>1.02466351901181</v>
      </c>
      <c r="S53" s="47" t="n">
        <f aca="false">H53/$I53</f>
        <v>0.991403194183767</v>
      </c>
      <c r="T53" s="47" t="n">
        <f aca="false">I53/$I53</f>
        <v>1</v>
      </c>
    </row>
    <row r="54" customFormat="false" ht="12.8" hidden="false" customHeight="false" outlineLevel="0" collapsed="false">
      <c r="A54" s="15" t="n">
        <f aca="false">A53+1</f>
        <v>43899</v>
      </c>
      <c r="B54" s="1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32"/>
      <c r="L54" s="15" t="n">
        <f aca="false">L53+1</f>
        <v>43899</v>
      </c>
      <c r="M54" s="1" t="n">
        <f aca="false">M53+1</f>
        <v>2</v>
      </c>
      <c r="N54" s="47" t="n">
        <f aca="false">C54/$I54</f>
        <v>1.18552932058015</v>
      </c>
      <c r="O54" s="47" t="n">
        <f aca="false">D54/$I54</f>
        <v>1.13288957861753</v>
      </c>
      <c r="P54" s="47" t="n">
        <f aca="false">E54/$I54</f>
        <v>1.06768217445691</v>
      </c>
      <c r="Q54" s="47" t="n">
        <f aca="false">F54/$I54</f>
        <v>1.15099665284508</v>
      </c>
      <c r="R54" s="47" t="n">
        <f aca="false">G54/$I54</f>
        <v>1.16048937691943</v>
      </c>
      <c r="S54" s="47" t="n">
        <f aca="false">H54/$I54</f>
        <v>1.03911509959737</v>
      </c>
      <c r="T54" s="47" t="n">
        <f aca="false">I54/$I54</f>
        <v>1</v>
      </c>
    </row>
    <row r="55" customFormat="false" ht="12.8" hidden="false" customHeight="false" outlineLevel="0" collapsed="false">
      <c r="A55" s="15" t="n">
        <f aca="false">A54+1</f>
        <v>43900</v>
      </c>
      <c r="B55" s="1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32"/>
      <c r="L55" s="15" t="n">
        <f aca="false">L54+1</f>
        <v>43900</v>
      </c>
      <c r="M55" s="1" t="n">
        <f aca="false">M54+1</f>
        <v>3</v>
      </c>
      <c r="N55" s="47" t="n">
        <f aca="false">C55/$I55</f>
        <v>1.35518385217998</v>
      </c>
      <c r="O55" s="47" t="n">
        <f aca="false">D55/$I55</f>
        <v>1.48090171205903</v>
      </c>
      <c r="P55" s="47" t="n">
        <f aca="false">E55/$I55</f>
        <v>1.11841593001284</v>
      </c>
      <c r="Q55" s="47" t="n">
        <f aca="false">F55/$I55</f>
        <v>1.31646763042112</v>
      </c>
      <c r="R55" s="47" t="n">
        <f aca="false">G55/$I55</f>
        <v>1.32976371397762</v>
      </c>
      <c r="S55" s="47" t="n">
        <f aca="false">H55/$I55</f>
        <v>1.01362439401391</v>
      </c>
      <c r="T55" s="47" t="n">
        <f aca="false">I55/$I55</f>
        <v>1</v>
      </c>
    </row>
    <row r="56" customFormat="false" ht="12.8" hidden="false" customHeight="false" outlineLevel="0" collapsed="false">
      <c r="A56" s="15" t="n">
        <f aca="false">A55+1</f>
        <v>43901</v>
      </c>
      <c r="B56" s="1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32"/>
      <c r="L56" s="15" t="n">
        <f aca="false">L55+1</f>
        <v>43901</v>
      </c>
      <c r="M56" s="1" t="n">
        <f aca="false">M55+1</f>
        <v>4</v>
      </c>
      <c r="N56" s="47" t="n">
        <f aca="false">C56/$I56</f>
        <v>1.47819721795528</v>
      </c>
      <c r="O56" s="47" t="n">
        <f aca="false">D56/$I56</f>
        <v>1.47529108159393</v>
      </c>
      <c r="P56" s="47" t="n">
        <f aca="false">E56/$I56</f>
        <v>1.11631031398113</v>
      </c>
      <c r="Q56" s="47" t="n">
        <f aca="false">F56/$I56</f>
        <v>1.09564080209241</v>
      </c>
      <c r="R56" s="47" t="n">
        <f aca="false">G56/$I56</f>
        <v>1.39853266016017</v>
      </c>
      <c r="S56" s="47" t="n">
        <f aca="false">H56/$I56</f>
        <v>1.02583755969204</v>
      </c>
      <c r="T56" s="47" t="n">
        <f aca="false">I56/$I56</f>
        <v>1</v>
      </c>
    </row>
    <row r="57" customFormat="false" ht="12.8" hidden="false" customHeight="false" outlineLevel="0" collapsed="false">
      <c r="A57" s="15" t="n">
        <f aca="false">A56+1</f>
        <v>43902</v>
      </c>
      <c r="B57" s="1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J57" s="32"/>
      <c r="L57" s="15" t="n">
        <f aca="false">L56+1</f>
        <v>43902</v>
      </c>
      <c r="M57" s="1" t="n">
        <f aca="false">M56+1</f>
        <v>5</v>
      </c>
      <c r="N57" s="47" t="n">
        <f aca="false">C57/$I57</f>
        <v>1.51172432214323</v>
      </c>
      <c r="O57" s="47" t="n">
        <f aca="false">D57/$I57</f>
        <v>1.59959516821083</v>
      </c>
      <c r="P57" s="47" t="n">
        <f aca="false">E57/$I57</f>
        <v>1.18570189399169</v>
      </c>
      <c r="Q57" s="47" t="n">
        <f aca="false">F57/$I57</f>
        <v>0.955484408760456</v>
      </c>
      <c r="R57" s="47" t="n">
        <f aca="false">G57/$I57</f>
        <v>1.54119382708557</v>
      </c>
      <c r="S57" s="47" t="n">
        <f aca="false">H57/$I57</f>
        <v>1.40040686524252</v>
      </c>
      <c r="T57" s="47" t="n">
        <f aca="false">I57/$I57</f>
        <v>1</v>
      </c>
    </row>
    <row r="58" customFormat="false" ht="12.8" hidden="false" customHeight="false" outlineLevel="0" collapsed="false">
      <c r="A58" s="15" t="n">
        <f aca="false">A57+1</f>
        <v>43903</v>
      </c>
      <c r="B58" s="1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J58" s="32"/>
      <c r="L58" s="15" t="n">
        <f aca="false">L57+1</f>
        <v>43903</v>
      </c>
      <c r="M58" s="1" t="n">
        <f aca="false">M57+1</f>
        <v>6</v>
      </c>
      <c r="N58" s="47" t="n">
        <f aca="false">C58/$I58</f>
        <v>1.58421695989447</v>
      </c>
      <c r="O58" s="47" t="n">
        <f aca="false">D58/$I58</f>
        <v>1.76942142612157</v>
      </c>
      <c r="P58" s="47" t="n">
        <f aca="false">E58/$I58</f>
        <v>1.27547457998455</v>
      </c>
      <c r="Q58" s="47" t="n">
        <f aca="false">F58/$I58</f>
        <v>1.06656133485402</v>
      </c>
      <c r="R58" s="47" t="n">
        <f aca="false">G58/$I58</f>
        <v>1.6243892045057</v>
      </c>
      <c r="S58" s="47" t="n">
        <f aca="false">H58/$I58</f>
        <v>1.46196633889803</v>
      </c>
      <c r="T58" s="47" t="n">
        <f aca="false">I58/$I58</f>
        <v>1</v>
      </c>
    </row>
    <row r="59" customFormat="false" ht="12.8" hidden="false" customHeight="false" outlineLevel="0" collapsed="false">
      <c r="A59" s="15" t="n">
        <f aca="false">A58+1</f>
        <v>43904</v>
      </c>
      <c r="B59" s="1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J59" s="32"/>
      <c r="L59" s="15" t="n">
        <f aca="false">L58+1</f>
        <v>43904</v>
      </c>
      <c r="M59" s="1" t="n">
        <f aca="false">M58+1</f>
        <v>7</v>
      </c>
      <c r="N59" s="47" t="n">
        <f aca="false">C59/$I59</f>
        <v>1.56560561261542</v>
      </c>
      <c r="O59" s="47" t="n">
        <f aca="false">D59/$I59</f>
        <v>1.94107463562965</v>
      </c>
      <c r="P59" s="47" t="n">
        <f aca="false">E59/$I59</f>
        <v>1.3198338124893</v>
      </c>
      <c r="Q59" s="47" t="n">
        <f aca="false">F59/$I59</f>
        <v>1.14167612991142</v>
      </c>
      <c r="R59" s="47" t="n">
        <f aca="false">G59/$I59</f>
        <v>1.617785259553</v>
      </c>
      <c r="S59" s="47" t="n">
        <f aca="false">H59/$I59</f>
        <v>1.50398028552811</v>
      </c>
      <c r="T59" s="47" t="n">
        <f aca="false">I59/$I59</f>
        <v>1</v>
      </c>
    </row>
    <row r="60" customFormat="false" ht="12.8" hidden="false" customHeight="false" outlineLevel="0" collapsed="false">
      <c r="A60" s="15" t="n">
        <f aca="false">A59+1</f>
        <v>43905</v>
      </c>
      <c r="B60" s="1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J60" s="32"/>
      <c r="L60" s="15" t="n">
        <f aca="false">L59+1</f>
        <v>43905</v>
      </c>
      <c r="M60" s="1" t="n">
        <f aca="false">M59+1</f>
        <v>8</v>
      </c>
      <c r="N60" s="47" t="n">
        <f aca="false">C60/$I60</f>
        <v>1.73540141472101</v>
      </c>
      <c r="O60" s="47" t="n">
        <f aca="false">D60/$I60</f>
        <v>2.19915208793162</v>
      </c>
      <c r="P60" s="47" t="n">
        <f aca="false">E60/$I60</f>
        <v>1.50759746325406</v>
      </c>
      <c r="Q60" s="47" t="n">
        <f aca="false">F60/$I60</f>
        <v>1.33847821901839</v>
      </c>
      <c r="R60" s="47" t="n">
        <f aca="false">G60/$I60</f>
        <v>1.7485413034142</v>
      </c>
      <c r="S60" s="47" t="n">
        <f aca="false">H60/$I60</f>
        <v>1.54934559925015</v>
      </c>
      <c r="T60" s="47" t="n">
        <f aca="false">I60/$I60</f>
        <v>1</v>
      </c>
    </row>
    <row r="61" customFormat="false" ht="12.8" hidden="false" customHeight="false" outlineLevel="0" collapsed="false">
      <c r="A61" s="15" t="n">
        <f aca="false">A60+1</f>
        <v>43906</v>
      </c>
      <c r="B61" s="1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J61" s="32"/>
      <c r="L61" s="15" t="n">
        <f aca="false">L60+1</f>
        <v>43906</v>
      </c>
      <c r="M61" s="1" t="n">
        <f aca="false">M60+1</f>
        <v>9</v>
      </c>
      <c r="N61" s="47" t="n">
        <f aca="false">C61/$I61</f>
        <v>1.88723002177863</v>
      </c>
      <c r="O61" s="47" t="n">
        <f aca="false">D61/$I61</f>
        <v>2.61458947766434</v>
      </c>
      <c r="P61" s="47" t="n">
        <f aca="false">E61/$I61</f>
        <v>1.61664426554499</v>
      </c>
      <c r="Q61" s="47" t="n">
        <f aca="false">F61/$I61</f>
        <v>1.57244744744745</v>
      </c>
      <c r="R61" s="47" t="n">
        <f aca="false">G61/$I61</f>
        <v>1.89204424388449</v>
      </c>
      <c r="S61" s="47" t="n">
        <f aca="false">H61/$I61</f>
        <v>1.6592883517959</v>
      </c>
      <c r="T61" s="47" t="n">
        <f aca="false">I61/$I61</f>
        <v>1</v>
      </c>
    </row>
    <row r="62" customFormat="false" ht="12.8" hidden="false" customHeight="false" outlineLevel="0" collapsed="false">
      <c r="A62" s="15" t="n">
        <f aca="false">A61+1</f>
        <v>43907</v>
      </c>
      <c r="B62" s="1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J62" s="32"/>
      <c r="L62" s="15" t="n">
        <f aca="false">L61+1</f>
        <v>43907</v>
      </c>
      <c r="M62" s="1" t="n">
        <f aca="false">M61+1</f>
        <v>10</v>
      </c>
      <c r="N62" s="47" t="n">
        <f aca="false">C62/$I62</f>
        <v>1.9156265529539</v>
      </c>
      <c r="O62" s="47" t="n">
        <f aca="false">D62/$I62</f>
        <v>2.96139663781133</v>
      </c>
      <c r="P62" s="47" t="n">
        <f aca="false">E62/$I62</f>
        <v>1.64101111659431</v>
      </c>
      <c r="Q62" s="47" t="n">
        <f aca="false">F62/$I62</f>
        <v>1.59950297574607</v>
      </c>
      <c r="R62" s="47" t="n">
        <f aca="false">G62/$I62</f>
        <v>2.11327882092813</v>
      </c>
      <c r="S62" s="47" t="n">
        <f aca="false">H62/$I62</f>
        <v>1.64914212748911</v>
      </c>
      <c r="T62" s="47" t="n">
        <f aca="false">I62/$I62</f>
        <v>1</v>
      </c>
    </row>
    <row r="63" customFormat="false" ht="12.8" hidden="false" customHeight="false" outlineLevel="0" collapsed="false">
      <c r="A63" s="15" t="n">
        <f aca="false">A62+1</f>
        <v>43908</v>
      </c>
      <c r="B63" s="1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J63" s="32"/>
      <c r="L63" s="15" t="n">
        <f aca="false">L62+1</f>
        <v>43908</v>
      </c>
      <c r="M63" s="1" t="n">
        <f aca="false">M62+1</f>
        <v>11</v>
      </c>
      <c r="N63" s="47" t="n">
        <f aca="false">C63/$I63</f>
        <v>2.0462690670404</v>
      </c>
      <c r="O63" s="47" t="n">
        <f aca="false">D63/$I63</f>
        <v>3.24193256090315</v>
      </c>
      <c r="P63" s="47" t="n">
        <f aca="false">E63/$I63</f>
        <v>1.65924541769111</v>
      </c>
      <c r="Q63" s="47" t="n">
        <f aca="false">F63/$I63</f>
        <v>1.4962318823926</v>
      </c>
      <c r="R63" s="47" t="n">
        <f aca="false">G63/$I63</f>
        <v>2.29703645361375</v>
      </c>
      <c r="S63" s="47" t="n">
        <f aca="false">H63/$I63</f>
        <v>1.66958357310699</v>
      </c>
      <c r="T63" s="47" t="n">
        <f aca="false">I63/$I63</f>
        <v>1</v>
      </c>
    </row>
    <row r="64" customFormat="false" ht="12.8" hidden="false" customHeight="false" outlineLevel="0" collapsed="false">
      <c r="A64" s="15" t="n">
        <f aca="false">A63+1</f>
        <v>43909</v>
      </c>
      <c r="B64" s="1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J64" s="32"/>
      <c r="L64" s="15" t="n">
        <f aca="false">L63+1</f>
        <v>43909</v>
      </c>
      <c r="M64" s="1" t="n">
        <f aca="false">M63+1</f>
        <v>12</v>
      </c>
      <c r="N64" s="47" t="n">
        <f aca="false">C64/$I64</f>
        <v>2.00799521241731</v>
      </c>
      <c r="O64" s="47" t="n">
        <f aca="false">D64/$I64</f>
        <v>3.33012067941074</v>
      </c>
      <c r="P64" s="47" t="n">
        <f aca="false">E64/$I64</f>
        <v>1.65243929284017</v>
      </c>
      <c r="Q64" s="47" t="n">
        <f aca="false">F64/$I64</f>
        <v>1.38051762764406</v>
      </c>
      <c r="R64" s="47" t="n">
        <f aca="false">G64/$I64</f>
        <v>2.34705857639766</v>
      </c>
      <c r="S64" s="47" t="n">
        <f aca="false">H64/$I64</f>
        <v>1.67297298201073</v>
      </c>
      <c r="T64" s="47" t="n">
        <f aca="false">I64/$I64</f>
        <v>1</v>
      </c>
    </row>
    <row r="65" customFormat="false" ht="12.8" hidden="false" customHeight="false" outlineLevel="0" collapsed="false">
      <c r="A65" s="15" t="n">
        <f aca="false">A64+1</f>
        <v>43910</v>
      </c>
      <c r="B65" s="1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J65" s="32"/>
      <c r="L65" s="15" t="n">
        <f aca="false">L64+1</f>
        <v>43910</v>
      </c>
      <c r="M65" s="1" t="n">
        <f aca="false">M64+1</f>
        <v>13</v>
      </c>
      <c r="N65" s="47" t="n">
        <f aca="false">C65/$I65</f>
        <v>2.14243702851298</v>
      </c>
      <c r="O65" s="47" t="n">
        <f aca="false">D65/$I65</f>
        <v>3.53192773876995</v>
      </c>
      <c r="P65" s="47" t="n">
        <f aca="false">E65/$I65</f>
        <v>1.73459605901284</v>
      </c>
      <c r="Q65" s="47" t="n">
        <f aca="false">F65/$I65</f>
        <v>1.4796464226844</v>
      </c>
      <c r="R65" s="47" t="n">
        <f aca="false">G65/$I65</f>
        <v>2.47506941861622</v>
      </c>
      <c r="S65" s="47" t="n">
        <f aca="false">H65/$I65</f>
        <v>1.71760665278352</v>
      </c>
      <c r="T65" s="47" t="n">
        <f aca="false">I65/$I65</f>
        <v>1</v>
      </c>
    </row>
    <row r="66" customFormat="false" ht="12.8" hidden="false" customHeight="false" outlineLevel="0" collapsed="false">
      <c r="A66" s="15" t="n">
        <f aca="false">A65+1</f>
        <v>43911</v>
      </c>
      <c r="B66" s="1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J66" s="32"/>
      <c r="L66" s="15" t="n">
        <f aca="false">L65+1</f>
        <v>43911</v>
      </c>
      <c r="M66" s="1" t="n">
        <f aca="false">M65+1</f>
        <v>14</v>
      </c>
      <c r="N66" s="47" t="n">
        <f aca="false">C66/$I66</f>
        <v>2.44292311121167</v>
      </c>
      <c r="O66" s="47" t="n">
        <f aca="false">D66/$I66</f>
        <v>3.91822215967727</v>
      </c>
      <c r="P66" s="47" t="n">
        <f aca="false">E66/$I66</f>
        <v>1.89160813785652</v>
      </c>
      <c r="Q66" s="47" t="n">
        <f aca="false">F66/$I66</f>
        <v>1.74683541624331</v>
      </c>
      <c r="R66" s="47" t="n">
        <f aca="false">G66/$I66</f>
        <v>2.64927258587537</v>
      </c>
      <c r="S66" s="47" t="n">
        <f aca="false">H66/$I66</f>
        <v>1.83191502800304</v>
      </c>
      <c r="T66" s="47" t="n">
        <f aca="false">I66/$I66</f>
        <v>1</v>
      </c>
    </row>
    <row r="67" customFormat="false" ht="12.8" hidden="false" customHeight="false" outlineLevel="0" collapsed="false">
      <c r="A67" s="15" t="n">
        <f aca="false">A66+1</f>
        <v>43912</v>
      </c>
      <c r="B67" s="1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J67" s="32"/>
      <c r="L67" s="15" t="n">
        <f aca="false">L66+1</f>
        <v>43912</v>
      </c>
      <c r="M67" s="1" t="n">
        <f aca="false">M66+1</f>
        <v>15</v>
      </c>
      <c r="N67" s="47" t="n">
        <f aca="false">C67/$I67</f>
        <v>2.64215821782872</v>
      </c>
      <c r="O67" s="47" t="n">
        <f aca="false">D67/$I67</f>
        <v>4.24645004349227</v>
      </c>
      <c r="P67" s="47" t="n">
        <f aca="false">E67/$I67</f>
        <v>2.40846603639881</v>
      </c>
      <c r="Q67" s="47" t="n">
        <f aca="false">F67/$I67</f>
        <v>1.93510326268947</v>
      </c>
      <c r="R67" s="47" t="n">
        <f aca="false">G67/$I67</f>
        <v>2.77350952027819</v>
      </c>
      <c r="S67" s="47" t="n">
        <f aca="false">H67/$I67</f>
        <v>1.94290402725031</v>
      </c>
      <c r="T67" s="47" t="n">
        <f aca="false">I67/$I67</f>
        <v>1</v>
      </c>
    </row>
    <row r="68" customFormat="false" ht="12.8" hidden="false" customHeight="false" outlineLevel="0" collapsed="false">
      <c r="A68" s="15" t="n">
        <f aca="false">A67+1</f>
        <v>43913</v>
      </c>
      <c r="B68" s="1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J68" s="32"/>
      <c r="L68" s="15" t="n">
        <f aca="false">L67+1</f>
        <v>43913</v>
      </c>
      <c r="M68" s="1" t="n">
        <f aca="false">M67+1</f>
        <v>16</v>
      </c>
      <c r="N68" s="47" t="n">
        <f aca="false">C68/$I68</f>
        <v>2.78562947993375</v>
      </c>
      <c r="O68" s="47" t="n">
        <f aca="false">D68/$I68</f>
        <v>4.57568901142071</v>
      </c>
      <c r="P68" s="47" t="n">
        <f aca="false">E68/$I68</f>
        <v>2.76384122279019</v>
      </c>
      <c r="Q68" s="47" t="n">
        <f aca="false">F68/$I68</f>
        <v>2.12206815400065</v>
      </c>
      <c r="R68" s="47" t="n">
        <f aca="false">G68/$I68</f>
        <v>3.05533614974184</v>
      </c>
      <c r="S68" s="47" t="n">
        <f aca="false">H68/$I68</f>
        <v>2.01534603241886</v>
      </c>
      <c r="T68" s="47" t="n">
        <f aca="false">I68/$I68</f>
        <v>1</v>
      </c>
    </row>
    <row r="69" customFormat="false" ht="12.8" hidden="false" customHeight="false" outlineLevel="0" collapsed="false">
      <c r="A69" s="15" t="n">
        <f aca="false">A68+1</f>
        <v>43914</v>
      </c>
      <c r="B69" s="1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J69" s="32"/>
      <c r="L69" s="15" t="n">
        <f aca="false">L68+1</f>
        <v>43914</v>
      </c>
      <c r="M69" s="1" t="n">
        <f aca="false">M68+1</f>
        <v>17</v>
      </c>
      <c r="N69" s="47" t="n">
        <f aca="false">C69/$I69</f>
        <v>2.95786287450345</v>
      </c>
      <c r="O69" s="47" t="n">
        <f aca="false">D69/$I69</f>
        <v>4.74897063009185</v>
      </c>
      <c r="P69" s="47" t="n">
        <f aca="false">E69/$I69</f>
        <v>3.0381808851609</v>
      </c>
      <c r="Q69" s="47" t="n">
        <f aca="false">F69/$I69</f>
        <v>2.20274863825271</v>
      </c>
      <c r="R69" s="47" t="n">
        <f aca="false">G69/$I69</f>
        <v>3.29089577623925</v>
      </c>
      <c r="S69" s="47" t="n">
        <f aca="false">H69/$I69</f>
        <v>2.04367556615784</v>
      </c>
      <c r="T69" s="47" t="n">
        <f aca="false">I69/$I69</f>
        <v>1</v>
      </c>
    </row>
    <row r="70" customFormat="false" ht="12.8" hidden="false" customHeight="false" outlineLevel="0" collapsed="false">
      <c r="A70" s="15" t="n">
        <f aca="false">A69+1</f>
        <v>43915</v>
      </c>
      <c r="B70" s="1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J70" s="32"/>
      <c r="L70" s="15" t="n">
        <f aca="false">L69+1</f>
        <v>43915</v>
      </c>
      <c r="M70" s="1" t="n">
        <f aca="false">M69+1</f>
        <v>18</v>
      </c>
      <c r="N70" s="47" t="n">
        <f aca="false">C70/$I70</f>
        <v>2.97383138043009</v>
      </c>
      <c r="O70" s="47" t="n">
        <f aca="false">D70/$I70</f>
        <v>4.81324954671685</v>
      </c>
      <c r="P70" s="47" t="n">
        <f aca="false">E70/$I70</f>
        <v>2.96676681192003</v>
      </c>
      <c r="Q70" s="47" t="n">
        <f aca="false">F70/$I70</f>
        <v>2.05237653349241</v>
      </c>
      <c r="R70" s="47" t="n">
        <f aca="false">G70/$I70</f>
        <v>3.39750837866921</v>
      </c>
      <c r="S70" s="47" t="n">
        <f aca="false">H70/$I70</f>
        <v>1.99266686548328</v>
      </c>
      <c r="T70" s="47" t="n">
        <f aca="false">I70/$I70</f>
        <v>1</v>
      </c>
    </row>
    <row r="71" customFormat="false" ht="12.8" hidden="false" customHeight="false" outlineLevel="0" collapsed="false">
      <c r="A71" s="15" t="n">
        <f aca="false">A70+1</f>
        <v>43916</v>
      </c>
      <c r="B71" s="1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J71" s="32"/>
      <c r="L71" s="15" t="n">
        <f aca="false">L70+1</f>
        <v>43916</v>
      </c>
      <c r="M71" s="1" t="n">
        <f aca="false">M70+1</f>
        <v>19</v>
      </c>
      <c r="N71" s="47" t="n">
        <f aca="false">C71/$I71</f>
        <v>2.99154564048426</v>
      </c>
      <c r="O71" s="47" t="n">
        <f aca="false">D71/$I71</f>
        <v>4.87500036550324</v>
      </c>
      <c r="P71" s="47" t="n">
        <f aca="false">E71/$I71</f>
        <v>3.00685633743004</v>
      </c>
      <c r="Q71" s="47" t="n">
        <f aca="false">F71/$I71</f>
        <v>1.91117204405848</v>
      </c>
      <c r="R71" s="47" t="n">
        <f aca="false">G71/$I71</f>
        <v>3.49579925262482</v>
      </c>
      <c r="S71" s="47" t="n">
        <f aca="false">H71/$I71</f>
        <v>2.001539308281</v>
      </c>
      <c r="T71" s="47" t="n">
        <f aca="false">I71/$I71</f>
        <v>1</v>
      </c>
    </row>
    <row r="72" customFormat="false" ht="12.8" hidden="false" customHeight="false" outlineLevel="0" collapsed="false">
      <c r="A72" s="15" t="n">
        <f aca="false">A71+1</f>
        <v>43917</v>
      </c>
      <c r="B72" s="1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J72" s="32"/>
      <c r="L72" s="15" t="n">
        <f aca="false">L71+1</f>
        <v>43917</v>
      </c>
      <c r="M72" s="1" t="n">
        <f aca="false">M71+1</f>
        <v>20</v>
      </c>
      <c r="N72" s="47" t="n">
        <f aca="false">C72/$I72</f>
        <v>3.1226272413649</v>
      </c>
      <c r="O72" s="47" t="n">
        <f aca="false">D72/$I72</f>
        <v>4.95256024621102</v>
      </c>
      <c r="P72" s="47" t="n">
        <f aca="false">E72/$I72</f>
        <v>3.27170046632932</v>
      </c>
      <c r="Q72" s="47" t="n">
        <f aca="false">F72/$I72</f>
        <v>1.83411547565052</v>
      </c>
      <c r="R72" s="47" t="n">
        <f aca="false">G72/$I72</f>
        <v>3.53773936320094</v>
      </c>
      <c r="S72" s="47" t="n">
        <f aca="false">H72/$I72</f>
        <v>2.04338416298095</v>
      </c>
      <c r="T72" s="47" t="n">
        <f aca="false">I72/$I72</f>
        <v>1</v>
      </c>
    </row>
    <row r="73" customFormat="false" ht="12.8" hidden="false" customHeight="false" outlineLevel="0" collapsed="false">
      <c r="A73" s="15" t="n">
        <f aca="false">A72+1</f>
        <v>43918</v>
      </c>
      <c r="B73" s="1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J73" s="32"/>
      <c r="L73" s="15" t="n">
        <f aca="false">L72+1</f>
        <v>43918</v>
      </c>
      <c r="M73" s="1" t="n">
        <f aca="false">M72+1</f>
        <v>21</v>
      </c>
      <c r="N73" s="47" t="n">
        <f aca="false">C73/$I73</f>
        <v>3.19034329226482</v>
      </c>
      <c r="O73" s="47" t="n">
        <f aca="false">D73/$I73</f>
        <v>4.91958782242844</v>
      </c>
      <c r="P73" s="47" t="n">
        <f aca="false">E73/$I73</f>
        <v>3.20573371977487</v>
      </c>
      <c r="Q73" s="47" t="n">
        <f aca="false">F73/$I73</f>
        <v>1.91951732128662</v>
      </c>
      <c r="R73" s="47" t="n">
        <f aca="false">G73/$I73</f>
        <v>3.48867888125526</v>
      </c>
      <c r="S73" s="47" t="n">
        <f aca="false">H73/$I73</f>
        <v>2.0300704888262</v>
      </c>
      <c r="T73" s="47" t="n">
        <f aca="false">I73/$I73</f>
        <v>1</v>
      </c>
    </row>
    <row r="74" customFormat="false" ht="12.8" hidden="false" customHeight="false" outlineLevel="0" collapsed="false">
      <c r="A74" s="15" t="n">
        <f aca="false">A73+1</f>
        <v>43919</v>
      </c>
      <c r="B74" s="1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J74" s="32"/>
      <c r="L74" s="15" t="n">
        <f aca="false">L73+1</f>
        <v>43919</v>
      </c>
      <c r="M74" s="1" t="n">
        <f aca="false">M73+1</f>
        <v>22</v>
      </c>
      <c r="N74" s="47" t="n">
        <f aca="false">C74/$I74</f>
        <v>3.29035346142277</v>
      </c>
      <c r="O74" s="47" t="n">
        <f aca="false">D74/$I74</f>
        <v>4.99201268904533</v>
      </c>
      <c r="P74" s="47" t="n">
        <f aca="false">E74/$I74</f>
        <v>3.45364675991101</v>
      </c>
      <c r="Q74" s="47" t="n">
        <f aca="false">F74/$I74</f>
        <v>2.14378751035869</v>
      </c>
      <c r="R74" s="47" t="n">
        <f aca="false">G74/$I74</f>
        <v>3.5483080347359</v>
      </c>
      <c r="S74" s="47" t="n">
        <f aca="false">H74/$I74</f>
        <v>2.08870207805454</v>
      </c>
      <c r="T74" s="47" t="n">
        <f aca="false">I74/$I74</f>
        <v>1</v>
      </c>
    </row>
    <row r="75" customFormat="false" ht="12.8" hidden="false" customHeight="false" outlineLevel="0" collapsed="false">
      <c r="A75" s="15" t="n">
        <f aca="false">A74+1</f>
        <v>43920</v>
      </c>
      <c r="B75" s="1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J75" s="32"/>
      <c r="L75" s="15" t="n">
        <f aca="false">L74+1</f>
        <v>43920</v>
      </c>
      <c r="M75" s="1" t="n">
        <f aca="false">M74+1</f>
        <v>23</v>
      </c>
      <c r="N75" s="47" t="n">
        <f aca="false">C75/$I75</f>
        <v>3.45895047005829</v>
      </c>
      <c r="O75" s="47" t="n">
        <f aca="false">D75/$I75</f>
        <v>5.15041220937868</v>
      </c>
      <c r="P75" s="47" t="n">
        <f aca="false">E75/$I75</f>
        <v>3.64919292262076</v>
      </c>
      <c r="Q75" s="47" t="n">
        <f aca="false">F75/$I75</f>
        <v>2.3222320461657</v>
      </c>
      <c r="R75" s="47" t="n">
        <f aca="false">G75/$I75</f>
        <v>3.74676343847446</v>
      </c>
      <c r="S75" s="47" t="n">
        <f aca="false">H75/$I75</f>
        <v>2.14457981831459</v>
      </c>
      <c r="T75" s="47" t="n">
        <f aca="false">I75/$I75</f>
        <v>1</v>
      </c>
    </row>
    <row r="76" customFormat="false" ht="12.8" hidden="false" customHeight="false" outlineLevel="0" collapsed="false">
      <c r="A76" s="15" t="n">
        <f aca="false">A75+1</f>
        <v>43921</v>
      </c>
      <c r="B76" s="1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J76" s="32"/>
      <c r="L76" s="15" t="n">
        <f aca="false">L75+1</f>
        <v>43921</v>
      </c>
      <c r="M76" s="1" t="n">
        <f aca="false">M75+1</f>
        <v>24</v>
      </c>
      <c r="N76" s="47" t="n">
        <f aca="false">C76/$I76</f>
        <v>3.54090979826274</v>
      </c>
      <c r="O76" s="47" t="n">
        <f aca="false">D76/$I76</f>
        <v>5.17684938527971</v>
      </c>
      <c r="P76" s="47" t="n">
        <f aca="false">E76/$I76</f>
        <v>3.65171410570161</v>
      </c>
      <c r="Q76" s="47" t="n">
        <f aca="false">F76/$I76</f>
        <v>2.32859350506409</v>
      </c>
      <c r="R76" s="47" t="n">
        <f aca="false">G76/$I76</f>
        <v>3.79125525516196</v>
      </c>
      <c r="S76" s="47" t="n">
        <f aca="false">H76/$I76</f>
        <v>2.1292729360563</v>
      </c>
      <c r="T76" s="47" t="n">
        <f aca="false">I76/$I76</f>
        <v>1</v>
      </c>
    </row>
    <row r="77" customFormat="false" ht="12.8" hidden="false" customHeight="false" outlineLevel="0" collapsed="false">
      <c r="A77" s="15" t="n">
        <f aca="false">A76+1</f>
        <v>43922</v>
      </c>
      <c r="B77" s="1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J77" s="32"/>
      <c r="L77" s="15" t="n">
        <f aca="false">L76+1</f>
        <v>43922</v>
      </c>
      <c r="M77" s="1" t="n">
        <f aca="false">M76+1</f>
        <v>25</v>
      </c>
      <c r="N77" s="47" t="n">
        <f aca="false">C77/$I77</f>
        <v>3.58296916059647</v>
      </c>
      <c r="O77" s="47" t="n">
        <f aca="false">D77/$I77</f>
        <v>5.21205851861354</v>
      </c>
      <c r="P77" s="47" t="n">
        <f aca="false">E77/$I77</f>
        <v>3.63246729562389</v>
      </c>
      <c r="Q77" s="47" t="n">
        <f aca="false">F77/$I77</f>
        <v>2.40252939024075</v>
      </c>
      <c r="R77" s="47" t="n">
        <f aca="false">G77/$I77</f>
        <v>3.87432145849321</v>
      </c>
      <c r="S77" s="47" t="n">
        <f aca="false">H77/$I77</f>
        <v>2.13214079761635</v>
      </c>
      <c r="T77" s="47" t="n">
        <f aca="false">I77/$I77</f>
        <v>1</v>
      </c>
    </row>
    <row r="78" customFormat="false" ht="12.8" hidden="false" customHeight="false" outlineLevel="0" collapsed="false">
      <c r="A78" s="15" t="n">
        <f aca="false">A77+1</f>
        <v>43923</v>
      </c>
      <c r="B78" s="1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J78" s="32"/>
      <c r="L78" s="15" t="n">
        <f aca="false">L77+1</f>
        <v>43923</v>
      </c>
      <c r="M78" s="1" t="n">
        <f aca="false">M77+1</f>
        <v>26</v>
      </c>
      <c r="N78" s="47" t="n">
        <f aca="false">C78/$I78</f>
        <v>3.62667397104133</v>
      </c>
      <c r="O78" s="47" t="n">
        <f aca="false">D78/$I78</f>
        <v>5.20834349359345</v>
      </c>
      <c r="P78" s="47" t="n">
        <f aca="false">E78/$I78</f>
        <v>3.61458326156881</v>
      </c>
      <c r="Q78" s="47" t="n">
        <f aca="false">F78/$I78</f>
        <v>2.34313899977117</v>
      </c>
      <c r="R78" s="47" t="n">
        <f aca="false">G78/$I78</f>
        <v>3.92480574381872</v>
      </c>
      <c r="S78" s="47" t="n">
        <f aca="false">H78/$I78</f>
        <v>2.16852269555752</v>
      </c>
      <c r="T78" s="47" t="n">
        <f aca="false">I78/$I78</f>
        <v>1</v>
      </c>
    </row>
    <row r="79" customFormat="false" ht="12.8" hidden="false" customHeight="false" outlineLevel="0" collapsed="false">
      <c r="A79" s="15" t="n">
        <f aca="false">A78+1</f>
        <v>43924</v>
      </c>
      <c r="B79" s="1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J79" s="32"/>
      <c r="L79" s="15" t="n">
        <f aca="false">L78+1</f>
        <v>43924</v>
      </c>
      <c r="M79" s="1" t="n">
        <f aca="false">M78+1</f>
        <v>27</v>
      </c>
      <c r="N79" s="47" t="n">
        <f aca="false">C79/$I79</f>
        <v>3.64786989584075</v>
      </c>
      <c r="O79" s="47" t="n">
        <f aca="false">D79/$I79</f>
        <v>5.16924267523561</v>
      </c>
      <c r="P79" s="47" t="n">
        <f aca="false">E79/$I79</f>
        <v>3.62145409100934</v>
      </c>
      <c r="Q79" s="47" t="n">
        <f aca="false">F79/$I79</f>
        <v>2.29188496632443</v>
      </c>
      <c r="R79" s="47" t="n">
        <f aca="false">G79/$I79</f>
        <v>3.98894057551777</v>
      </c>
      <c r="S79" s="47" t="n">
        <f aca="false">H79/$I79</f>
        <v>2.17444586725915</v>
      </c>
      <c r="T79" s="47" t="n">
        <f aca="false">I79/$I79</f>
        <v>1</v>
      </c>
    </row>
    <row r="80" customFormat="false" ht="12.8" hidden="false" customHeight="false" outlineLevel="0" collapsed="false">
      <c r="A80" s="15" t="n">
        <f aca="false">A79+1</f>
        <v>43925</v>
      </c>
      <c r="B80" s="1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J80" s="32"/>
      <c r="L80" s="15" t="n">
        <f aca="false">L79+1</f>
        <v>43925</v>
      </c>
      <c r="M80" s="1" t="n">
        <f aca="false">M79+1</f>
        <v>28</v>
      </c>
      <c r="N80" s="47" t="n">
        <f aca="false">C80/$I80</f>
        <v>3.69448451737948</v>
      </c>
      <c r="O80" s="47" t="n">
        <f aca="false">D80/$I80</f>
        <v>5.16655778371955</v>
      </c>
      <c r="P80" s="47" t="n">
        <f aca="false">E80/$I80</f>
        <v>3.82559214502153</v>
      </c>
      <c r="Q80" s="47" t="n">
        <f aca="false">F80/$I80</f>
        <v>2.47800870066495</v>
      </c>
      <c r="R80" s="47" t="n">
        <f aca="false">G80/$I80</f>
        <v>3.96767529625805</v>
      </c>
      <c r="S80" s="47" t="n">
        <f aca="false">H80/$I80</f>
        <v>2.20752144175898</v>
      </c>
      <c r="T80" s="47" t="n">
        <f aca="false">I80/$I80</f>
        <v>1</v>
      </c>
    </row>
    <row r="81" customFormat="false" ht="12.8" hidden="false" customHeight="false" outlineLevel="0" collapsed="false">
      <c r="A81" s="15" t="n">
        <f aca="false">A80+1</f>
        <v>43926</v>
      </c>
      <c r="B81" s="1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J81" s="32"/>
      <c r="L81" s="15" t="n">
        <f aca="false">L80+1</f>
        <v>43926</v>
      </c>
      <c r="M81" s="1" t="n">
        <f aca="false">M80+1</f>
        <v>29</v>
      </c>
      <c r="N81" s="47" t="n">
        <f aca="false">C81/$I81</f>
        <v>3.74468057930071</v>
      </c>
      <c r="O81" s="47" t="n">
        <f aca="false">D81/$I81</f>
        <v>5.24757536631062</v>
      </c>
      <c r="P81" s="47" t="n">
        <f aca="false">E81/$I81</f>
        <v>3.91389398610434</v>
      </c>
      <c r="Q81" s="47" t="n">
        <f aca="false">F81/$I81</f>
        <v>2.66535174421851</v>
      </c>
      <c r="R81" s="47" t="n">
        <f aca="false">G81/$I81</f>
        <v>4.00623857576156</v>
      </c>
      <c r="S81" s="47" t="n">
        <f aca="false">H81/$I81</f>
        <v>2.247858305741</v>
      </c>
      <c r="T81" s="47" t="n">
        <f aca="false">I81/$I81</f>
        <v>1</v>
      </c>
    </row>
    <row r="82" customFormat="false" ht="12.8" hidden="false" customHeight="false" outlineLevel="0" collapsed="false">
      <c r="A82" s="15" t="n">
        <f aca="false">A81+1</f>
        <v>43927</v>
      </c>
      <c r="B82" s="1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J82" s="32"/>
      <c r="L82" s="15" t="n">
        <f aca="false">L81+1</f>
        <v>43927</v>
      </c>
      <c r="M82" s="1" t="n">
        <f aca="false">M81+1</f>
        <v>30</v>
      </c>
      <c r="N82" s="47" t="n">
        <f aca="false">C82/$I82</f>
        <v>3.83007155385209</v>
      </c>
      <c r="O82" s="47" t="n">
        <f aca="false">D82/$I82</f>
        <v>5.32467724731368</v>
      </c>
      <c r="P82" s="47" t="n">
        <f aca="false">E82/$I82</f>
        <v>4.01251135997952</v>
      </c>
      <c r="Q82" s="47" t="n">
        <f aca="false">F82/$I82</f>
        <v>2.73486772056049</v>
      </c>
      <c r="R82" s="47" t="n">
        <f aca="false">G82/$I82</f>
        <v>4.18224735496048</v>
      </c>
      <c r="S82" s="47" t="n">
        <f aca="false">H82/$I82</f>
        <v>2.29799746822132</v>
      </c>
      <c r="T82" s="47" t="n">
        <f aca="false">I82/$I82</f>
        <v>1</v>
      </c>
    </row>
    <row r="83" customFormat="false" ht="12.8" hidden="false" customHeight="false" outlineLevel="0" collapsed="false">
      <c r="A83" s="15" t="n">
        <f aca="false">A82+1</f>
        <v>43928</v>
      </c>
      <c r="B83" s="1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J83" s="32"/>
      <c r="L83" s="15" t="n">
        <f aca="false">L82+1</f>
        <v>43928</v>
      </c>
      <c r="M83" s="1" t="n">
        <f aca="false">M82+1</f>
        <v>31</v>
      </c>
      <c r="N83" s="47" t="n">
        <f aca="false">C83/$I83</f>
        <v>3.87286963838751</v>
      </c>
      <c r="O83" s="47" t="n">
        <f aca="false">D83/$I83</f>
        <v>5.34027455519649</v>
      </c>
      <c r="P83" s="47" t="n">
        <f aca="false">E83/$I83</f>
        <v>4.04878117221811</v>
      </c>
      <c r="Q83" s="47" t="n">
        <f aca="false">F83/$I83</f>
        <v>2.84083411801335</v>
      </c>
      <c r="R83" s="47" t="n">
        <f aca="false">G83/$I83</f>
        <v>4.24870029137341</v>
      </c>
      <c r="S83" s="47" t="n">
        <f aca="false">H83/$I83</f>
        <v>2.28953366020518</v>
      </c>
      <c r="T83" s="47" t="n">
        <f aca="false">I83/$I83</f>
        <v>1</v>
      </c>
    </row>
    <row r="84" customFormat="false" ht="12.8" hidden="false" customHeight="false" outlineLevel="0" collapsed="false">
      <c r="A84" s="15" t="n">
        <f aca="false">A83+1</f>
        <v>43929</v>
      </c>
      <c r="B84" s="1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J84" s="32"/>
      <c r="L84" s="15" t="n">
        <f aca="false">L83+1</f>
        <v>43929</v>
      </c>
      <c r="M84" s="1" t="n">
        <f aca="false">M83+1</f>
        <v>32</v>
      </c>
      <c r="N84" s="47" t="n">
        <f aca="false">C84/$I84</f>
        <v>3.8764658887699</v>
      </c>
      <c r="O84" s="47" t="n">
        <f aca="false">D84/$I84</f>
        <v>5.33935913571234</v>
      </c>
      <c r="P84" s="47" t="n">
        <f aca="false">E84/$I84</f>
        <v>4.00852898311485</v>
      </c>
      <c r="Q84" s="47" t="n">
        <f aca="false">F84/$I84</f>
        <v>2.80747936497065</v>
      </c>
      <c r="R84" s="47" t="n">
        <f aca="false">G84/$I84</f>
        <v>4.2644946898794</v>
      </c>
      <c r="S84" s="47" t="n">
        <f aca="false">H84/$I84</f>
        <v>2.27684350797681</v>
      </c>
      <c r="T84" s="47" t="n">
        <f aca="false">I84/$I84</f>
        <v>1</v>
      </c>
    </row>
    <row r="85" customFormat="false" ht="12.8" hidden="false" customHeight="false" outlineLevel="0" collapsed="false">
      <c r="A85" s="15" t="n">
        <f aca="false">A84+1</f>
        <v>43930</v>
      </c>
      <c r="B85" s="1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J85" s="32"/>
      <c r="L85" s="15" t="n">
        <f aca="false">L84+1</f>
        <v>43930</v>
      </c>
      <c r="M85" s="1" t="n">
        <f aca="false">M84+1</f>
        <v>33</v>
      </c>
      <c r="N85" s="47" t="n">
        <f aca="false">C85/$I85</f>
        <v>3.89733860682953</v>
      </c>
      <c r="O85" s="47" t="n">
        <f aca="false">D85/$I85</f>
        <v>5.27668105147666</v>
      </c>
      <c r="P85" s="47" t="n">
        <f aca="false">E85/$I85</f>
        <v>4.0036903810527</v>
      </c>
      <c r="Q85" s="47" t="n">
        <f aca="false">F85/$I85</f>
        <v>2.73089094283492</v>
      </c>
      <c r="R85" s="47" t="n">
        <f aca="false">G85/$I85</f>
        <v>4.33555092307971</v>
      </c>
      <c r="S85" s="47" t="n">
        <f aca="false">H85/$I85</f>
        <v>2.30889993847962</v>
      </c>
      <c r="T85" s="47" t="n">
        <f aca="false">I85/$I85</f>
        <v>1</v>
      </c>
    </row>
    <row r="86" customFormat="false" ht="12.8" hidden="false" customHeight="false" outlineLevel="0" collapsed="false">
      <c r="A86" s="15" t="n">
        <f aca="false">A85+1</f>
        <v>43931</v>
      </c>
      <c r="B86" s="1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J86" s="32"/>
      <c r="L86" s="15" t="n">
        <f aca="false">L85+1</f>
        <v>43931</v>
      </c>
      <c r="M86" s="1" t="n">
        <f aca="false">M85+1</f>
        <v>34</v>
      </c>
      <c r="N86" s="47" t="n">
        <f aca="false">C86/$I86</f>
        <v>3.94241313340475</v>
      </c>
      <c r="O86" s="47" t="n">
        <f aca="false">D86/$I86</f>
        <v>5.27045788416804</v>
      </c>
      <c r="P86" s="47" t="n">
        <f aca="false">E86/$I86</f>
        <v>4.03043384451596</v>
      </c>
      <c r="Q86" s="47" t="n">
        <f aca="false">F86/$I86</f>
        <v>2.77661909445089</v>
      </c>
      <c r="R86" s="47" t="n">
        <f aca="false">G86/$I86</f>
        <v>4.41037556876728</v>
      </c>
      <c r="S86" s="47" t="n">
        <f aca="false">H86/$I86</f>
        <v>2.35631285828521</v>
      </c>
      <c r="T86" s="47" t="n">
        <f aca="false">I86/$I86</f>
        <v>1</v>
      </c>
    </row>
    <row r="87" customFormat="false" ht="12.8" hidden="false" customHeight="false" outlineLevel="0" collapsed="false">
      <c r="A87" s="15" t="n">
        <f aca="false">A86+1</f>
        <v>43932</v>
      </c>
      <c r="B87" s="1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J87" s="32"/>
      <c r="L87" s="15" t="n">
        <f aca="false">L86+1</f>
        <v>43932</v>
      </c>
      <c r="M87" s="1" t="n">
        <f aca="false">M86+1</f>
        <v>35</v>
      </c>
      <c r="N87" s="47" t="n">
        <f aca="false">C87/$I87</f>
        <v>4.00357374574269</v>
      </c>
      <c r="O87" s="47" t="n">
        <f aca="false">D87/$I87</f>
        <v>5.3323591017059</v>
      </c>
      <c r="P87" s="47" t="n">
        <f aca="false">E87/$I87</f>
        <v>4.06648411295015</v>
      </c>
      <c r="Q87" s="47" t="n">
        <f aca="false">F87/$I87</f>
        <v>2.82728398783921</v>
      </c>
      <c r="R87" s="47" t="n">
        <f aca="false">G87/$I87</f>
        <v>4.41344790692508</v>
      </c>
      <c r="S87" s="47" t="n">
        <f aca="false">H87/$I87</f>
        <v>2.39945160063437</v>
      </c>
      <c r="T87" s="47" t="n">
        <f aca="false">I87/$I87</f>
        <v>1</v>
      </c>
    </row>
    <row r="88" customFormat="false" ht="12.8" hidden="false" customHeight="false" outlineLevel="0" collapsed="false">
      <c r="A88" s="15" t="n">
        <f aca="false">A87+1</f>
        <v>43933</v>
      </c>
      <c r="B88" s="1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J88" s="32"/>
      <c r="L88" s="15" t="n">
        <f aca="false">L87+1</f>
        <v>43933</v>
      </c>
      <c r="M88" s="1" t="n">
        <f aca="false">M87+1</f>
        <v>36</v>
      </c>
      <c r="N88" s="47" t="n">
        <f aca="false">C88/$I88</f>
        <v>4.04655256480161</v>
      </c>
      <c r="O88" s="47" t="n">
        <f aca="false">D88/$I88</f>
        <v>5.38072900606354</v>
      </c>
      <c r="P88" s="47" t="n">
        <f aca="false">E88/$I88</f>
        <v>4.11834557586847</v>
      </c>
      <c r="Q88" s="47" t="n">
        <f aca="false">F88/$I88</f>
        <v>2.92276575291842</v>
      </c>
      <c r="R88" s="47" t="n">
        <f aca="false">G88/$I88</f>
        <v>4.42553009678866</v>
      </c>
      <c r="S88" s="47" t="n">
        <f aca="false">H88/$I88</f>
        <v>2.44316779701007</v>
      </c>
      <c r="T88" s="47" t="n">
        <f aca="false">I88/$I88</f>
        <v>1</v>
      </c>
    </row>
    <row r="89" customFormat="false" ht="12.8" hidden="false" customHeight="false" outlineLevel="0" collapsed="false">
      <c r="A89" s="15" t="n">
        <f aca="false">A88+1</f>
        <v>43934</v>
      </c>
      <c r="B89" s="1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J89" s="32"/>
      <c r="L89" s="15" t="n">
        <f aca="false">L88+1</f>
        <v>43934</v>
      </c>
      <c r="M89" s="1" t="n">
        <f aca="false">M88+1</f>
        <v>37</v>
      </c>
      <c r="N89" s="47" t="n">
        <f aca="false">C89/$I89</f>
        <v>4.12892052433816</v>
      </c>
      <c r="O89" s="47" t="n">
        <f aca="false">D89/$I89</f>
        <v>5.44255288790304</v>
      </c>
      <c r="P89" s="47" t="n">
        <f aca="false">E89/$I89</f>
        <v>4.15867856885765</v>
      </c>
      <c r="Q89" s="47" t="n">
        <f aca="false">F89/$I89</f>
        <v>3.04582763030185</v>
      </c>
      <c r="R89" s="47" t="n">
        <f aca="false">G89/$I89</f>
        <v>4.55434340909992</v>
      </c>
      <c r="S89" s="47" t="n">
        <f aca="false">H89/$I89</f>
        <v>2.4862905705508</v>
      </c>
      <c r="T89" s="47" t="n">
        <f aca="false">I89/$I89</f>
        <v>1</v>
      </c>
    </row>
    <row r="90" customFormat="false" ht="12.8" hidden="false" customHeight="false" outlineLevel="0" collapsed="false">
      <c r="A90" s="15" t="n">
        <f aca="false">A89+1</f>
        <v>43935</v>
      </c>
      <c r="B90" s="1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J90" s="32"/>
      <c r="L90" s="15" t="n">
        <f aca="false">L89+1</f>
        <v>43935</v>
      </c>
      <c r="M90" s="1" t="n">
        <f aca="false">M89+1</f>
        <v>38</v>
      </c>
      <c r="N90" s="47" t="n">
        <f aca="false">C90/$I90</f>
        <v>4.17318598833149</v>
      </c>
      <c r="O90" s="47" t="n">
        <f aca="false">D90/$I90</f>
        <v>5.45390603743545</v>
      </c>
      <c r="P90" s="47" t="n">
        <f aca="false">E90/$I90</f>
        <v>4.15088405834537</v>
      </c>
      <c r="Q90" s="47" t="n">
        <f aca="false">F90/$I90</f>
        <v>3.06799270312784</v>
      </c>
      <c r="R90" s="47" t="n">
        <f aca="false">G90/$I90</f>
        <v>4.61213254221072</v>
      </c>
      <c r="S90" s="47" t="n">
        <f aca="false">H90/$I90</f>
        <v>2.4828698616614</v>
      </c>
      <c r="T90" s="47" t="n">
        <f aca="false">I90/$I90</f>
        <v>1</v>
      </c>
    </row>
    <row r="91" customFormat="false" ht="12.8" hidden="false" customHeight="false" outlineLevel="0" collapsed="false">
      <c r="A91" s="15" t="n">
        <f aca="false">A90+1</f>
        <v>43936</v>
      </c>
      <c r="B91" s="1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J91" s="32"/>
      <c r="L91" s="15" t="n">
        <f aca="false">L90+1</f>
        <v>43936</v>
      </c>
      <c r="M91" s="1" t="n">
        <f aca="false">M90+1</f>
        <v>39</v>
      </c>
      <c r="N91" s="47" t="n">
        <f aca="false">C91/$I91</f>
        <v>4.28768266565886</v>
      </c>
      <c r="O91" s="47" t="n">
        <f aca="false">D91/$I91</f>
        <v>5.56538283126518</v>
      </c>
      <c r="P91" s="47" t="n">
        <f aca="false">E91/$I91</f>
        <v>4.19530406109233</v>
      </c>
      <c r="Q91" s="47" t="n">
        <f aca="false">F91/$I91</f>
        <v>3.08649548610939</v>
      </c>
      <c r="R91" s="47" t="n">
        <f aca="false">G91/$I91</f>
        <v>4.73124881356184</v>
      </c>
      <c r="S91" s="47" t="n">
        <f aca="false">H91/$I91</f>
        <v>2.53079206958361</v>
      </c>
      <c r="T91" s="47" t="n">
        <f aca="false">I91/$I91</f>
        <v>1</v>
      </c>
    </row>
    <row r="92" customFormat="false" ht="12.8" hidden="false" customHeight="false" outlineLevel="0" collapsed="false">
      <c r="A92" s="15" t="n">
        <f aca="false">A91+1</f>
        <v>43937</v>
      </c>
      <c r="B92" s="1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J92" s="32"/>
      <c r="L92" s="15" t="n">
        <f aca="false">L91+1</f>
        <v>43937</v>
      </c>
      <c r="M92" s="1" t="n">
        <f aca="false">M91+1</f>
        <v>40</v>
      </c>
      <c r="N92" s="47" t="n">
        <f aca="false">C92/$I92</f>
        <v>4.22144629902362</v>
      </c>
      <c r="O92" s="47" t="n">
        <f aca="false">D92/$I92</f>
        <v>5.45803983314038</v>
      </c>
      <c r="P92" s="47" t="n">
        <f aca="false">E92/$I92</f>
        <v>4.10978565904146</v>
      </c>
      <c r="Q92" s="47" t="n">
        <f aca="false">F92/$I92</f>
        <v>2.97796998766071</v>
      </c>
      <c r="R92" s="47" t="n">
        <f aca="false">G92/$I92</f>
        <v>4.6733931197467</v>
      </c>
      <c r="S92" s="47" t="n">
        <f aca="false">H92/$I92</f>
        <v>2.51445245792714</v>
      </c>
      <c r="T92" s="47" t="n">
        <f aca="false">I92/$I92</f>
        <v>1</v>
      </c>
    </row>
    <row r="93" customFormat="false" ht="12.8" hidden="false" customHeight="false" outlineLevel="0" collapsed="false">
      <c r="A93" s="15" t="n">
        <f aca="false">A92+1</f>
        <v>43938</v>
      </c>
      <c r="B93" s="1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J93" s="32"/>
      <c r="L93" s="15" t="n">
        <f aca="false">L92+1</f>
        <v>43938</v>
      </c>
      <c r="M93" s="1" t="n">
        <f aca="false">M92+1</f>
        <v>41</v>
      </c>
      <c r="N93" s="47" t="n">
        <f aca="false">C93/$I93</f>
        <v>4.26238383874173</v>
      </c>
      <c r="O93" s="47" t="n">
        <f aca="false">D93/$I93</f>
        <v>5.46062434891312</v>
      </c>
      <c r="P93" s="47" t="n">
        <f aca="false">E93/$I93</f>
        <v>4.10846437409177</v>
      </c>
      <c r="Q93" s="47" t="n">
        <f aca="false">F93/$I93</f>
        <v>3.02929521009878</v>
      </c>
      <c r="R93" s="47" t="n">
        <f aca="false">G93/$I93</f>
        <v>4.70324859717654</v>
      </c>
      <c r="S93" s="47" t="n">
        <f aca="false">H93/$I93</f>
        <v>2.56121593851768</v>
      </c>
      <c r="T93" s="47" t="n">
        <f aca="false">I93/$I93</f>
        <v>1</v>
      </c>
    </row>
    <row r="94" customFormat="false" ht="12.8" hidden="false" customHeight="false" outlineLevel="0" collapsed="false">
      <c r="A94" s="15" t="n">
        <f aca="false">A93+1</f>
        <v>43939</v>
      </c>
      <c r="B94" s="1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J94" s="32"/>
      <c r="L94" s="15" t="n">
        <f aca="false">L93+1</f>
        <v>43939</v>
      </c>
      <c r="M94" s="1" t="n">
        <f aca="false">M93+1</f>
        <v>42</v>
      </c>
      <c r="N94" s="47" t="n">
        <f aca="false">C94/$I94</f>
        <v>4.28431857171038</v>
      </c>
      <c r="O94" s="47" t="n">
        <f aca="false">D94/$I94</f>
        <v>5.46502576956215</v>
      </c>
      <c r="P94" s="47" t="n">
        <f aca="false">E94/$I94</f>
        <v>4.1168924249308</v>
      </c>
      <c r="Q94" s="47" t="n">
        <f aca="false">F94/$I94</f>
        <v>3.07322694579685</v>
      </c>
      <c r="R94" s="47" t="n">
        <f aca="false">G94/$I94</f>
        <v>4.68118700561321</v>
      </c>
      <c r="S94" s="47" t="n">
        <f aca="false">H94/$I94</f>
        <v>2.59272745704619</v>
      </c>
      <c r="T94" s="47" t="n">
        <f aca="false">I94/$I94</f>
        <v>1</v>
      </c>
    </row>
    <row r="95" customFormat="false" ht="12.8" hidden="false" customHeight="false" outlineLevel="0" collapsed="false">
      <c r="A95" s="15" t="n">
        <f aca="false">A94+1</f>
        <v>43940</v>
      </c>
      <c r="B95" s="1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J95" s="32"/>
      <c r="L95" s="15" t="n">
        <f aca="false">L94+1</f>
        <v>43940</v>
      </c>
      <c r="M95" s="1" t="n">
        <f aca="false">M94+1</f>
        <v>43</v>
      </c>
      <c r="N95" s="47" t="n">
        <f aca="false">C95/$I95</f>
        <v>4.34164078636857</v>
      </c>
      <c r="O95" s="47" t="n">
        <f aca="false">D95/$I95</f>
        <v>5.5051615010098</v>
      </c>
      <c r="P95" s="47" t="n">
        <f aca="false">E95/$I95</f>
        <v>4.14476354199903</v>
      </c>
      <c r="Q95" s="47" t="n">
        <f aca="false">F95/$I95</f>
        <v>3.15054871876968</v>
      </c>
      <c r="R95" s="47" t="n">
        <f aca="false">G95/$I95</f>
        <v>4.70415241164911</v>
      </c>
      <c r="S95" s="47" t="n">
        <f aca="false">H95/$I95</f>
        <v>2.63589651337345</v>
      </c>
      <c r="T95" s="47" t="n">
        <f aca="false">I95/$I95</f>
        <v>1</v>
      </c>
    </row>
    <row r="96" customFormat="false" ht="12.8" hidden="false" customHeight="false" outlineLevel="0" collapsed="false">
      <c r="A96" s="15" t="n">
        <f aca="false">A95+1</f>
        <v>43941</v>
      </c>
      <c r="B96" s="1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J96" s="32"/>
      <c r="L96" s="15" t="n">
        <f aca="false">L95+1</f>
        <v>43941</v>
      </c>
      <c r="M96" s="1" t="n">
        <f aca="false">M95+1</f>
        <v>44</v>
      </c>
      <c r="N96" s="47" t="n">
        <f aca="false">C96/$I96</f>
        <v>4.41325807858705</v>
      </c>
      <c r="O96" s="47" t="n">
        <f aca="false">D96/$I96</f>
        <v>5.56898460721081</v>
      </c>
      <c r="P96" s="47" t="n">
        <f aca="false">E96/$I96</f>
        <v>4.17078119541372</v>
      </c>
      <c r="Q96" s="47" t="n">
        <f aca="false">F96/$I96</f>
        <v>3.24799744538151</v>
      </c>
      <c r="R96" s="47" t="n">
        <f aca="false">G96/$I96</f>
        <v>4.80487624198135</v>
      </c>
      <c r="S96" s="47" t="n">
        <f aca="false">H96/$I96</f>
        <v>2.67648404467419</v>
      </c>
      <c r="T96" s="47" t="n">
        <f aca="false">I96/$I96</f>
        <v>1</v>
      </c>
    </row>
    <row r="97" customFormat="false" ht="12.8" hidden="false" customHeight="false" outlineLevel="0" collapsed="false">
      <c r="A97" s="15" t="n">
        <f aca="false">A96+1</f>
        <v>43942</v>
      </c>
      <c r="B97" s="1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J97" s="32"/>
      <c r="L97" s="15" t="n">
        <f aca="false">L96+1</f>
        <v>43942</v>
      </c>
      <c r="M97" s="1" t="n">
        <f aca="false">M96+1</f>
        <v>45</v>
      </c>
      <c r="N97" s="47" t="n">
        <f aca="false">C97/$I97</f>
        <v>4.45681694337222</v>
      </c>
      <c r="O97" s="47" t="n">
        <f aca="false">D97/$I97</f>
        <v>5.57251824122038</v>
      </c>
      <c r="P97" s="47" t="n">
        <f aca="false">E97/$I97</f>
        <v>4.14850789888125</v>
      </c>
      <c r="Q97" s="47" t="n">
        <f aca="false">F97/$I97</f>
        <v>3.35149725405567</v>
      </c>
      <c r="R97" s="47" t="n">
        <f aca="false">G97/$I97</f>
        <v>4.85187201066032</v>
      </c>
      <c r="S97" s="47" t="n">
        <f aca="false">H97/$I97</f>
        <v>2.66912172966936</v>
      </c>
      <c r="T97" s="47" t="n">
        <f aca="false">I97/$I97</f>
        <v>1</v>
      </c>
    </row>
    <row r="98" customFormat="false" ht="12.8" hidden="false" customHeight="false" outlineLevel="0" collapsed="false">
      <c r="A98" s="15" t="n">
        <f aca="false">A97+1</f>
        <v>43943</v>
      </c>
      <c r="B98" s="1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J98" s="32"/>
      <c r="L98" s="15" t="n">
        <f aca="false">L97+1</f>
        <v>43943</v>
      </c>
      <c r="M98" s="1" t="n">
        <f aca="false">M97+1</f>
        <v>46</v>
      </c>
      <c r="N98" s="47" t="n">
        <f aca="false">C98/$I98</f>
        <v>4.49069907356125</v>
      </c>
      <c r="O98" s="47" t="n">
        <f aca="false">D98/$I98</f>
        <v>5.62197945274588</v>
      </c>
      <c r="P98" s="47" t="n">
        <f aca="false">E98/$I98</f>
        <v>4.12962055185366</v>
      </c>
      <c r="Q98" s="47" t="n">
        <f aca="false">F98/$I98</f>
        <v>3.36517572108164</v>
      </c>
      <c r="R98" s="47" t="n">
        <f aca="false">G98/$I98</f>
        <v>4.88967800038974</v>
      </c>
      <c r="S98" s="47" t="n">
        <f aca="false">H98/$I98</f>
        <v>2.67723443530925</v>
      </c>
      <c r="T98" s="47" t="n">
        <f aca="false">I98/$I98</f>
        <v>1</v>
      </c>
    </row>
    <row r="99" customFormat="false" ht="12.8" hidden="false" customHeight="false" outlineLevel="0" collapsed="false">
      <c r="A99" s="15" t="n">
        <f aca="false">A98+1</f>
        <v>43944</v>
      </c>
      <c r="B99" s="1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J99" s="32"/>
      <c r="L99" s="15" t="n">
        <f aca="false">L98+1</f>
        <v>43944</v>
      </c>
      <c r="M99" s="1" t="n">
        <f aca="false">M98+1</f>
        <v>47</v>
      </c>
      <c r="N99" s="47" t="n">
        <f aca="false">C99/$I99</f>
        <v>4.50219896259681</v>
      </c>
      <c r="O99" s="47" t="n">
        <f aca="false">D99/$I99</f>
        <v>5.59510951988664</v>
      </c>
      <c r="P99" s="47" t="n">
        <f aca="false">E99/$I99</f>
        <v>4.11497045523252</v>
      </c>
      <c r="Q99" s="47" t="n">
        <f aca="false">F99/$I99</f>
        <v>3.31766493991402</v>
      </c>
      <c r="R99" s="47" t="n">
        <f aca="false">G99/$I99</f>
        <v>4.91158712996779</v>
      </c>
      <c r="S99" s="47" t="n">
        <f aca="false">H99/$I99</f>
        <v>2.69558735599009</v>
      </c>
      <c r="T99" s="47" t="n">
        <f aca="false">I99/$I99</f>
        <v>1</v>
      </c>
    </row>
    <row r="100" customFormat="false" ht="12.8" hidden="false" customHeight="false" outlineLevel="0" collapsed="false">
      <c r="A100" s="15" t="n">
        <f aca="false">A99+1</f>
        <v>43945</v>
      </c>
      <c r="B100" s="1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J100" s="32"/>
      <c r="L100" s="15" t="n">
        <f aca="false">L99+1</f>
        <v>43945</v>
      </c>
      <c r="M100" s="1" t="n">
        <f aca="false">M99+1</f>
        <v>48</v>
      </c>
      <c r="N100" s="47" t="n">
        <f aca="false">C100/$I100</f>
        <v>4.537536781096</v>
      </c>
      <c r="O100" s="47" t="n">
        <f aca="false">D100/$I100</f>
        <v>5.6113435896329</v>
      </c>
      <c r="P100" s="47" t="n">
        <f aca="false">E100/$I100</f>
        <v>4.13362359442428</v>
      </c>
      <c r="Q100" s="47" t="n">
        <f aca="false">F100/$I100</f>
        <v>3.3212483782615</v>
      </c>
      <c r="R100" s="47" t="n">
        <f aca="false">G100/$I100</f>
        <v>4.92401606343803</v>
      </c>
      <c r="S100" s="47" t="n">
        <f aca="false">H100/$I100</f>
        <v>2.73097652284457</v>
      </c>
      <c r="T100" s="47" t="n">
        <f aca="false">I100/$I100</f>
        <v>1</v>
      </c>
    </row>
    <row r="101" customFormat="false" ht="12.8" hidden="false" customHeight="false" outlineLevel="0" collapsed="false">
      <c r="A101" s="15" t="n">
        <f aca="false">A100+1</f>
        <v>43946</v>
      </c>
      <c r="B101" s="1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J101" s="32"/>
      <c r="L101" s="15" t="n">
        <f aca="false">L100+1</f>
        <v>43946</v>
      </c>
      <c r="M101" s="1" t="n">
        <f aca="false">M100+1</f>
        <v>49</v>
      </c>
      <c r="N101" s="47" t="n">
        <f aca="false">C101/$I101</f>
        <v>4.56798786395087</v>
      </c>
      <c r="O101" s="47" t="n">
        <f aca="false">D101/$I101</f>
        <v>5.62196570348493</v>
      </c>
      <c r="P101" s="47" t="n">
        <f aca="false">E101/$I101</f>
        <v>4.1405082140127</v>
      </c>
      <c r="Q101" s="47" t="n">
        <f aca="false">F101/$I101</f>
        <v>3.34855754034607</v>
      </c>
      <c r="R101" s="47" t="n">
        <f aca="false">G101/$I101</f>
        <v>4.92048668720953</v>
      </c>
      <c r="S101" s="47" t="n">
        <f aca="false">H101/$I101</f>
        <v>2.76151566401632</v>
      </c>
      <c r="T101" s="47" t="n">
        <f aca="false">I101/$I101</f>
        <v>1</v>
      </c>
    </row>
    <row r="102" customFormat="false" ht="12.8" hidden="false" customHeight="false" outlineLevel="0" collapsed="false">
      <c r="A102" s="15" t="n">
        <f aca="false">A101+1</f>
        <v>43947</v>
      </c>
      <c r="B102" s="1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J102" s="32"/>
      <c r="L102" s="15" t="n">
        <f aca="false">L101+1</f>
        <v>43947</v>
      </c>
      <c r="M102" s="1" t="n">
        <f aca="false">M101+1</f>
        <v>50</v>
      </c>
      <c r="N102" s="47" t="n">
        <f aca="false">C102/$I102</f>
        <v>4.59806107429753</v>
      </c>
      <c r="O102" s="47" t="n">
        <f aca="false">D102/$I102</f>
        <v>5.64036995461174</v>
      </c>
      <c r="P102" s="47" t="n">
        <f aca="false">E102/$I102</f>
        <v>4.15556066530401</v>
      </c>
      <c r="Q102" s="47" t="n">
        <f aca="false">F102/$I102</f>
        <v>3.48580779252263</v>
      </c>
      <c r="R102" s="47" t="n">
        <f aca="false">G102/$I102</f>
        <v>4.93688150478564</v>
      </c>
      <c r="S102" s="47" t="n">
        <f aca="false">H102/$I102</f>
        <v>2.80308607242099</v>
      </c>
      <c r="T102" s="47" t="n">
        <f aca="false">I102/$I102</f>
        <v>1</v>
      </c>
    </row>
    <row r="103" customFormat="false" ht="12.8" hidden="false" customHeight="false" outlineLevel="0" collapsed="false">
      <c r="A103" s="15" t="n">
        <f aca="false">A102+1</f>
        <v>43948</v>
      </c>
      <c r="B103" s="1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J103" s="32"/>
      <c r="L103" s="15" t="n">
        <f aca="false">L102+1</f>
        <v>43948</v>
      </c>
      <c r="M103" s="1" t="n">
        <f aca="false">M102+1</f>
        <v>51</v>
      </c>
      <c r="N103" s="47" t="n">
        <f aca="false">C103/$I103</f>
        <v>4.64280344562833</v>
      </c>
      <c r="O103" s="47" t="n">
        <f aca="false">D103/$I103</f>
        <v>5.6614674689718</v>
      </c>
      <c r="P103" s="47" t="n">
        <f aca="false">E103/$I103</f>
        <v>4.18295417205133</v>
      </c>
      <c r="Q103" s="47" t="n">
        <f aca="false">F103/$I103</f>
        <v>3.54560484023771</v>
      </c>
      <c r="R103" s="47" t="n">
        <f aca="false">G103/$I103</f>
        <v>5.01965980569924</v>
      </c>
      <c r="S103" s="47" t="n">
        <f aca="false">H103/$I103</f>
        <v>2.83372618392107</v>
      </c>
      <c r="T103" s="47" t="n">
        <f aca="false">I103/$I103</f>
        <v>1</v>
      </c>
    </row>
    <row r="104" customFormat="false" ht="12.8" hidden="false" customHeight="false" outlineLevel="0" collapsed="false">
      <c r="A104" s="15" t="n">
        <f aca="false">A103+1</f>
        <v>43949</v>
      </c>
      <c r="B104" s="1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n">
        <f aca="false">'Deaths-1M'!I104</f>
        <v>96.9563141561232</v>
      </c>
      <c r="J104" s="32"/>
      <c r="L104" s="15" t="n">
        <f aca="false">L103+1</f>
        <v>43949</v>
      </c>
      <c r="M104" s="1" t="n">
        <f aca="false">M103+1</f>
        <v>52</v>
      </c>
      <c r="N104" s="47" t="n">
        <f aca="false">C104/$I104</f>
        <v>4.66565196838033</v>
      </c>
      <c r="O104" s="47" t="n">
        <f aca="false">D104/$I104</f>
        <v>5.65070632606562</v>
      </c>
      <c r="P104" s="47" t="n">
        <f aca="false">E104/$I104</f>
        <v>4.15748928102344</v>
      </c>
      <c r="Q104" s="47" t="n">
        <f aca="false">F104/$I104</f>
        <v>3.62978424864428</v>
      </c>
      <c r="R104" s="47" t="n">
        <f aca="false">G104/$I104</f>
        <v>5.04909076351305</v>
      </c>
      <c r="S104" s="47" t="n">
        <f aca="false">H104/$I104</f>
        <v>2.83486442770203</v>
      </c>
      <c r="T104" s="47" t="n">
        <f aca="false">I104/$I104</f>
        <v>1</v>
      </c>
    </row>
    <row r="105" customFormat="false" ht="12.8" hidden="false" customHeight="false" outlineLevel="0" collapsed="false">
      <c r="A105" s="15" t="n">
        <f aca="false">A104+1</f>
        <v>43950</v>
      </c>
      <c r="B105" s="1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n">
        <f aca="false">'Deaths-1M'!H105</f>
        <v>277.888217522659</v>
      </c>
      <c r="I105" s="47" t="n">
        <f aca="false">'Deaths-1M'!I105</f>
        <v>97.7918357603247</v>
      </c>
      <c r="J105" s="32"/>
      <c r="L105" s="15" t="n">
        <f aca="false">L104+1</f>
        <v>43950</v>
      </c>
      <c r="M105" s="1" t="n">
        <f aca="false">M104+1</f>
        <v>53</v>
      </c>
      <c r="N105" s="47" t="n">
        <f aca="false">C105/$I105</f>
        <v>4.68040121035056</v>
      </c>
      <c r="O105" s="47" t="n">
        <f aca="false">D105/$I105</f>
        <v>5.65579840884125</v>
      </c>
      <c r="P105" s="47" t="n">
        <f aca="false">E105/$I105</f>
        <v>4.13293504409881</v>
      </c>
      <c r="Q105" s="47" t="n">
        <f aca="false">F105/$I105</f>
        <v>3.62640911560722</v>
      </c>
      <c r="R105" s="47" t="n">
        <f aca="false">G105/$I105</f>
        <v>5.07051372941548</v>
      </c>
      <c r="S105" s="47" t="n">
        <f aca="false">H105/$I105</f>
        <v>2.84163003344908</v>
      </c>
      <c r="T105" s="47" t="n">
        <f aca="false">I105/$I105</f>
        <v>1</v>
      </c>
    </row>
    <row r="106" customFormat="false" ht="12.8" hidden="false" customHeight="false" outlineLevel="0" collapsed="false">
      <c r="A106" s="15" t="n">
        <f aca="false">A105+1</f>
        <v>43951</v>
      </c>
      <c r="B106" s="1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n">
        <f aca="false">'Deaths-1M'!H106</f>
        <v>282.577039274924</v>
      </c>
      <c r="I106" s="47" t="n">
        <f aca="false">'Deaths-1M'!I106</f>
        <v>98.7109095249463</v>
      </c>
      <c r="J106" s="32"/>
      <c r="L106" s="15" t="n">
        <f aca="false">L105+1</f>
        <v>43951</v>
      </c>
      <c r="M106" s="1" t="n">
        <f aca="false">M105+1</f>
        <v>54</v>
      </c>
      <c r="N106" s="47" t="n">
        <f aca="false">C106/$I106</f>
        <v>4.68456151673352</v>
      </c>
      <c r="O106" s="47" t="n">
        <f aca="false">D106/$I106</f>
        <v>5.64929511345046</v>
      </c>
      <c r="P106" s="47" t="n">
        <f aca="false">E106/$I106</f>
        <v>4.13527464467659</v>
      </c>
      <c r="Q106" s="47" t="n">
        <f aca="false">F106/$I106</f>
        <v>3.59753376627621</v>
      </c>
      <c r="R106" s="47" t="n">
        <f aca="false">G106/$I106</f>
        <v>5.08068865493104</v>
      </c>
      <c r="S106" s="47" t="n">
        <f aca="false">H106/$I106</f>
        <v>2.86267283560498</v>
      </c>
      <c r="T106" s="47" t="n">
        <f aca="false">I106/$I106</f>
        <v>1</v>
      </c>
    </row>
    <row r="107" customFormat="false" ht="12.8" hidden="false" customHeight="false" outlineLevel="0" collapsed="false">
      <c r="A107" s="15" t="n">
        <f aca="false">A106+1</f>
        <v>43952</v>
      </c>
      <c r="B107" s="1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n">
        <f aca="false">'Deaths-1M'!F107</f>
        <v>356.949806949807</v>
      </c>
      <c r="G107" s="47" t="n">
        <f aca="false">'Deaths-1M'!G107</f>
        <v>508.423071249447</v>
      </c>
      <c r="H107" s="47" t="n">
        <f aca="false">'Deaths-1M'!H107</f>
        <v>286.815709969789</v>
      </c>
      <c r="I107" s="47" t="n">
        <f aca="false">'Deaths-1M'!I107</f>
        <v>99.1764144187157</v>
      </c>
      <c r="J107" s="32"/>
      <c r="L107" s="15" t="n">
        <f aca="false">L106+1</f>
        <v>43952</v>
      </c>
      <c r="M107" s="1" t="n">
        <f aca="false">M106+1</f>
        <v>55</v>
      </c>
      <c r="N107" s="47" t="n">
        <f aca="false">C107/$I107</f>
        <v>4.70742042955907</v>
      </c>
      <c r="O107" s="47" t="n">
        <f aca="false">D107/$I107</f>
        <v>5.67216971739297</v>
      </c>
      <c r="P107" s="47" t="n">
        <f aca="false">E107/$I107</f>
        <v>4.16962463133272</v>
      </c>
      <c r="Q107" s="47" t="n">
        <f aca="false">F107/$I107</f>
        <v>3.59914006814958</v>
      </c>
      <c r="R107" s="47" t="n">
        <f aca="false">G107/$I107</f>
        <v>5.1264514272811</v>
      </c>
      <c r="S107" s="47" t="n">
        <f aca="false">H107/$I107</f>
        <v>2.89197498871933</v>
      </c>
      <c r="T107" s="47" t="n">
        <f aca="false">I107/$I107</f>
        <v>1</v>
      </c>
    </row>
    <row r="108" customFormat="false" ht="12.8" hidden="false" customHeight="false" outlineLevel="0" collapsed="false">
      <c r="A108" s="15" t="n">
        <f aca="false">A107+1</f>
        <v>43953</v>
      </c>
      <c r="B108" s="1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n">
        <f aca="false">'Deaths-1M'!F108</f>
        <v>361.293436293436</v>
      </c>
      <c r="G108" s="47" t="n">
        <f aca="false">'Deaths-1M'!G108</f>
        <v>510.930815754536</v>
      </c>
      <c r="H108" s="47" t="n">
        <f aca="false">'Deaths-1M'!H108</f>
        <v>291.078549848943</v>
      </c>
      <c r="I108" s="47" t="n">
        <f aca="false">'Deaths-1M'!I108</f>
        <v>99.6896634041537</v>
      </c>
      <c r="J108" s="32"/>
      <c r="L108" s="15" t="n">
        <f aca="false">L107+1</f>
        <v>43953</v>
      </c>
      <c r="M108" s="1" t="n">
        <f aca="false">M107+1</f>
        <v>56</v>
      </c>
    </row>
    <row r="109" customFormat="false" ht="12.8" hidden="false" customHeight="false" outlineLevel="0" collapsed="false">
      <c r="A109" s="15" t="n">
        <f aca="false">A108+1</f>
        <v>43954</v>
      </c>
      <c r="B109" s="1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n">
        <f aca="false">'Deaths-1M'!F109</f>
        <v>369.787644787645</v>
      </c>
      <c r="G109" s="47" t="n">
        <f aca="false">'Deaths-1M'!G109</f>
        <v>513.291045876973</v>
      </c>
      <c r="H109" s="47" t="n">
        <f aca="false">'Deaths-1M'!H109</f>
        <v>295</v>
      </c>
      <c r="I109" s="47" t="n">
        <f aca="false">'Deaths-1M'!I109</f>
        <v>99.856767724994</v>
      </c>
      <c r="J109" s="32"/>
      <c r="L109" s="15" t="n">
        <f aca="false">L108+1</f>
        <v>43954</v>
      </c>
      <c r="M109" s="1" t="n">
        <f aca="false">M108+1</f>
        <v>57</v>
      </c>
    </row>
    <row r="110" customFormat="false" ht="12.8" hidden="false" customHeight="false" outlineLevel="0" collapsed="false">
      <c r="A110" s="15" t="n">
        <f aca="false">A109+1</f>
        <v>43955</v>
      </c>
      <c r="B110" s="1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n">
        <f aca="false">'Deaths-1M'!F110</f>
        <v>373.648648648649</v>
      </c>
      <c r="G110" s="47" t="n">
        <f aca="false">'Deaths-1M'!G110</f>
        <v>521.330579731524</v>
      </c>
      <c r="H110" s="47" t="n">
        <f aca="false">'Deaths-1M'!H110</f>
        <v>298.12084592145</v>
      </c>
      <c r="I110" s="47" t="n">
        <f aca="false">'Deaths-1M'!I110</f>
        <v>99.9164478395798</v>
      </c>
      <c r="J110" s="32"/>
      <c r="L110" s="15" t="n">
        <f aca="false">L109+1</f>
        <v>43955</v>
      </c>
      <c r="M110" s="1" t="n">
        <f aca="false">M109+1</f>
        <v>58</v>
      </c>
    </row>
    <row r="111" customFormat="false" ht="12.8" hidden="false" customHeight="false" outlineLevel="0" collapsed="false">
      <c r="A111" s="15" t="n">
        <f aca="false">A110+1</f>
        <v>43956</v>
      </c>
      <c r="B111" s="1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n">
        <f aca="false">'Deaths-1M'!F111</f>
        <v>378.861003861004</v>
      </c>
      <c r="G111" s="47" t="n">
        <f aca="false">'Deaths-1M'!G111</f>
        <v>526.685351821803</v>
      </c>
      <c r="H111" s="47" t="n">
        <f aca="false">'Deaths-1M'!H111</f>
        <v>299.978851963746</v>
      </c>
      <c r="I111" s="47" t="n">
        <f aca="false">'Deaths-1M'!I111</f>
        <v>100.596801145858</v>
      </c>
      <c r="J111" s="32"/>
      <c r="L111" s="15" t="n">
        <f aca="false">L110+1</f>
        <v>43956</v>
      </c>
      <c r="M111" s="1" t="n">
        <f aca="false">M110+1</f>
        <v>59</v>
      </c>
    </row>
    <row r="112" customFormat="false" ht="12.8" hidden="false" customHeight="false" outlineLevel="0" collapsed="false">
      <c r="A112" s="15" t="n">
        <f aca="false">A111+1</f>
        <v>43957</v>
      </c>
      <c r="B112" s="1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n">
        <f aca="false">'Deaths-1M'!F112</f>
        <v>385.328185328185</v>
      </c>
      <c r="G112" s="47" t="n">
        <f aca="false">'Deaths-1M'!G112</f>
        <v>531.671337955451</v>
      </c>
      <c r="H112" s="47" t="n">
        <f aca="false">'Deaths-1M'!H112</f>
        <v>301.504531722054</v>
      </c>
      <c r="I112" s="47" t="n">
        <f aca="false">'Deaths-1M'!I112</f>
        <v>101.43232275006</v>
      </c>
      <c r="J112" s="32"/>
      <c r="L112" s="15" t="n">
        <f aca="false">L111+1</f>
        <v>43957</v>
      </c>
      <c r="M112" s="1" t="n">
        <f aca="false">M111+1</f>
        <v>60</v>
      </c>
    </row>
    <row r="113" customFormat="false" ht="12.8" hidden="false" customHeight="false" outlineLevel="0" collapsed="false">
      <c r="A113" s="15" t="n">
        <f aca="false">A112+1</f>
        <v>43958</v>
      </c>
      <c r="B113" s="1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n">
        <f aca="false">'Deaths-1M'!E113</f>
        <v>432.648996476176</v>
      </c>
      <c r="F113" s="47" t="n">
        <f aca="false">'Deaths-1M'!F113</f>
        <v>385.907335907336</v>
      </c>
      <c r="G113" s="47" t="n">
        <f aca="false">'Deaths-1M'!G113</f>
        <v>536.849092786547</v>
      </c>
      <c r="H113" s="47" t="n">
        <f aca="false">'Deaths-1M'!H113</f>
        <v>303.842900302115</v>
      </c>
      <c r="I113" s="47" t="n">
        <f aca="false">'Deaths-1M'!I113</f>
        <v>101.85008355216</v>
      </c>
      <c r="J113" s="32"/>
      <c r="L113" s="15" t="n">
        <f aca="false">L112+1</f>
        <v>43958</v>
      </c>
      <c r="M113" s="1" t="n">
        <f aca="false">M112+1</f>
        <v>61</v>
      </c>
    </row>
    <row r="114" customFormat="false" ht="12.8" hidden="false" customHeight="false" outlineLevel="0" collapsed="false">
      <c r="A114" s="15" t="n">
        <f aca="false">A113+1</f>
        <v>43959</v>
      </c>
      <c r="B114" s="1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n">
        <f aca="false">'Deaths-1M'!E114</f>
        <v>429.324345028344</v>
      </c>
      <c r="F114" s="47" t="n">
        <f aca="false">'Deaths-1M'!F114</f>
        <v>388.899613899614</v>
      </c>
      <c r="G114" s="47" t="n">
        <f aca="false">'Deaths-1M'!G114</f>
        <v>541.008998377342</v>
      </c>
      <c r="H114" s="47" t="n">
        <f aca="false">'Deaths-1M'!H114</f>
        <v>308.480362537764</v>
      </c>
      <c r="I114" s="47" t="n">
        <f aca="false">'Deaths-1M'!I114</f>
        <v>102.291716400095</v>
      </c>
      <c r="J114" s="32"/>
      <c r="L114" s="15" t="n">
        <f aca="false">L113+1</f>
        <v>43959</v>
      </c>
      <c r="M114" s="1" t="n">
        <f aca="false">M113+1</f>
        <v>62</v>
      </c>
    </row>
    <row r="115" customFormat="false" ht="12.8" hidden="false" customHeight="false" outlineLevel="0" collapsed="false">
      <c r="A115" s="15" t="n">
        <f aca="false">A114+1</f>
        <v>43960</v>
      </c>
      <c r="B115" s="1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n">
        <f aca="false">'Deaths-1M'!E115</f>
        <v>431.009652213881</v>
      </c>
      <c r="F115" s="47" t="n">
        <f aca="false">'Deaths-1M'!F115</f>
        <v>398.166023166023</v>
      </c>
      <c r="G115" s="47" t="n">
        <f aca="false">'Deaths-1M'!G115</f>
        <v>542.749668092639</v>
      </c>
      <c r="H115" s="47" t="n">
        <f aca="false">'Deaths-1M'!H115</f>
        <v>312.175226586103</v>
      </c>
      <c r="I115" s="47" t="str">
        <f aca="false">'Deaths-1M'!I115</f>
        <v/>
      </c>
      <c r="J115" s="32"/>
      <c r="L115" s="15" t="n">
        <f aca="false">L114+1</f>
        <v>43960</v>
      </c>
      <c r="M115" s="1" t="n">
        <f aca="false">M114+1</f>
        <v>63</v>
      </c>
    </row>
    <row r="116" customFormat="false" ht="12.8" hidden="false" customHeight="false" outlineLevel="0" collapsed="false">
      <c r="A116" s="15" t="n">
        <f aca="false">A115+1</f>
        <v>43961</v>
      </c>
      <c r="B116" s="1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n">
        <f aca="false">'Deaths-1M'!E116</f>
        <v>432.281293090241</v>
      </c>
      <c r="F116" s="47" t="n">
        <f aca="false">'Deaths-1M'!F116</f>
        <v>407.335907335907</v>
      </c>
      <c r="G116" s="47" t="n">
        <f aca="false">'Deaths-1M'!G116</f>
        <v>544.534592122732</v>
      </c>
      <c r="H116" s="47" t="str">
        <f aca="false">'Deaths-1M'!H116</f>
        <v/>
      </c>
      <c r="I116" s="47" t="str">
        <f aca="false">'Deaths-1M'!I116</f>
        <v/>
      </c>
      <c r="J116" s="32"/>
      <c r="L116" s="15" t="n">
        <f aca="false">L115+1</f>
        <v>43961</v>
      </c>
      <c r="M116" s="1" t="n">
        <f aca="false">M115+1</f>
        <v>64</v>
      </c>
    </row>
    <row r="117" customFormat="false" ht="12.8" hidden="false" customHeight="false" outlineLevel="0" collapsed="false">
      <c r="A117" s="15" t="n">
        <f aca="false">A116+1</f>
        <v>43962</v>
      </c>
      <c r="B117" s="1" t="n">
        <f aca="false">B116+1</f>
        <v>65</v>
      </c>
      <c r="C117" s="47" t="n">
        <f aca="false">'Deaths-1M'!C117</f>
        <v>508.250661375661</v>
      </c>
      <c r="D117" s="47" t="n">
        <f aca="false">'Deaths-1M'!D117</f>
        <v>592.705882352941</v>
      </c>
      <c r="E117" s="47" t="n">
        <f aca="false">'Deaths-1M'!E117</f>
        <v>433.415045196875</v>
      </c>
      <c r="F117" s="47" t="n">
        <f aca="false">'Deaths-1M'!F117</f>
        <v>411.776061776062</v>
      </c>
      <c r="G117" s="47" t="n">
        <f aca="false">'Deaths-1M'!G117</f>
        <v>546.511284850273</v>
      </c>
      <c r="H117" s="47" t="str">
        <f aca="false">'Deaths-1M'!H117</f>
        <v/>
      </c>
      <c r="I117" s="47" t="str">
        <f aca="false">'Deaths-1M'!I117</f>
        <v/>
      </c>
      <c r="J117" s="32"/>
      <c r="L117" s="15" t="n">
        <f aca="false">L116+1</f>
        <v>43962</v>
      </c>
      <c r="M117" s="1" t="n">
        <f aca="false">M116+1</f>
        <v>65</v>
      </c>
    </row>
    <row r="118" customFormat="false" ht="12.8" hidden="false" customHeight="false" outlineLevel="0" collapsed="false">
      <c r="A118" s="15" t="n">
        <f aca="false">A117+1</f>
        <v>43963</v>
      </c>
      <c r="B118" s="1" t="n">
        <f aca="false">B117+1</f>
        <v>66</v>
      </c>
      <c r="C118" s="47" t="n">
        <f aca="false">'Deaths-1M'!C118</f>
        <v>511.094576719577</v>
      </c>
      <c r="D118" s="47" t="n">
        <f aca="false">'Deaths-1M'!D118</f>
        <v>594.181818181818</v>
      </c>
      <c r="E118" s="47" t="n">
        <f aca="false">'Deaths-1M'!E118</f>
        <v>434.073847096675</v>
      </c>
      <c r="F118" s="47" t="str">
        <f aca="false">'Deaths-1M'!F118</f>
        <v/>
      </c>
      <c r="G118" s="47" t="n">
        <f aca="false">'Deaths-1M'!G118</f>
        <v>552.588877415548</v>
      </c>
      <c r="H118" s="47" t="str">
        <f aca="false">'Deaths-1M'!H118</f>
        <v/>
      </c>
      <c r="I118" s="47" t="str">
        <f aca="false">'Deaths-1M'!I118</f>
        <v/>
      </c>
      <c r="J118" s="32"/>
      <c r="L118" s="15" t="n">
        <f aca="false">L117+1</f>
        <v>43963</v>
      </c>
      <c r="M118" s="1" t="n">
        <f aca="false">M117+1</f>
        <v>66</v>
      </c>
    </row>
    <row r="119" customFormat="false" ht="12.8" hidden="false" customHeight="false" outlineLevel="0" collapsed="false">
      <c r="A119" s="15" t="n">
        <f aca="false">A118+1</f>
        <v>43964</v>
      </c>
      <c r="B119" s="1" t="n">
        <f aca="false">B118+1</f>
        <v>67</v>
      </c>
      <c r="C119" s="47" t="n">
        <f aca="false">'Deaths-1M'!C119</f>
        <v>514.318783068783</v>
      </c>
      <c r="D119" s="47" t="n">
        <f aca="false">'Deaths-1M'!D119</f>
        <v>596.534759358289</v>
      </c>
      <c r="E119" s="47" t="n">
        <f aca="false">'Deaths-1M'!E119</f>
        <v>434.610081201164</v>
      </c>
      <c r="F119" s="47" t="str">
        <f aca="false">'Deaths-1M'!F119</f>
        <v/>
      </c>
      <c r="G119" s="47" t="n">
        <f aca="false">'Deaths-1M'!G119</f>
        <v>558.15016964154</v>
      </c>
      <c r="H119" s="47" t="str">
        <f aca="false">'Deaths-1M'!H119</f>
        <v/>
      </c>
      <c r="I119" s="47" t="str">
        <f aca="false">'Deaths-1M'!I119</f>
        <v/>
      </c>
      <c r="J119" s="32"/>
      <c r="L119" s="15" t="n">
        <f aca="false">L118+1</f>
        <v>43964</v>
      </c>
      <c r="M119" s="1" t="n">
        <f aca="false">M118+1</f>
        <v>67</v>
      </c>
    </row>
    <row r="120" customFormat="false" ht="12.8" hidden="false" customHeight="false" outlineLevel="0" collapsed="false">
      <c r="A120" s="15" t="n">
        <f aca="false">A119+1</f>
        <v>43965</v>
      </c>
      <c r="B120" s="1" t="n">
        <f aca="false">B119+1</f>
        <v>68</v>
      </c>
      <c r="C120" s="47" t="n">
        <f aca="false">'Deaths-1M'!C120</f>
        <v>518.650793650794</v>
      </c>
      <c r="D120" s="47" t="n">
        <f aca="false">'Deaths-1M'!D120</f>
        <v>597.647058823529</v>
      </c>
      <c r="E120" s="47" t="n">
        <f aca="false">'Deaths-1M'!E120</f>
        <v>435.605944538073</v>
      </c>
      <c r="F120" s="47" t="str">
        <f aca="false">'Deaths-1M'!F120</f>
        <v/>
      </c>
      <c r="G120" s="47" t="str">
        <f aca="false">'Deaths-1M'!G120</f>
        <v/>
      </c>
      <c r="H120" s="47" t="str">
        <f aca="false">'Deaths-1M'!H120</f>
        <v/>
      </c>
      <c r="I120" s="47" t="str">
        <f aca="false">'Deaths-1M'!I120</f>
        <v/>
      </c>
      <c r="J120" s="32"/>
      <c r="L120" s="15" t="n">
        <f aca="false">L119+1</f>
        <v>43965</v>
      </c>
      <c r="M120" s="1" t="n">
        <f aca="false">M119+1</f>
        <v>68</v>
      </c>
    </row>
    <row r="121" customFormat="false" ht="12.8" hidden="false" customHeight="false" outlineLevel="0" collapsed="false">
      <c r="A121" s="15" t="n">
        <f aca="false">A120+1</f>
        <v>43966</v>
      </c>
      <c r="B121" s="1" t="n">
        <f aca="false">B120+1</f>
        <v>69</v>
      </c>
      <c r="C121" s="47" t="n">
        <f aca="false">'Deaths-1M'!C121</f>
        <v>522.652116402116</v>
      </c>
      <c r="D121" s="47" t="n">
        <f aca="false">'Deaths-1M'!D121</f>
        <v>612.363636363636</v>
      </c>
      <c r="E121" s="47" t="n">
        <f aca="false">'Deaths-1M'!E121</f>
        <v>437.107400030642</v>
      </c>
      <c r="F121" s="47" t="str">
        <f aca="false">'Deaths-1M'!F121</f>
        <v/>
      </c>
      <c r="G121" s="47" t="str">
        <f aca="false">'Deaths-1M'!G121</f>
        <v/>
      </c>
      <c r="H121" s="47" t="str">
        <f aca="false">'Deaths-1M'!H121</f>
        <v/>
      </c>
      <c r="I121" s="47" t="str">
        <f aca="false">'Deaths-1M'!I121</f>
        <v/>
      </c>
      <c r="J121" s="32"/>
      <c r="L121" s="15" t="n">
        <f aca="false">L120+1</f>
        <v>43966</v>
      </c>
      <c r="M121" s="1" t="n">
        <f aca="false">M120+1</f>
        <v>69</v>
      </c>
    </row>
    <row r="122" customFormat="false" ht="12.8" hidden="false" customHeight="false" outlineLevel="0" collapsed="false">
      <c r="A122" s="15" t="n">
        <f aca="false">A121+1</f>
        <v>43967</v>
      </c>
      <c r="B122" s="1" t="n">
        <f aca="false">B121+1</f>
        <v>70</v>
      </c>
      <c r="C122" s="47" t="n">
        <f aca="false">'Deaths-1M'!C122</f>
        <v>525.181878306878</v>
      </c>
      <c r="D122" s="47" t="n">
        <f aca="false">'Deaths-1M'!D122</f>
        <v>613.433155080214</v>
      </c>
      <c r="E122" s="47" t="n">
        <f aca="false">'Deaths-1M'!E122</f>
        <v>438.118584341964</v>
      </c>
      <c r="F122" s="47" t="str">
        <f aca="false">'Deaths-1M'!F122</f>
        <v/>
      </c>
      <c r="G122" s="47" t="str">
        <f aca="false">'Deaths-1M'!G122</f>
        <v/>
      </c>
      <c r="H122" s="47" t="str">
        <f aca="false">'Deaths-1M'!H122</f>
        <v/>
      </c>
      <c r="I122" s="47" t="str">
        <f aca="false">'Deaths-1M'!I122</f>
        <v/>
      </c>
      <c r="J122" s="32"/>
      <c r="L122" s="15" t="n">
        <f aca="false">L121+1</f>
        <v>43967</v>
      </c>
      <c r="M122" s="1" t="n">
        <f aca="false">M121+1</f>
        <v>70</v>
      </c>
    </row>
    <row r="123" customFormat="false" ht="12.8" hidden="false" customHeight="false" outlineLevel="0" collapsed="false">
      <c r="A123" s="15" t="n">
        <f aca="false">A122+1</f>
        <v>43968</v>
      </c>
      <c r="B123" s="1" t="n">
        <f aca="false">B122+1</f>
        <v>71</v>
      </c>
      <c r="C123" s="47" t="n">
        <f aca="false">'Deaths-1M'!C123</f>
        <v>527.579365079365</v>
      </c>
      <c r="D123" s="47" t="n">
        <f aca="false">'Deaths-1M'!D123</f>
        <v>615.016042780749</v>
      </c>
      <c r="E123" s="47" t="n">
        <f aca="false">'Deaths-1M'!E123</f>
        <v>439.129768653286</v>
      </c>
      <c r="F123" s="47" t="str">
        <f aca="false">'Deaths-1M'!F123</f>
        <v/>
      </c>
      <c r="G123" s="47" t="str">
        <f aca="false">'Deaths-1M'!G123</f>
        <v/>
      </c>
      <c r="H123" s="47" t="str">
        <f aca="false">'Deaths-1M'!H123</f>
        <v/>
      </c>
      <c r="I123" s="47" t="str">
        <f aca="false">'Deaths-1M'!I123</f>
        <v/>
      </c>
      <c r="J123" s="32"/>
      <c r="L123" s="15" t="n">
        <f aca="false">L122+1</f>
        <v>43968</v>
      </c>
      <c r="M123" s="1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1" t="n">
        <f aca="false">B123+1</f>
        <v>72</v>
      </c>
      <c r="C124" s="47" t="n">
        <f aca="false">'Deaths-1M'!C124</f>
        <v>529.21626984127</v>
      </c>
      <c r="D124" s="47" t="n">
        <f aca="false">'Deaths-1M'!D124</f>
        <v>574.053475935829</v>
      </c>
      <c r="E124" s="47" t="str">
        <f aca="false">'Deaths-1M'!E124</f>
        <v/>
      </c>
      <c r="F124" s="47" t="str">
        <f aca="false">'Deaths-1M'!F124</f>
        <v/>
      </c>
      <c r="G124" s="47" t="str">
        <f aca="false">'Deaths-1M'!G124</f>
        <v/>
      </c>
      <c r="H124" s="47" t="str">
        <f aca="false">'Deaths-1M'!H124</f>
        <v/>
      </c>
      <c r="I124" s="47" t="str">
        <f aca="false">'Deaths-1M'!I124</f>
        <v/>
      </c>
      <c r="J124" s="32"/>
      <c r="L124" s="15" t="n">
        <f aca="false">L123+1</f>
        <v>43969</v>
      </c>
      <c r="M124" s="1" t="n">
        <f aca="false">M123+1</f>
        <v>72</v>
      </c>
    </row>
    <row r="125" customFormat="false" ht="12.8" hidden="false" customHeight="false" outlineLevel="0" collapsed="false">
      <c r="A125" s="15" t="n">
        <f aca="false">A124+1</f>
        <v>43970</v>
      </c>
      <c r="B125" s="1" t="n">
        <f aca="false">B124+1</f>
        <v>73</v>
      </c>
      <c r="C125" s="47" t="n">
        <f aca="false">'Deaths-1M'!C125</f>
        <v>531.894841269841</v>
      </c>
      <c r="D125" s="47" t="n">
        <f aca="false">'Deaths-1M'!D125</f>
        <v>580.042780748663</v>
      </c>
      <c r="E125" s="47" t="str">
        <f aca="false">'Deaths-1M'!E125</f>
        <v/>
      </c>
      <c r="F125" s="47" t="str">
        <f aca="false">'Deaths-1M'!F125</f>
        <v/>
      </c>
      <c r="G125" s="47" t="str">
        <f aca="false">'Deaths-1M'!G125</f>
        <v/>
      </c>
      <c r="H125" s="47" t="str">
        <f aca="false">'Deaths-1M'!H125</f>
        <v/>
      </c>
      <c r="I125" s="47" t="str">
        <f aca="false">'Deaths-1M'!I125</f>
        <v/>
      </c>
      <c r="J125" s="32"/>
      <c r="L125" s="15" t="n">
        <f aca="false">L124+1</f>
        <v>43970</v>
      </c>
      <c r="M125" s="1" t="n">
        <f aca="false">M124+1</f>
        <v>73</v>
      </c>
    </row>
    <row r="126" customFormat="false" ht="12.8" hidden="false" customHeight="false" outlineLevel="0" collapsed="false">
      <c r="A126" s="15" t="n">
        <f aca="false">A125+1</f>
        <v>43971</v>
      </c>
      <c r="B126" s="1" t="n">
        <f aca="false">B125+1</f>
        <v>74</v>
      </c>
      <c r="C126" s="47" t="n">
        <f aca="false">'Deaths-1M'!C126</f>
        <v>534.556878306878</v>
      </c>
      <c r="D126" s="47" t="n">
        <f aca="false">'Deaths-1M'!D126</f>
        <v>580.064171122995</v>
      </c>
      <c r="E126" s="47" t="str">
        <f aca="false">'Deaths-1M'!E126</f>
        <v/>
      </c>
      <c r="F126" s="47" t="str">
        <f aca="false">'Deaths-1M'!F126</f>
        <v/>
      </c>
      <c r="G126" s="47" t="str">
        <f aca="false">'Deaths-1M'!G126</f>
        <v/>
      </c>
      <c r="H126" s="47" t="str">
        <f aca="false">'Deaths-1M'!H126</f>
        <v/>
      </c>
      <c r="I126" s="47" t="str">
        <f aca="false">'Deaths-1M'!I126</f>
        <v/>
      </c>
      <c r="J126" s="32"/>
      <c r="L126" s="15" t="n">
        <f aca="false">L125+1</f>
        <v>43971</v>
      </c>
      <c r="M126" s="1" t="n">
        <f aca="false">M125+1</f>
        <v>74</v>
      </c>
    </row>
    <row r="127" customFormat="false" ht="12.8" hidden="false" customHeight="false" outlineLevel="0" collapsed="false">
      <c r="A127" s="15" t="n">
        <f aca="false">A126+1</f>
        <v>43972</v>
      </c>
      <c r="B127" s="1" t="n">
        <f aca="false">B126+1</f>
        <v>75</v>
      </c>
      <c r="C127" s="47" t="n">
        <f aca="false">'Deaths-1M'!C127</f>
        <v>537.136243386243</v>
      </c>
      <c r="D127" s="47" t="n">
        <f aca="false">'Deaths-1M'!D127</f>
        <v>580.085561497326</v>
      </c>
      <c r="E127" s="47" t="str">
        <f aca="false">'Deaths-1M'!E127</f>
        <v/>
      </c>
      <c r="F127" s="47" t="str">
        <f aca="false">'Deaths-1M'!F127</f>
        <v/>
      </c>
      <c r="G127" s="47" t="str">
        <f aca="false">'Deaths-1M'!G127</f>
        <v/>
      </c>
      <c r="H127" s="47" t="str">
        <f aca="false">'Deaths-1M'!H127</f>
        <v/>
      </c>
      <c r="I127" s="47" t="str">
        <f aca="false">'Deaths-1M'!I127</f>
        <v/>
      </c>
      <c r="J127" s="32"/>
      <c r="L127" s="15" t="n">
        <f aca="false">L126+1</f>
        <v>43972</v>
      </c>
      <c r="M127" s="1" t="n">
        <f aca="false">M126+1</f>
        <v>75</v>
      </c>
    </row>
    <row r="128" customFormat="false" ht="12.8" hidden="false" customHeight="false" outlineLevel="0" collapsed="false">
      <c r="A128" s="15" t="n">
        <f aca="false">A127+1</f>
        <v>43973</v>
      </c>
      <c r="B128" s="1" t="n">
        <f aca="false">B127+1</f>
        <v>76</v>
      </c>
      <c r="C128" s="47" t="n">
        <f aca="false">'Deaths-1M'!C128</f>
        <v>539.285714285714</v>
      </c>
      <c r="D128" s="47" t="str">
        <f aca="false">'Deaths-1M'!D128</f>
        <v/>
      </c>
      <c r="E128" s="47" t="str">
        <f aca="false">'Deaths-1M'!E128</f>
        <v/>
      </c>
      <c r="F128" s="47" t="str">
        <f aca="false">'Deaths-1M'!F128</f>
        <v/>
      </c>
      <c r="G128" s="47" t="str">
        <f aca="false">'Deaths-1M'!G128</f>
        <v/>
      </c>
      <c r="H128" s="47" t="str">
        <f aca="false">'Deaths-1M'!H128</f>
        <v/>
      </c>
      <c r="I128" s="47" t="str">
        <f aca="false">'Deaths-1M'!I128</f>
        <v/>
      </c>
      <c r="J128" s="32"/>
      <c r="L128" s="15" t="n">
        <f aca="false">L127+1</f>
        <v>43973</v>
      </c>
      <c r="M128" s="1" t="n">
        <f aca="false">M127+1</f>
        <v>76</v>
      </c>
    </row>
    <row r="129" customFormat="false" ht="12.8" hidden="false" customHeight="false" outlineLevel="0" collapsed="false">
      <c r="A129" s="15" t="n">
        <f aca="false">A128+1</f>
        <v>43974</v>
      </c>
      <c r="B129" s="1" t="n">
        <f aca="false">B128+1</f>
        <v>77</v>
      </c>
      <c r="C129" s="47" t="n">
        <f aca="false">'Deaths-1M'!C129</f>
        <v>541.253306878307</v>
      </c>
      <c r="D129" s="47" t="str">
        <f aca="false">'Deaths-1M'!D129</f>
        <v/>
      </c>
      <c r="E129" s="47" t="str">
        <f aca="false">'Deaths-1M'!E129</f>
        <v/>
      </c>
      <c r="F129" s="47" t="str">
        <f aca="false">'Deaths-1M'!F129</f>
        <v/>
      </c>
      <c r="G129" s="47" t="str">
        <f aca="false">'Deaths-1M'!G129</f>
        <v/>
      </c>
      <c r="H129" s="47" t="str">
        <f aca="false">'Deaths-1M'!H129</f>
        <v/>
      </c>
      <c r="I129" s="47" t="str">
        <f aca="false">'Deaths-1M'!I129</f>
        <v/>
      </c>
      <c r="J129" s="32"/>
      <c r="L129" s="15" t="n">
        <f aca="false">L128+1</f>
        <v>43974</v>
      </c>
      <c r="M129" s="1" t="n">
        <f aca="false">M128+1</f>
        <v>77</v>
      </c>
    </row>
    <row r="130" customFormat="false" ht="12.8" hidden="false" customHeight="false" outlineLevel="0" collapsed="false">
      <c r="A130" s="15" t="n">
        <f aca="false">A129+1</f>
        <v>43975</v>
      </c>
      <c r="B130" s="1" t="n">
        <f aca="false">B129+1</f>
        <v>78</v>
      </c>
      <c r="C130" s="47" t="n">
        <f aca="false">'Deaths-1M'!C130</f>
        <v>542.080026455026</v>
      </c>
      <c r="D130" s="47" t="str">
        <f aca="false">'Deaths-1M'!D130</f>
        <v/>
      </c>
      <c r="E130" s="47" t="str">
        <f aca="false">'Deaths-1M'!E130</f>
        <v/>
      </c>
      <c r="F130" s="47" t="str">
        <f aca="false">'Deaths-1M'!F130</f>
        <v/>
      </c>
      <c r="G130" s="47" t="str">
        <f aca="false">'Deaths-1M'!G130</f>
        <v/>
      </c>
      <c r="H130" s="47" t="str">
        <f aca="false">'Deaths-1M'!H130</f>
        <v/>
      </c>
      <c r="I130" s="47" t="str">
        <f aca="false">'Deaths-1M'!I130</f>
        <v/>
      </c>
      <c r="J130" s="32"/>
      <c r="L130" s="15" t="n">
        <f aca="false">L129+1</f>
        <v>43975</v>
      </c>
      <c r="M130" s="1" t="n">
        <f aca="false">M129+1</f>
        <v>78</v>
      </c>
    </row>
    <row r="131" customFormat="false" ht="12.8" hidden="false" customHeight="false" outlineLevel="0" collapsed="false">
      <c r="A131" s="15" t="n">
        <f aca="false">A130+1</f>
        <v>43976</v>
      </c>
      <c r="B131" s="1" t="n">
        <f aca="false">B130+1</f>
        <v>79</v>
      </c>
      <c r="C131" s="47" t="n">
        <f aca="false">'Deaths-1M'!C131</f>
        <v>543.601190476191</v>
      </c>
      <c r="D131" s="47" t="str">
        <f aca="false">'Deaths-1M'!D131</f>
        <v/>
      </c>
      <c r="E131" s="47" t="str">
        <f aca="false">'Deaths-1M'!E131</f>
        <v/>
      </c>
      <c r="F131" s="47" t="str">
        <f aca="false">'Deaths-1M'!F131</f>
        <v/>
      </c>
      <c r="G131" s="47" t="str">
        <f aca="false">'Deaths-1M'!G131</f>
        <v/>
      </c>
      <c r="H131" s="47" t="str">
        <f aca="false">'Deaths-1M'!H131</f>
        <v/>
      </c>
      <c r="I131" s="47" t="str">
        <f aca="false">'Deaths-1M'!I131</f>
        <v/>
      </c>
      <c r="J131" s="32"/>
      <c r="L131" s="15" t="n">
        <f aca="false">L130+1</f>
        <v>43976</v>
      </c>
      <c r="M131" s="1" t="n">
        <f aca="false">M130+1</f>
        <v>79</v>
      </c>
    </row>
    <row r="132" customFormat="false" ht="12.8" hidden="false" customHeight="false" outlineLevel="0" collapsed="false">
      <c r="A132" s="15" t="n">
        <f aca="false">A131+1</f>
        <v>43977</v>
      </c>
      <c r="B132" s="1" t="n">
        <f aca="false">B131+1</f>
        <v>80</v>
      </c>
      <c r="C132" s="47" t="n">
        <f aca="false">'Deaths-1M'!C132</f>
        <v>544.890873015873</v>
      </c>
      <c r="D132" s="47" t="str">
        <f aca="false">'Deaths-1M'!D132</f>
        <v/>
      </c>
      <c r="E132" s="47" t="str">
        <f aca="false">'Deaths-1M'!E132</f>
        <v/>
      </c>
      <c r="F132" s="47" t="str">
        <f aca="false">'Deaths-1M'!F132</f>
        <v/>
      </c>
      <c r="G132" s="47" t="str">
        <f aca="false">'Deaths-1M'!G132</f>
        <v/>
      </c>
      <c r="H132" s="47" t="str">
        <f aca="false">'Deaths-1M'!H132</f>
        <v/>
      </c>
      <c r="I132" s="47" t="str">
        <f aca="false">'Deaths-1M'!I132</f>
        <v/>
      </c>
      <c r="J132" s="32"/>
      <c r="L132" s="15" t="n">
        <f aca="false">L131+1</f>
        <v>43977</v>
      </c>
      <c r="M132" s="1" t="n">
        <f aca="false">M131+1</f>
        <v>80</v>
      </c>
    </row>
    <row r="133" customFormat="false" ht="12.8" hidden="false" customHeight="false" outlineLevel="0" collapsed="false">
      <c r="A133" s="15" t="n">
        <f aca="false">A132+1</f>
        <v>43978</v>
      </c>
      <c r="B133" s="1" t="n">
        <f aca="false">B132+1</f>
        <v>81</v>
      </c>
      <c r="C133" s="47" t="n">
        <f aca="false">'Deaths-1M'!C133</f>
        <v>546.825396825397</v>
      </c>
      <c r="D133" s="47" t="str">
        <f aca="false">'Deaths-1M'!D133</f>
        <v/>
      </c>
      <c r="E133" s="47" t="str">
        <f aca="false">'Deaths-1M'!E133</f>
        <v/>
      </c>
      <c r="F133" s="47" t="str">
        <f aca="false">'Deaths-1M'!F133</f>
        <v/>
      </c>
      <c r="G133" s="47" t="str">
        <f aca="false">'Deaths-1M'!G133</f>
        <v/>
      </c>
      <c r="H133" s="47" t="str">
        <f aca="false">'Deaths-1M'!H133</f>
        <v/>
      </c>
      <c r="I133" s="47" t="str">
        <f aca="false">'Deaths-1M'!I133</f>
        <v/>
      </c>
      <c r="J133" s="32"/>
      <c r="L133" s="15" t="n">
        <f aca="false">L132+1</f>
        <v>43978</v>
      </c>
      <c r="M133" s="1" t="n">
        <f aca="false">M132+1</f>
        <v>81</v>
      </c>
    </row>
    <row r="134" customFormat="false" ht="12.8" hidden="false" customHeight="false" outlineLevel="0" collapsed="false">
      <c r="A134" s="15" t="n">
        <f aca="false">A133+1</f>
        <v>43979</v>
      </c>
      <c r="B134" s="1" t="n">
        <f aca="false">B133+1</f>
        <v>82</v>
      </c>
      <c r="C134" s="47" t="n">
        <f aca="false">'Deaths-1M'!C134</f>
        <v>547.982804232804</v>
      </c>
      <c r="D134" s="47" t="str">
        <f aca="false">'Deaths-1M'!D134</f>
        <v/>
      </c>
      <c r="E134" s="47" t="str">
        <f aca="false">'Deaths-1M'!E134</f>
        <v/>
      </c>
      <c r="F134" s="47" t="str">
        <f aca="false">'Deaths-1M'!F134</f>
        <v/>
      </c>
      <c r="G134" s="47" t="str">
        <f aca="false">'Deaths-1M'!G134</f>
        <v/>
      </c>
      <c r="H134" s="47" t="str">
        <f aca="false">'Deaths-1M'!H134</f>
        <v/>
      </c>
      <c r="I134" s="47" t="str">
        <f aca="false">'Deaths-1M'!I134</f>
        <v/>
      </c>
      <c r="J134" s="32"/>
      <c r="L134" s="15" t="n">
        <f aca="false">L133+1</f>
        <v>43979</v>
      </c>
      <c r="M134" s="1" t="n">
        <f aca="false">M133+1</f>
        <v>82</v>
      </c>
    </row>
    <row r="135" customFormat="false" ht="12.8" hidden="false" customHeight="false" outlineLevel="0" collapsed="false">
      <c r="A135" s="15" t="n">
        <f aca="false">A134+1</f>
        <v>43980</v>
      </c>
      <c r="B135" s="1" t="n">
        <f aca="false">B134+1</f>
        <v>83</v>
      </c>
      <c r="C135" s="47" t="str">
        <f aca="false">'Deaths-1M'!C135</f>
        <v/>
      </c>
      <c r="D135" s="47" t="str">
        <f aca="false">'Deaths-1M'!D135</f>
        <v/>
      </c>
      <c r="E135" s="47" t="str">
        <f aca="false">'Deaths-1M'!E135</f>
        <v/>
      </c>
      <c r="F135" s="47" t="str">
        <f aca="false">'Deaths-1M'!F135</f>
        <v/>
      </c>
      <c r="G135" s="47" t="str">
        <f aca="false">'Deaths-1M'!G135</f>
        <v/>
      </c>
      <c r="H135" s="47" t="str">
        <f aca="false">'Deaths-1M'!H135</f>
        <v/>
      </c>
      <c r="I135" s="47" t="str">
        <f aca="false">'Deaths-1M'!I135</f>
        <v/>
      </c>
      <c r="J135" s="32"/>
      <c r="L135" s="15" t="n">
        <f aca="false">L134+1</f>
        <v>43980</v>
      </c>
      <c r="M135" s="1" t="n">
        <f aca="false">M134+1</f>
        <v>83</v>
      </c>
    </row>
    <row r="136" customFormat="false" ht="12.8" hidden="false" customHeight="false" outlineLevel="0" collapsed="false">
      <c r="A136" s="15" t="n">
        <f aca="false">A135+1</f>
        <v>43981</v>
      </c>
      <c r="B136" s="1" t="n">
        <f aca="false">B135+1</f>
        <v>84</v>
      </c>
      <c r="C136" s="47" t="str">
        <f aca="false">'Deaths-1M'!C136</f>
        <v/>
      </c>
      <c r="D136" s="47" t="str">
        <f aca="false">'Deaths-1M'!D136</f>
        <v/>
      </c>
      <c r="E136" s="47" t="str">
        <f aca="false">'Deaths-1M'!E136</f>
        <v/>
      </c>
      <c r="F136" s="47" t="str">
        <f aca="false">'Deaths-1M'!F136</f>
        <v/>
      </c>
      <c r="G136" s="47" t="str">
        <f aca="false">'Deaths-1M'!G136</f>
        <v/>
      </c>
      <c r="H136" s="47" t="str">
        <f aca="false">'Deaths-1M'!H136</f>
        <v/>
      </c>
      <c r="I136" s="47" t="str">
        <f aca="false">'Deaths-1M'!I136</f>
        <v/>
      </c>
      <c r="J136" s="32"/>
      <c r="L136" s="15" t="n">
        <f aca="false">L135+1</f>
        <v>43981</v>
      </c>
      <c r="M136" s="1" t="n">
        <f aca="false">M135+1</f>
        <v>84</v>
      </c>
    </row>
    <row r="137" customFormat="false" ht="12.8" hidden="false" customHeight="false" outlineLevel="0" collapsed="false">
      <c r="A137" s="15" t="n">
        <f aca="false">A136+1</f>
        <v>43982</v>
      </c>
      <c r="B137" s="1" t="n">
        <f aca="false">B136+1</f>
        <v>85</v>
      </c>
      <c r="C137" s="47" t="str">
        <f aca="false">'Deaths-1M'!C137</f>
        <v/>
      </c>
      <c r="D137" s="47" t="str">
        <f aca="false">'Deaths-1M'!D137</f>
        <v/>
      </c>
      <c r="E137" s="47" t="str">
        <f aca="false">'Deaths-1M'!E137</f>
        <v/>
      </c>
      <c r="F137" s="47" t="str">
        <f aca="false">'Deaths-1M'!F137</f>
        <v/>
      </c>
      <c r="G137" s="47" t="str">
        <f aca="false">'Deaths-1M'!G137</f>
        <v/>
      </c>
      <c r="H137" s="47" t="str">
        <f aca="false">'Deaths-1M'!H137</f>
        <v/>
      </c>
      <c r="I137" s="47" t="str">
        <f aca="false">'Deaths-1M'!I137</f>
        <v/>
      </c>
      <c r="J137" s="32"/>
      <c r="L137" s="15" t="n">
        <f aca="false">L136+1</f>
        <v>43982</v>
      </c>
      <c r="M137" s="1" t="n">
        <f aca="false">M136+1</f>
        <v>85</v>
      </c>
    </row>
    <row r="138" customFormat="false" ht="12.8" hidden="false" customHeight="false" outlineLevel="0" collapsed="false">
      <c r="A138" s="15" t="n">
        <f aca="false">A137+1</f>
        <v>43983</v>
      </c>
      <c r="B138" s="1" t="n">
        <f aca="false">B137+1</f>
        <v>86</v>
      </c>
      <c r="C138" s="47" t="str">
        <f aca="false">'Deaths-1M'!C138</f>
        <v/>
      </c>
      <c r="D138" s="47" t="str">
        <f aca="false">'Deaths-1M'!D138</f>
        <v/>
      </c>
      <c r="E138" s="47" t="str">
        <f aca="false">'Deaths-1M'!E138</f>
        <v/>
      </c>
      <c r="F138" s="47" t="str">
        <f aca="false">'Deaths-1M'!F138</f>
        <v/>
      </c>
      <c r="G138" s="47" t="str">
        <f aca="false">'Deaths-1M'!G138</f>
        <v/>
      </c>
      <c r="H138" s="47" t="str">
        <f aca="false">'Deaths-1M'!H138</f>
        <v/>
      </c>
      <c r="I138" s="47" t="str">
        <f aca="false">'Deaths-1M'!I138</f>
        <v/>
      </c>
      <c r="J138" s="32"/>
      <c r="L138" s="15" t="n">
        <f aca="false">L137+1</f>
        <v>43983</v>
      </c>
      <c r="M138" s="1" t="n">
        <f aca="false">M137+1</f>
        <v>86</v>
      </c>
    </row>
    <row r="139" customFormat="false" ht="12.8" hidden="false" customHeight="false" outlineLevel="0" collapsed="false">
      <c r="A139" s="15" t="n">
        <f aca="false">A138+1</f>
        <v>43984</v>
      </c>
      <c r="B139" s="1" t="n">
        <f aca="false">B138+1</f>
        <v>87</v>
      </c>
      <c r="C139" s="47" t="str">
        <f aca="false">'Deaths-1M'!C139</f>
        <v/>
      </c>
      <c r="D139" s="47" t="str">
        <f aca="false">'Deaths-1M'!D139</f>
        <v/>
      </c>
      <c r="E139" s="47" t="str">
        <f aca="false">'Deaths-1M'!E139</f>
        <v/>
      </c>
      <c r="F139" s="47" t="str">
        <f aca="false">'Deaths-1M'!F139</f>
        <v/>
      </c>
      <c r="G139" s="47" t="str">
        <f aca="false">'Deaths-1M'!G139</f>
        <v/>
      </c>
      <c r="H139" s="47" t="str">
        <f aca="false">'Deaths-1M'!H139</f>
        <v/>
      </c>
      <c r="I139" s="47" t="str">
        <f aca="false">'Deaths-1M'!I139</f>
        <v/>
      </c>
      <c r="J139" s="32"/>
      <c r="L139" s="15" t="n">
        <f aca="false">L138+1</f>
        <v>43984</v>
      </c>
      <c r="M139" s="1" t="n">
        <f aca="false">M138+1</f>
        <v>87</v>
      </c>
    </row>
    <row r="140" customFormat="false" ht="12.8" hidden="false" customHeight="false" outlineLevel="0" collapsed="false">
      <c r="A140" s="15" t="n">
        <f aca="false">A139+1</f>
        <v>43985</v>
      </c>
      <c r="B140" s="1" t="n">
        <f aca="false">B139+1</f>
        <v>88</v>
      </c>
      <c r="C140" s="47" t="str">
        <f aca="false">'Deaths-1M'!C140</f>
        <v/>
      </c>
      <c r="D140" s="47" t="str">
        <f aca="false">'Deaths-1M'!D140</f>
        <v/>
      </c>
      <c r="E140" s="47" t="str">
        <f aca="false">'Deaths-1M'!E140</f>
        <v/>
      </c>
      <c r="F140" s="47" t="str">
        <f aca="false">'Deaths-1M'!F140</f>
        <v/>
      </c>
      <c r="G140" s="47" t="str">
        <f aca="false">'Deaths-1M'!G140</f>
        <v/>
      </c>
      <c r="H140" s="47" t="str">
        <f aca="false">'Deaths-1M'!H140</f>
        <v/>
      </c>
      <c r="I140" s="47" t="str">
        <f aca="false">'Deaths-1M'!I140</f>
        <v/>
      </c>
      <c r="J140" s="32"/>
      <c r="L140" s="15" t="n">
        <f aca="false">L139+1</f>
        <v>43985</v>
      </c>
      <c r="M140" s="1" t="n">
        <f aca="false">M139+1</f>
        <v>88</v>
      </c>
    </row>
    <row r="141" customFormat="false" ht="12.8" hidden="false" customHeight="false" outlineLevel="0" collapsed="false">
      <c r="A141" s="15" t="n">
        <f aca="false">A140+1</f>
        <v>43986</v>
      </c>
      <c r="B141" s="1" t="n">
        <f aca="false">B140+1</f>
        <v>89</v>
      </c>
      <c r="C141" s="47" t="str">
        <f aca="false">'Deaths-1M'!C141</f>
        <v/>
      </c>
      <c r="D141" s="47" t="str">
        <f aca="false">'Deaths-1M'!D141</f>
        <v/>
      </c>
      <c r="E141" s="47" t="str">
        <f aca="false">'Deaths-1M'!E141</f>
        <v/>
      </c>
      <c r="F141" s="47" t="str">
        <f aca="false">'Deaths-1M'!F141</f>
        <v/>
      </c>
      <c r="G141" s="47" t="str">
        <f aca="false">'Deaths-1M'!G141</f>
        <v/>
      </c>
      <c r="H141" s="47" t="str">
        <f aca="false">'Deaths-1M'!H141</f>
        <v/>
      </c>
      <c r="I141" s="47" t="str">
        <f aca="false">'Deaths-1M'!I141</f>
        <v/>
      </c>
      <c r="J141" s="32"/>
      <c r="L141" s="15" t="n">
        <f aca="false">L140+1</f>
        <v>43986</v>
      </c>
      <c r="M141" s="1" t="n">
        <f aca="false">M140+1</f>
        <v>89</v>
      </c>
    </row>
    <row r="142" customFormat="false" ht="12.8" hidden="false" customHeight="false" outlineLevel="0" collapsed="false">
      <c r="A142" s="15" t="n">
        <f aca="false">A141+1</f>
        <v>43987</v>
      </c>
      <c r="B142" s="1" t="n">
        <f aca="false">B141+1</f>
        <v>90</v>
      </c>
      <c r="C142" s="47" t="str">
        <f aca="false">'Deaths-1M'!C142</f>
        <v/>
      </c>
      <c r="D142" s="47" t="str">
        <f aca="false">'Deaths-1M'!D142</f>
        <v/>
      </c>
      <c r="E142" s="47" t="str">
        <f aca="false">'Deaths-1M'!E142</f>
        <v/>
      </c>
      <c r="F142" s="47" t="str">
        <f aca="false">'Deaths-1M'!F142</f>
        <v/>
      </c>
      <c r="G142" s="47" t="str">
        <f aca="false">'Deaths-1M'!G142</f>
        <v/>
      </c>
      <c r="H142" s="47" t="str">
        <f aca="false">'Deaths-1M'!H142</f>
        <v/>
      </c>
      <c r="I142" s="47" t="str">
        <f aca="false">'Deaths-1M'!I142</f>
        <v/>
      </c>
      <c r="J142" s="32"/>
      <c r="L142" s="15" t="n">
        <f aca="false">L141+1</f>
        <v>43987</v>
      </c>
      <c r="M142" s="1" t="n">
        <f aca="false">M141+1</f>
        <v>90</v>
      </c>
    </row>
    <row r="143" customFormat="false" ht="12.8" hidden="false" customHeight="false" outlineLevel="0" collapsed="false">
      <c r="A143" s="15" t="n">
        <f aca="false">A142+1</f>
        <v>43988</v>
      </c>
      <c r="B143" s="1" t="n">
        <f aca="false">B142+1</f>
        <v>91</v>
      </c>
      <c r="C143" s="47" t="str">
        <f aca="false">'Deaths-1M'!C143</f>
        <v/>
      </c>
      <c r="D143" s="47" t="str">
        <f aca="false">'Deaths-1M'!D143</f>
        <v/>
      </c>
      <c r="E143" s="47" t="str">
        <f aca="false">'Deaths-1M'!E143</f>
        <v/>
      </c>
      <c r="F143" s="47" t="str">
        <f aca="false">'Deaths-1M'!F143</f>
        <v/>
      </c>
      <c r="G143" s="47" t="str">
        <f aca="false">'Deaths-1M'!G143</f>
        <v/>
      </c>
      <c r="H143" s="47" t="str">
        <f aca="false">'Deaths-1M'!H143</f>
        <v/>
      </c>
      <c r="I143" s="47" t="str">
        <f aca="false">'Deaths-1M'!I143</f>
        <v/>
      </c>
      <c r="J143" s="32"/>
      <c r="L143" s="15" t="n">
        <f aca="false">L142+1</f>
        <v>43988</v>
      </c>
      <c r="M143" s="1" t="n">
        <f aca="false">M142+1</f>
        <v>91</v>
      </c>
    </row>
    <row r="144" customFormat="false" ht="12.8" hidden="false" customHeight="false" outlineLevel="0" collapsed="false">
      <c r="A144" s="15" t="n">
        <f aca="false">A143+1</f>
        <v>43989</v>
      </c>
      <c r="B144" s="1" t="n">
        <f aca="false">B143+1</f>
        <v>92</v>
      </c>
      <c r="C144" s="47" t="str">
        <f aca="false">'Deaths-1M'!C144</f>
        <v/>
      </c>
      <c r="D144" s="47" t="str">
        <f aca="false">'Deaths-1M'!D144</f>
        <v/>
      </c>
      <c r="E144" s="47" t="str">
        <f aca="false">'Deaths-1M'!E144</f>
        <v/>
      </c>
      <c r="F144" s="47" t="str">
        <f aca="false">'Deaths-1M'!F144</f>
        <v/>
      </c>
      <c r="G144" s="47" t="str">
        <f aca="false">'Deaths-1M'!G144</f>
        <v/>
      </c>
      <c r="H144" s="47" t="str">
        <f aca="false">'Deaths-1M'!H144</f>
        <v/>
      </c>
      <c r="I144" s="47" t="str">
        <f aca="false">'Deaths-1M'!I144</f>
        <v/>
      </c>
      <c r="J144" s="32"/>
      <c r="L144" s="15" t="n">
        <f aca="false">L143+1</f>
        <v>43989</v>
      </c>
      <c r="M144" s="1" t="n">
        <f aca="false">M143+1</f>
        <v>92</v>
      </c>
    </row>
    <row r="145" customFormat="false" ht="12.8" hidden="false" customHeight="false" outlineLevel="0" collapsed="false">
      <c r="A145" s="15" t="n">
        <f aca="false">A144+1</f>
        <v>43990</v>
      </c>
      <c r="B145" s="1" t="n">
        <f aca="false">B144+1</f>
        <v>93</v>
      </c>
      <c r="C145" s="47" t="str">
        <f aca="false">'Deaths-1M'!C145</f>
        <v/>
      </c>
      <c r="D145" s="47" t="str">
        <f aca="false">'Deaths-1M'!D145</f>
        <v/>
      </c>
      <c r="E145" s="47" t="str">
        <f aca="false">'Deaths-1M'!E145</f>
        <v/>
      </c>
      <c r="F145" s="47" t="str">
        <f aca="false">'Deaths-1M'!F145</f>
        <v/>
      </c>
      <c r="G145" s="47" t="str">
        <f aca="false">'Deaths-1M'!G145</f>
        <v/>
      </c>
      <c r="H145" s="47" t="str">
        <f aca="false">'Deaths-1M'!H145</f>
        <v/>
      </c>
      <c r="I145" s="47" t="str">
        <f aca="false">'Deaths-1M'!I145</f>
        <v/>
      </c>
      <c r="J145" s="32"/>
      <c r="L145" s="15" t="n">
        <f aca="false">L144+1</f>
        <v>43990</v>
      </c>
      <c r="M145" s="1" t="n">
        <f aca="false">M144+1</f>
        <v>93</v>
      </c>
    </row>
    <row r="146" customFormat="false" ht="12.8" hidden="false" customHeight="false" outlineLevel="0" collapsed="false">
      <c r="A146" s="15" t="n">
        <f aca="false">A145+1</f>
        <v>43991</v>
      </c>
      <c r="B146" s="1" t="n">
        <f aca="false">B145+1</f>
        <v>94</v>
      </c>
      <c r="C146" s="47" t="str">
        <f aca="false">'Deaths-1M'!C146</f>
        <v/>
      </c>
      <c r="D146" s="47" t="str">
        <f aca="false">'Deaths-1M'!D146</f>
        <v/>
      </c>
      <c r="E146" s="47" t="str">
        <f aca="false">'Deaths-1M'!E146</f>
        <v/>
      </c>
      <c r="F146" s="47" t="str">
        <f aca="false">'Deaths-1M'!F146</f>
        <v/>
      </c>
      <c r="G146" s="47" t="str">
        <f aca="false">'Deaths-1M'!G146</f>
        <v/>
      </c>
      <c r="H146" s="47" t="str">
        <f aca="false">'Deaths-1M'!H146</f>
        <v/>
      </c>
      <c r="I146" s="47" t="str">
        <f aca="false">'Deaths-1M'!I146</f>
        <v/>
      </c>
      <c r="J146" s="32"/>
      <c r="L146" s="15" t="n">
        <f aca="false">L145+1</f>
        <v>43991</v>
      </c>
      <c r="M146" s="1" t="n">
        <f aca="false">M145+1</f>
        <v>94</v>
      </c>
    </row>
    <row r="147" customFormat="false" ht="12.8" hidden="false" customHeight="false" outlineLevel="0" collapsed="false">
      <c r="A147" s="15" t="n">
        <f aca="false">A146+1</f>
        <v>43992</v>
      </c>
      <c r="B147" s="1" t="n">
        <f aca="false">B146+1</f>
        <v>95</v>
      </c>
      <c r="C147" s="47" t="str">
        <f aca="false">'Deaths-1M'!C147</f>
        <v/>
      </c>
      <c r="D147" s="47" t="str">
        <f aca="false">'Deaths-1M'!D147</f>
        <v/>
      </c>
      <c r="E147" s="47" t="str">
        <f aca="false">'Deaths-1M'!E147</f>
        <v/>
      </c>
      <c r="F147" s="47" t="str">
        <f aca="false">'Deaths-1M'!F147</f>
        <v/>
      </c>
      <c r="G147" s="47" t="str">
        <f aca="false">'Deaths-1M'!G147</f>
        <v/>
      </c>
      <c r="H147" s="47" t="str">
        <f aca="false">'Deaths-1M'!H147</f>
        <v/>
      </c>
      <c r="I147" s="47" t="str">
        <f aca="false">'Deaths-1M'!I147</f>
        <v/>
      </c>
      <c r="J147" s="32"/>
      <c r="L147" s="15" t="n">
        <f aca="false">L146+1</f>
        <v>43992</v>
      </c>
      <c r="M147" s="1" t="n">
        <f aca="false">M146+1</f>
        <v>95</v>
      </c>
    </row>
    <row r="148" customFormat="false" ht="12.8" hidden="false" customHeight="false" outlineLevel="0" collapsed="false">
      <c r="A148" s="15" t="n">
        <f aca="false">A147+1</f>
        <v>43993</v>
      </c>
      <c r="B148" s="1" t="n">
        <f aca="false">B147+1</f>
        <v>96</v>
      </c>
      <c r="C148" s="47" t="str">
        <f aca="false">'Deaths-1M'!C148</f>
        <v/>
      </c>
      <c r="D148" s="47" t="str">
        <f aca="false">'Deaths-1M'!D148</f>
        <v/>
      </c>
      <c r="E148" s="47" t="str">
        <f aca="false">'Deaths-1M'!E148</f>
        <v/>
      </c>
      <c r="F148" s="47" t="str">
        <f aca="false">'Deaths-1M'!F148</f>
        <v/>
      </c>
      <c r="G148" s="47" t="str">
        <f aca="false">'Deaths-1M'!G148</f>
        <v/>
      </c>
      <c r="H148" s="47" t="str">
        <f aca="false">'Deaths-1M'!H148</f>
        <v/>
      </c>
      <c r="I148" s="47" t="str">
        <f aca="false">'Deaths-1M'!I148</f>
        <v/>
      </c>
      <c r="J148" s="32"/>
      <c r="L148" s="15" t="n">
        <f aca="false">L147+1</f>
        <v>43993</v>
      </c>
      <c r="M148" s="1" t="n">
        <f aca="false">M147+1</f>
        <v>96</v>
      </c>
    </row>
    <row r="149" customFormat="false" ht="12.8" hidden="false" customHeight="false" outlineLevel="0" collapsed="false">
      <c r="A149" s="15" t="n">
        <f aca="false">A148+1</f>
        <v>43994</v>
      </c>
      <c r="B149" s="1" t="n">
        <f aca="false">B148+1</f>
        <v>97</v>
      </c>
      <c r="C149" s="47" t="str">
        <f aca="false">'Deaths-1M'!C149</f>
        <v/>
      </c>
      <c r="D149" s="47" t="str">
        <f aca="false">'Deaths-1M'!D149</f>
        <v/>
      </c>
      <c r="E149" s="47" t="str">
        <f aca="false">'Deaths-1M'!E149</f>
        <v/>
      </c>
      <c r="F149" s="47" t="str">
        <f aca="false">'Deaths-1M'!F149</f>
        <v/>
      </c>
      <c r="G149" s="47" t="str">
        <f aca="false">'Deaths-1M'!G149</f>
        <v/>
      </c>
      <c r="H149" s="47" t="str">
        <f aca="false">'Deaths-1M'!H149</f>
        <v/>
      </c>
      <c r="I149" s="47" t="str">
        <f aca="false">'Deaths-1M'!I149</f>
        <v/>
      </c>
      <c r="J149" s="32"/>
      <c r="L149" s="15" t="n">
        <f aca="false">L148+1</f>
        <v>43994</v>
      </c>
      <c r="M149" s="1" t="n">
        <f aca="false">M148+1</f>
        <v>97</v>
      </c>
    </row>
    <row r="150" customFormat="false" ht="12.8" hidden="false" customHeight="false" outlineLevel="0" collapsed="false">
      <c r="A150" s="15" t="n">
        <f aca="false">A149+1</f>
        <v>43995</v>
      </c>
      <c r="B150" s="1" t="n">
        <f aca="false">B149+1</f>
        <v>98</v>
      </c>
      <c r="C150" s="47" t="str">
        <f aca="false">'Deaths-1M'!C150</f>
        <v/>
      </c>
      <c r="D150" s="47" t="str">
        <f aca="false">'Deaths-1M'!D150</f>
        <v/>
      </c>
      <c r="E150" s="47" t="str">
        <f aca="false">'Deaths-1M'!E150</f>
        <v/>
      </c>
      <c r="F150" s="47" t="str">
        <f aca="false">'Deaths-1M'!F150</f>
        <v/>
      </c>
      <c r="G150" s="47" t="str">
        <f aca="false">'Deaths-1M'!G150</f>
        <v/>
      </c>
      <c r="H150" s="47" t="str">
        <f aca="false">'Deaths-1M'!H150</f>
        <v/>
      </c>
      <c r="I150" s="47" t="str">
        <f aca="false">'Deaths-1M'!I150</f>
        <v/>
      </c>
      <c r="J150" s="32"/>
      <c r="L150" s="15" t="n">
        <f aca="false">L149+1</f>
        <v>43995</v>
      </c>
      <c r="M150" s="1" t="n">
        <f aca="false">M149+1</f>
        <v>98</v>
      </c>
    </row>
    <row r="151" customFormat="false" ht="12.8" hidden="false" customHeight="false" outlineLevel="0" collapsed="false">
      <c r="A151" s="15" t="n">
        <f aca="false">A150+1</f>
        <v>43996</v>
      </c>
      <c r="B151" s="1" t="n">
        <f aca="false">B150+1</f>
        <v>99</v>
      </c>
      <c r="C151" s="47" t="str">
        <f aca="false">'Deaths-1M'!C151</f>
        <v/>
      </c>
      <c r="D151" s="47" t="str">
        <f aca="false">'Deaths-1M'!D151</f>
        <v/>
      </c>
      <c r="E151" s="47" t="str">
        <f aca="false">'Deaths-1M'!E151</f>
        <v/>
      </c>
      <c r="F151" s="47" t="str">
        <f aca="false">'Deaths-1M'!F151</f>
        <v/>
      </c>
      <c r="G151" s="47" t="str">
        <f aca="false">'Deaths-1M'!G151</f>
        <v/>
      </c>
      <c r="H151" s="47" t="str">
        <f aca="false">'Deaths-1M'!H151</f>
        <v/>
      </c>
      <c r="I151" s="47" t="str">
        <f aca="false">'Deaths-1M'!I151</f>
        <v/>
      </c>
      <c r="J151" s="32"/>
      <c r="L151" s="15" t="n">
        <f aca="false">L150+1</f>
        <v>43996</v>
      </c>
      <c r="M151" s="1" t="n">
        <f aca="false">M150+1</f>
        <v>99</v>
      </c>
    </row>
    <row r="152" customFormat="false" ht="12.8" hidden="false" customHeight="false" outlineLevel="0" collapsed="false">
      <c r="A152" s="15" t="n">
        <f aca="false">A151+1</f>
        <v>43997</v>
      </c>
      <c r="B152" s="1" t="n">
        <f aca="false">B151+1</f>
        <v>100</v>
      </c>
      <c r="C152" s="47" t="str">
        <f aca="false">'Deaths-1M'!C152</f>
        <v/>
      </c>
      <c r="D152" s="47" t="str">
        <f aca="false">'Deaths-1M'!D152</f>
        <v/>
      </c>
      <c r="E152" s="47" t="str">
        <f aca="false">'Deaths-1M'!E152</f>
        <v/>
      </c>
      <c r="F152" s="47" t="str">
        <f aca="false">'Deaths-1M'!F152</f>
        <v/>
      </c>
      <c r="G152" s="47" t="str">
        <f aca="false">'Deaths-1M'!G152</f>
        <v/>
      </c>
      <c r="H152" s="47" t="str">
        <f aca="false">'Deaths-1M'!H152</f>
        <v/>
      </c>
      <c r="I152" s="47" t="str">
        <f aca="false">'Deaths-1M'!I152</f>
        <v/>
      </c>
      <c r="J152" s="32"/>
      <c r="L152" s="15" t="n">
        <f aca="false">L151+1</f>
        <v>43997</v>
      </c>
      <c r="M152" s="1" t="n">
        <f aca="false">M151+1</f>
        <v>100</v>
      </c>
    </row>
    <row r="153" customFormat="false" ht="12.8" hidden="false" customHeight="false" outlineLevel="0" collapsed="false">
      <c r="A153" s="15" t="n">
        <f aca="false">A152+1</f>
        <v>43998</v>
      </c>
      <c r="B153" s="1" t="n">
        <f aca="false">B152+1</f>
        <v>101</v>
      </c>
      <c r="L153" s="15" t="n">
        <f aca="false">L152+1</f>
        <v>43998</v>
      </c>
      <c r="M153" s="1" t="n">
        <f aca="false">M152+1</f>
        <v>101</v>
      </c>
    </row>
    <row r="154" customFormat="false" ht="12.8" hidden="false" customHeight="false" outlineLevel="0" collapsed="false">
      <c r="A154" s="15" t="n">
        <f aca="false">A153+1</f>
        <v>43999</v>
      </c>
      <c r="B154" s="1" t="n">
        <f aca="false">B153+1</f>
        <v>102</v>
      </c>
      <c r="L154" s="15" t="n">
        <f aca="false">L153+1</f>
        <v>43999</v>
      </c>
      <c r="M154" s="1" t="n">
        <f aca="false">M153+1</f>
        <v>102</v>
      </c>
    </row>
    <row r="155" customFormat="false" ht="12.8" hidden="false" customHeight="false" outlineLevel="0" collapsed="false">
      <c r="A155" s="15" t="n">
        <f aca="false">A154+1</f>
        <v>44000</v>
      </c>
      <c r="B155" s="1" t="n">
        <f aca="false">B154+1</f>
        <v>103</v>
      </c>
      <c r="L155" s="15" t="n">
        <f aca="false">L154+1</f>
        <v>44000</v>
      </c>
      <c r="M155" s="1" t="n">
        <f aca="false">M154+1</f>
        <v>103</v>
      </c>
    </row>
    <row r="156" customFormat="false" ht="12.8" hidden="false" customHeight="false" outlineLevel="0" collapsed="false">
      <c r="A156" s="15" t="n">
        <f aca="false">A155+1</f>
        <v>44001</v>
      </c>
      <c r="B156" s="1" t="n">
        <f aca="false">B155+1</f>
        <v>104</v>
      </c>
      <c r="L156" s="15" t="n">
        <f aca="false">L155+1</f>
        <v>44001</v>
      </c>
      <c r="M156" s="1" t="n">
        <f aca="false">M155+1</f>
        <v>104</v>
      </c>
    </row>
    <row r="157" customFormat="false" ht="12.8" hidden="false" customHeight="false" outlineLevel="0" collapsed="false">
      <c r="A157" s="15" t="n">
        <f aca="false">A156+1</f>
        <v>44002</v>
      </c>
      <c r="B157" s="1" t="n">
        <f aca="false">B156+1</f>
        <v>105</v>
      </c>
      <c r="L157" s="15" t="n">
        <f aca="false">L156+1</f>
        <v>44002</v>
      </c>
      <c r="M157" s="1" t="n">
        <f aca="false">M156+1</f>
        <v>105</v>
      </c>
    </row>
    <row r="158" customFormat="false" ht="12.8" hidden="false" customHeight="false" outlineLevel="0" collapsed="false">
      <c r="A158" s="15" t="n">
        <f aca="false">A157+1</f>
        <v>44003</v>
      </c>
      <c r="B158" s="1" t="n">
        <f aca="false">B157+1</f>
        <v>106</v>
      </c>
      <c r="L158" s="15" t="n">
        <f aca="false">L157+1</f>
        <v>44003</v>
      </c>
      <c r="M158" s="1" t="n">
        <f aca="false">M157+1</f>
        <v>106</v>
      </c>
    </row>
    <row r="159" customFormat="false" ht="12.8" hidden="false" customHeight="false" outlineLevel="0" collapsed="false">
      <c r="A159" s="15" t="n">
        <f aca="false">A158+1</f>
        <v>44004</v>
      </c>
      <c r="B159" s="1" t="n">
        <f aca="false">B158+1</f>
        <v>107</v>
      </c>
      <c r="L159" s="15" t="n">
        <f aca="false">L158+1</f>
        <v>44004</v>
      </c>
      <c r="M159" s="1" t="n">
        <f aca="false">M158+1</f>
        <v>107</v>
      </c>
    </row>
    <row r="160" customFormat="false" ht="12.8" hidden="false" customHeight="false" outlineLevel="0" collapsed="false">
      <c r="A160" s="15" t="n">
        <f aca="false">A159+1</f>
        <v>44005</v>
      </c>
      <c r="B160" s="1" t="n">
        <f aca="false">B159+1</f>
        <v>108</v>
      </c>
      <c r="L160" s="15" t="n">
        <f aca="false">L159+1</f>
        <v>44005</v>
      </c>
      <c r="M160" s="1" t="n">
        <f aca="false">M159+1</f>
        <v>108</v>
      </c>
    </row>
    <row r="161" customFormat="false" ht="12.8" hidden="false" customHeight="false" outlineLevel="0" collapsed="false">
      <c r="A161" s="15" t="n">
        <f aca="false">A160+1</f>
        <v>44006</v>
      </c>
      <c r="B161" s="1" t="n">
        <f aca="false">B160+1</f>
        <v>109</v>
      </c>
      <c r="L161" s="15" t="n">
        <f aca="false">L160+1</f>
        <v>44006</v>
      </c>
      <c r="M161" s="1" t="n">
        <f aca="false">M160+1</f>
        <v>109</v>
      </c>
    </row>
    <row r="162" customFormat="false" ht="12.8" hidden="false" customHeight="false" outlineLevel="0" collapsed="false">
      <c r="A162" s="15" t="n">
        <f aca="false">A161+1</f>
        <v>44007</v>
      </c>
      <c r="B162" s="1" t="n">
        <f aca="false">B161+1</f>
        <v>110</v>
      </c>
      <c r="L162" s="15" t="n">
        <f aca="false">L161+1</f>
        <v>44007</v>
      </c>
      <c r="M162" s="1" t="n">
        <f aca="false">M161+1</f>
        <v>110</v>
      </c>
    </row>
    <row r="163" customFormat="false" ht="12.8" hidden="false" customHeight="false" outlineLevel="0" collapsed="false">
      <c r="A163" s="15" t="n">
        <f aca="false">A162+1</f>
        <v>44008</v>
      </c>
      <c r="B163" s="1" t="n">
        <f aca="false">B162+1</f>
        <v>111</v>
      </c>
      <c r="L163" s="15" t="n">
        <f aca="false">L162+1</f>
        <v>44008</v>
      </c>
      <c r="M163" s="1" t="n">
        <f aca="false">M162+1</f>
        <v>111</v>
      </c>
    </row>
    <row r="164" customFormat="false" ht="12.8" hidden="false" customHeight="false" outlineLevel="0" collapsed="false">
      <c r="A164" s="15" t="n">
        <f aca="false">A163+1</f>
        <v>44009</v>
      </c>
      <c r="B164" s="1" t="n">
        <f aca="false">B163+1</f>
        <v>112</v>
      </c>
      <c r="L164" s="15" t="n">
        <f aca="false">L163+1</f>
        <v>44009</v>
      </c>
      <c r="M164" s="1" t="n">
        <f aca="false">M163+1</f>
        <v>112</v>
      </c>
    </row>
    <row r="165" customFormat="false" ht="12.8" hidden="false" customHeight="false" outlineLevel="0" collapsed="false">
      <c r="A165" s="15" t="n">
        <f aca="false">A164+1</f>
        <v>44010</v>
      </c>
      <c r="B165" s="1" t="n">
        <f aca="false">B164+1</f>
        <v>113</v>
      </c>
      <c r="L165" s="15" t="n">
        <f aca="false">L164+1</f>
        <v>44010</v>
      </c>
      <c r="M165" s="1" t="n">
        <f aca="false">M164+1</f>
        <v>113</v>
      </c>
    </row>
    <row r="166" customFormat="false" ht="12.8" hidden="false" customHeight="false" outlineLevel="0" collapsed="false">
      <c r="A166" s="15" t="n">
        <f aca="false">A165+1</f>
        <v>44011</v>
      </c>
      <c r="B166" s="1" t="n">
        <f aca="false">B165+1</f>
        <v>114</v>
      </c>
      <c r="L166" s="15" t="n">
        <f aca="false">L165+1</f>
        <v>44011</v>
      </c>
      <c r="M166" s="1" t="n">
        <f aca="false">M165+1</f>
        <v>114</v>
      </c>
    </row>
    <row r="167" customFormat="false" ht="12.8" hidden="false" customHeight="false" outlineLevel="0" collapsed="false">
      <c r="A167" s="15" t="n">
        <f aca="false">A166+1</f>
        <v>44012</v>
      </c>
      <c r="B167" s="1" t="n">
        <f aca="false">B166+1</f>
        <v>115</v>
      </c>
      <c r="L167" s="15" t="n">
        <f aca="false">L166+1</f>
        <v>44012</v>
      </c>
      <c r="M167" s="1" t="n">
        <f aca="false">M166+1</f>
        <v>115</v>
      </c>
    </row>
    <row r="168" customFormat="false" ht="12.8" hidden="false" customHeight="false" outlineLevel="0" collapsed="false">
      <c r="A168" s="15" t="n">
        <f aca="false">A167+1</f>
        <v>44013</v>
      </c>
      <c r="B168" s="1" t="n">
        <f aca="false">B167+1</f>
        <v>116</v>
      </c>
      <c r="L168" s="15" t="n">
        <f aca="false">L167+1</f>
        <v>44013</v>
      </c>
      <c r="M168" s="1" t="n">
        <f aca="false">M167+1</f>
        <v>116</v>
      </c>
    </row>
    <row r="169" customFormat="false" ht="12.8" hidden="false" customHeight="false" outlineLevel="0" collapsed="false">
      <c r="A169" s="15" t="n">
        <f aca="false">A168+1</f>
        <v>44014</v>
      </c>
      <c r="B169" s="1" t="n">
        <f aca="false">B168+1</f>
        <v>117</v>
      </c>
      <c r="L169" s="15" t="n">
        <f aca="false">L168+1</f>
        <v>44014</v>
      </c>
      <c r="M169" s="1" t="n">
        <f aca="false">M168+1</f>
        <v>117</v>
      </c>
    </row>
    <row r="170" customFormat="false" ht="12.8" hidden="false" customHeight="false" outlineLevel="0" collapsed="false">
      <c r="A170" s="15" t="n">
        <f aca="false">A169+1</f>
        <v>44015</v>
      </c>
      <c r="B170" s="1" t="n">
        <f aca="false">B169+1</f>
        <v>118</v>
      </c>
      <c r="L170" s="15" t="n">
        <f aca="false">L169+1</f>
        <v>44015</v>
      </c>
      <c r="M170" s="1" t="n">
        <f aca="false">M169+1</f>
        <v>118</v>
      </c>
    </row>
    <row r="171" customFormat="false" ht="12.8" hidden="false" customHeight="false" outlineLevel="0" collapsed="false">
      <c r="A171" s="15" t="n">
        <f aca="false">A170+1</f>
        <v>44016</v>
      </c>
      <c r="B171" s="1" t="n">
        <f aca="false">B170+1</f>
        <v>119</v>
      </c>
      <c r="L171" s="15" t="n">
        <f aca="false">L170+1</f>
        <v>44016</v>
      </c>
      <c r="M171" s="1" t="n">
        <f aca="false">M170+1</f>
        <v>119</v>
      </c>
    </row>
    <row r="172" customFormat="false" ht="12.8" hidden="false" customHeight="false" outlineLevel="0" collapsed="false">
      <c r="A172" s="15" t="n">
        <f aca="false">A171+1</f>
        <v>44017</v>
      </c>
      <c r="B172" s="1" t="n">
        <f aca="false">B171+1</f>
        <v>120</v>
      </c>
      <c r="L172" s="15" t="n">
        <f aca="false">L171+1</f>
        <v>44017</v>
      </c>
      <c r="M172" s="1" t="n">
        <f aca="false">M171+1</f>
        <v>120</v>
      </c>
    </row>
    <row r="173" customFormat="false" ht="12.8" hidden="false" customHeight="false" outlineLevel="0" collapsed="false">
      <c r="A173" s="15" t="n">
        <f aca="false">A172+1</f>
        <v>44018</v>
      </c>
      <c r="B173" s="1" t="n">
        <f aca="false">B172+1</f>
        <v>121</v>
      </c>
      <c r="L173" s="15" t="n">
        <f aca="false">L172+1</f>
        <v>44018</v>
      </c>
      <c r="M173" s="1" t="n">
        <f aca="false">M172+1</f>
        <v>121</v>
      </c>
    </row>
    <row r="174" customFormat="false" ht="12.8" hidden="false" customHeight="false" outlineLevel="0" collapsed="false">
      <c r="A174" s="15" t="n">
        <f aca="false">A173+1</f>
        <v>44019</v>
      </c>
      <c r="B174" s="1" t="n">
        <f aca="false">B173+1</f>
        <v>122</v>
      </c>
      <c r="L174" s="15" t="n">
        <f aca="false">L173+1</f>
        <v>44019</v>
      </c>
      <c r="M174" s="1" t="n">
        <f aca="false">M173+1</f>
        <v>122</v>
      </c>
    </row>
    <row r="175" customFormat="false" ht="12.8" hidden="false" customHeight="false" outlineLevel="0" collapsed="false">
      <c r="A175" s="15" t="n">
        <f aca="false">A174+1</f>
        <v>44020</v>
      </c>
      <c r="B175" s="1" t="n">
        <f aca="false">B174+1</f>
        <v>123</v>
      </c>
      <c r="L175" s="15" t="n">
        <f aca="false">L174+1</f>
        <v>44020</v>
      </c>
      <c r="M175" s="1" t="n">
        <f aca="false">M174+1</f>
        <v>123</v>
      </c>
    </row>
    <row r="176" customFormat="false" ht="12.8" hidden="false" customHeight="false" outlineLevel="0" collapsed="false">
      <c r="A176" s="15" t="n">
        <f aca="false">A175+1</f>
        <v>44021</v>
      </c>
      <c r="B176" s="1" t="n">
        <f aca="false">B175+1</f>
        <v>124</v>
      </c>
      <c r="L176" s="15" t="n">
        <f aca="false">L175+1</f>
        <v>44021</v>
      </c>
      <c r="M176" s="1" t="n">
        <f aca="false">M175+1</f>
        <v>124</v>
      </c>
    </row>
    <row r="177" customFormat="false" ht="12.8" hidden="false" customHeight="false" outlineLevel="0" collapsed="false">
      <c r="A177" s="15" t="n">
        <f aca="false">A176+1</f>
        <v>44022</v>
      </c>
      <c r="B177" s="1" t="n">
        <f aca="false">B176+1</f>
        <v>125</v>
      </c>
      <c r="L177" s="15" t="n">
        <f aca="false">L176+1</f>
        <v>44022</v>
      </c>
      <c r="M177" s="1" t="n">
        <f aca="false">M176+1</f>
        <v>125</v>
      </c>
    </row>
    <row r="178" customFormat="false" ht="12.8" hidden="false" customHeight="false" outlineLevel="0" collapsed="false">
      <c r="A178" s="15" t="n">
        <f aca="false">A177+1</f>
        <v>44023</v>
      </c>
      <c r="B178" s="1" t="n">
        <f aca="false">B177+1</f>
        <v>126</v>
      </c>
      <c r="L178" s="15" t="n">
        <f aca="false">L177+1</f>
        <v>44023</v>
      </c>
      <c r="M178" s="1" t="n">
        <f aca="false">M177+1</f>
        <v>126</v>
      </c>
    </row>
    <row r="179" customFormat="false" ht="12.8" hidden="false" customHeight="false" outlineLevel="0" collapsed="false">
      <c r="A179" s="15" t="n">
        <f aca="false">A178+1</f>
        <v>44024</v>
      </c>
      <c r="B179" s="1" t="n">
        <f aca="false">B178+1</f>
        <v>127</v>
      </c>
      <c r="L179" s="15" t="n">
        <f aca="false">L178+1</f>
        <v>44024</v>
      </c>
      <c r="M179" s="1" t="n">
        <f aca="false">M178+1</f>
        <v>127</v>
      </c>
    </row>
    <row r="180" customFormat="false" ht="12.8" hidden="false" customHeight="false" outlineLevel="0" collapsed="false">
      <c r="A180" s="15" t="n">
        <f aca="false">A179+1</f>
        <v>44025</v>
      </c>
      <c r="B180" s="1" t="n">
        <f aca="false">B179+1</f>
        <v>128</v>
      </c>
      <c r="L180" s="15" t="n">
        <f aca="false">L179+1</f>
        <v>44025</v>
      </c>
      <c r="M180" s="1" t="n">
        <f aca="false">M179+1</f>
        <v>128</v>
      </c>
    </row>
    <row r="181" customFormat="false" ht="12.8" hidden="false" customHeight="false" outlineLevel="0" collapsed="false">
      <c r="A181" s="15" t="n">
        <f aca="false">A180+1</f>
        <v>44026</v>
      </c>
      <c r="B181" s="1" t="n">
        <f aca="false">B180+1</f>
        <v>129</v>
      </c>
      <c r="L181" s="15" t="n">
        <f aca="false">L180+1</f>
        <v>44026</v>
      </c>
      <c r="M181" s="1" t="n">
        <f aca="false">M180+1</f>
        <v>129</v>
      </c>
    </row>
    <row r="182" customFormat="false" ht="12.8" hidden="false" customHeight="false" outlineLevel="0" collapsed="false">
      <c r="A182" s="15" t="n">
        <f aca="false">A181+1</f>
        <v>44027</v>
      </c>
      <c r="B182" s="1" t="n">
        <f aca="false">B181+1</f>
        <v>130</v>
      </c>
      <c r="L182" s="15" t="n">
        <f aca="false">L181+1</f>
        <v>44027</v>
      </c>
      <c r="M182" s="1" t="n">
        <f aca="false">M181+1</f>
        <v>130</v>
      </c>
    </row>
    <row r="183" customFormat="false" ht="12.8" hidden="false" customHeight="false" outlineLevel="0" collapsed="false">
      <c r="A183" s="15" t="n">
        <f aca="false">A182+1</f>
        <v>44028</v>
      </c>
      <c r="B183" s="1" t="n">
        <f aca="false">B182+1</f>
        <v>131</v>
      </c>
      <c r="L183" s="15" t="n">
        <f aca="false">L182+1</f>
        <v>44028</v>
      </c>
      <c r="M183" s="1" t="n">
        <f aca="false">M182+1</f>
        <v>131</v>
      </c>
    </row>
    <row r="184" customFormat="false" ht="12.8" hidden="false" customHeight="false" outlineLevel="0" collapsed="false">
      <c r="A184" s="15" t="n">
        <f aca="false">A183+1</f>
        <v>44029</v>
      </c>
      <c r="B184" s="1" t="n">
        <f aca="false">B183+1</f>
        <v>132</v>
      </c>
      <c r="L184" s="15" t="n">
        <f aca="false">L183+1</f>
        <v>44029</v>
      </c>
      <c r="M184" s="1" t="n">
        <f aca="false">M183+1</f>
        <v>132</v>
      </c>
    </row>
    <row r="185" customFormat="false" ht="12.8" hidden="false" customHeight="false" outlineLevel="0" collapsed="false">
      <c r="A185" s="15" t="n">
        <f aca="false">A184+1</f>
        <v>44030</v>
      </c>
      <c r="B185" s="1" t="n">
        <f aca="false">B184+1</f>
        <v>133</v>
      </c>
      <c r="L185" s="15" t="n">
        <f aca="false">L184+1</f>
        <v>44030</v>
      </c>
      <c r="M185" s="1" t="n">
        <f aca="false">M184+1</f>
        <v>133</v>
      </c>
    </row>
    <row r="186" customFormat="false" ht="12.8" hidden="false" customHeight="false" outlineLevel="0" collapsed="false">
      <c r="A186" s="15" t="n">
        <f aca="false">A185+1</f>
        <v>44031</v>
      </c>
      <c r="B186" s="1" t="n">
        <f aca="false">B185+1</f>
        <v>134</v>
      </c>
      <c r="L186" s="15" t="n">
        <f aca="false">L185+1</f>
        <v>44031</v>
      </c>
      <c r="M186" s="1" t="n">
        <f aca="false">M185+1</f>
        <v>134</v>
      </c>
    </row>
    <row r="187" customFormat="false" ht="12.8" hidden="false" customHeight="false" outlineLevel="0" collapsed="false">
      <c r="A187" s="15" t="n">
        <f aca="false">A186+1</f>
        <v>44032</v>
      </c>
      <c r="B187" s="1" t="n">
        <f aca="false">B186+1</f>
        <v>135</v>
      </c>
      <c r="L187" s="15" t="n">
        <f aca="false">L186+1</f>
        <v>44032</v>
      </c>
      <c r="M187" s="1" t="n">
        <f aca="false">M186+1</f>
        <v>135</v>
      </c>
    </row>
    <row r="188" customFormat="false" ht="12.8" hidden="false" customHeight="false" outlineLevel="0" collapsed="false">
      <c r="A188" s="15" t="n">
        <f aca="false">A187+1</f>
        <v>44033</v>
      </c>
      <c r="B188" s="1" t="n">
        <f aca="false">B187+1</f>
        <v>136</v>
      </c>
      <c r="L188" s="15" t="n">
        <f aca="false">L187+1</f>
        <v>44033</v>
      </c>
      <c r="M188" s="1" t="n">
        <f aca="false">M187+1</f>
        <v>136</v>
      </c>
    </row>
    <row r="189" customFormat="false" ht="12.8" hidden="false" customHeight="false" outlineLevel="0" collapsed="false">
      <c r="A189" s="15" t="n">
        <f aca="false">A188+1</f>
        <v>44034</v>
      </c>
      <c r="B189" s="1" t="n">
        <f aca="false">B188+1</f>
        <v>137</v>
      </c>
      <c r="L189" s="15" t="n">
        <f aca="false">L188+1</f>
        <v>44034</v>
      </c>
      <c r="M189" s="1" t="n">
        <f aca="false">M188+1</f>
        <v>137</v>
      </c>
    </row>
    <row r="190" customFormat="false" ht="12.8" hidden="false" customHeight="false" outlineLevel="0" collapsed="false">
      <c r="A190" s="15" t="n">
        <f aca="false">A189+1</f>
        <v>44035</v>
      </c>
      <c r="B190" s="1" t="n">
        <f aca="false">B189+1</f>
        <v>138</v>
      </c>
      <c r="L190" s="15" t="n">
        <f aca="false">L189+1</f>
        <v>44035</v>
      </c>
      <c r="M190" s="1" t="n">
        <f aca="false">M189+1</f>
        <v>138</v>
      </c>
    </row>
    <row r="191" customFormat="false" ht="12.8" hidden="false" customHeight="false" outlineLevel="0" collapsed="false">
      <c r="A191" s="15" t="n">
        <f aca="false">A190+1</f>
        <v>44036</v>
      </c>
      <c r="B191" s="1" t="n">
        <f aca="false">B190+1</f>
        <v>139</v>
      </c>
      <c r="L191" s="15" t="n">
        <f aca="false">L190+1</f>
        <v>44036</v>
      </c>
      <c r="M191" s="1" t="n">
        <f aca="false">M190+1</f>
        <v>139</v>
      </c>
    </row>
    <row r="192" customFormat="false" ht="12.8" hidden="false" customHeight="false" outlineLevel="0" collapsed="false">
      <c r="A192" s="15" t="n">
        <f aca="false">A191+1</f>
        <v>44037</v>
      </c>
      <c r="B192" s="1" t="n">
        <f aca="false">B191+1</f>
        <v>140</v>
      </c>
      <c r="L192" s="15" t="n">
        <f aca="false">L191+1</f>
        <v>44037</v>
      </c>
      <c r="M192" s="1" t="n">
        <f aca="false">M191+1</f>
        <v>140</v>
      </c>
    </row>
    <row r="193" customFormat="false" ht="12.8" hidden="false" customHeight="false" outlineLevel="0" collapsed="false">
      <c r="A193" s="15" t="n">
        <f aca="false">A192+1</f>
        <v>44038</v>
      </c>
      <c r="B193" s="1" t="n">
        <f aca="false">B192+1</f>
        <v>141</v>
      </c>
      <c r="L193" s="15" t="n">
        <f aca="false">L192+1</f>
        <v>44038</v>
      </c>
      <c r="M193" s="1" t="n">
        <f aca="false">M192+1</f>
        <v>141</v>
      </c>
    </row>
    <row r="194" customFormat="false" ht="12.8" hidden="false" customHeight="false" outlineLevel="0" collapsed="false">
      <c r="A194" s="15" t="n">
        <f aca="false">A193+1</f>
        <v>44039</v>
      </c>
      <c r="B194" s="1" t="n">
        <f aca="false">B193+1</f>
        <v>142</v>
      </c>
      <c r="L194" s="15" t="n">
        <f aca="false">L193+1</f>
        <v>44039</v>
      </c>
      <c r="M194" s="1" t="n">
        <f aca="false">M193+1</f>
        <v>142</v>
      </c>
    </row>
    <row r="195" customFormat="false" ht="12.8" hidden="false" customHeight="false" outlineLevel="0" collapsed="false">
      <c r="A195" s="15" t="n">
        <f aca="false">A194+1</f>
        <v>44040</v>
      </c>
      <c r="B195" s="1" t="n">
        <f aca="false">B194+1</f>
        <v>143</v>
      </c>
      <c r="L195" s="15" t="n">
        <f aca="false">L194+1</f>
        <v>44040</v>
      </c>
      <c r="M195" s="1" t="n">
        <f aca="false">M194+1</f>
        <v>143</v>
      </c>
    </row>
    <row r="196" customFormat="false" ht="12.8" hidden="false" customHeight="false" outlineLevel="0" collapsed="false">
      <c r="A196" s="15" t="n">
        <f aca="false">A195+1</f>
        <v>44041</v>
      </c>
      <c r="B196" s="1" t="n">
        <f aca="false">B195+1</f>
        <v>144</v>
      </c>
      <c r="L196" s="15" t="n">
        <f aca="false">L195+1</f>
        <v>44041</v>
      </c>
      <c r="M196" s="1" t="n">
        <f aca="false">M195+1</f>
        <v>144</v>
      </c>
    </row>
    <row r="197" customFormat="false" ht="12.8" hidden="false" customHeight="false" outlineLevel="0" collapsed="false">
      <c r="A197" s="15" t="n">
        <f aca="false">A196+1</f>
        <v>44042</v>
      </c>
      <c r="B197" s="1" t="n">
        <f aca="false">B196+1</f>
        <v>145</v>
      </c>
      <c r="L197" s="15" t="n">
        <f aca="false">L196+1</f>
        <v>44042</v>
      </c>
      <c r="M197" s="1" t="n">
        <f aca="false">M196+1</f>
        <v>145</v>
      </c>
    </row>
    <row r="198" customFormat="false" ht="12.8" hidden="false" customHeight="false" outlineLevel="0" collapsed="false">
      <c r="A198" s="15" t="n">
        <f aca="false">A197+1</f>
        <v>44043</v>
      </c>
      <c r="B198" s="1" t="n">
        <f aca="false">B197+1</f>
        <v>146</v>
      </c>
      <c r="L198" s="15" t="n">
        <f aca="false">L197+1</f>
        <v>44043</v>
      </c>
      <c r="M198" s="1" t="n">
        <f aca="false">M197+1</f>
        <v>146</v>
      </c>
    </row>
    <row r="199" customFormat="false" ht="12.8" hidden="false" customHeight="false" outlineLevel="0" collapsed="false">
      <c r="A199" s="15" t="n">
        <f aca="false">A198+1</f>
        <v>44044</v>
      </c>
      <c r="B199" s="1" t="n">
        <f aca="false">B198+1</f>
        <v>147</v>
      </c>
      <c r="L199" s="15" t="n">
        <f aca="false">L198+1</f>
        <v>44044</v>
      </c>
      <c r="M199" s="1" t="n">
        <f aca="false">M198+1</f>
        <v>147</v>
      </c>
    </row>
    <row r="200" customFormat="false" ht="12.8" hidden="false" customHeight="false" outlineLevel="0" collapsed="false">
      <c r="A200" s="15" t="n">
        <f aca="false">A199+1</f>
        <v>44045</v>
      </c>
      <c r="B200" s="1" t="n">
        <f aca="false">B199+1</f>
        <v>148</v>
      </c>
      <c r="L200" s="15" t="n">
        <f aca="false">L199+1</f>
        <v>44045</v>
      </c>
      <c r="M200" s="1" t="n">
        <f aca="false">M199+1</f>
        <v>148</v>
      </c>
    </row>
    <row r="201" customFormat="false" ht="12.8" hidden="false" customHeight="false" outlineLevel="0" collapsed="false">
      <c r="A201" s="15" t="n">
        <f aca="false">A200+1</f>
        <v>44046</v>
      </c>
      <c r="B201" s="1" t="n">
        <f aca="false">B200+1</f>
        <v>149</v>
      </c>
      <c r="L201" s="15" t="n">
        <f aca="false">L200+1</f>
        <v>44046</v>
      </c>
      <c r="M201" s="1" t="n">
        <f aca="false">M200+1</f>
        <v>149</v>
      </c>
    </row>
    <row r="202" customFormat="false" ht="12.8" hidden="false" customHeight="false" outlineLevel="0" collapsed="false">
      <c r="A202" s="15" t="n">
        <f aca="false">A201+1</f>
        <v>44047</v>
      </c>
      <c r="B202" s="1" t="n">
        <f aca="false">B201+1</f>
        <v>150</v>
      </c>
      <c r="L202" s="15" t="n">
        <f aca="false">L201+1</f>
        <v>44047</v>
      </c>
      <c r="M202" s="1" t="n">
        <f aca="false">M201+1</f>
        <v>150</v>
      </c>
    </row>
    <row r="203" customFormat="false" ht="12.8" hidden="false" customHeight="false" outlineLevel="0" collapsed="false">
      <c r="A203" s="15" t="n">
        <f aca="false">A202+1</f>
        <v>44048</v>
      </c>
      <c r="B203" s="1" t="n">
        <f aca="false">B202+1</f>
        <v>151</v>
      </c>
      <c r="L203" s="15" t="n">
        <f aca="false">L202+1</f>
        <v>44048</v>
      </c>
      <c r="M203" s="1" t="n">
        <f aca="false">M202+1</f>
        <v>151</v>
      </c>
    </row>
    <row r="204" customFormat="false" ht="12.8" hidden="false" customHeight="false" outlineLevel="0" collapsed="false">
      <c r="A204" s="15" t="n">
        <f aca="false">A203+1</f>
        <v>44049</v>
      </c>
      <c r="B204" s="1" t="n">
        <f aca="false">B203+1</f>
        <v>152</v>
      </c>
      <c r="L204" s="15" t="n">
        <f aca="false">L203+1</f>
        <v>44049</v>
      </c>
      <c r="M204" s="1" t="n">
        <f aca="false">M203+1</f>
        <v>152</v>
      </c>
    </row>
    <row r="205" customFormat="false" ht="12.8" hidden="false" customHeight="false" outlineLevel="0" collapsed="false">
      <c r="A205" s="15" t="n">
        <f aca="false">A204+1</f>
        <v>44050</v>
      </c>
      <c r="B205" s="1" t="n">
        <f aca="false">B204+1</f>
        <v>153</v>
      </c>
      <c r="L205" s="15" t="n">
        <f aca="false">L204+1</f>
        <v>44050</v>
      </c>
      <c r="M205" s="1" t="n">
        <f aca="false">M204+1</f>
        <v>153</v>
      </c>
    </row>
    <row r="206" customFormat="false" ht="12.8" hidden="false" customHeight="false" outlineLevel="0" collapsed="false">
      <c r="A206" s="15" t="n">
        <f aca="false">A205+1</f>
        <v>44051</v>
      </c>
      <c r="B206" s="1" t="n">
        <f aca="false">B205+1</f>
        <v>154</v>
      </c>
      <c r="L206" s="15" t="n">
        <f aca="false">L205+1</f>
        <v>44051</v>
      </c>
      <c r="M206" s="1" t="n">
        <f aca="false">M205+1</f>
        <v>154</v>
      </c>
    </row>
    <row r="207" customFormat="false" ht="12.8" hidden="false" customHeight="false" outlineLevel="0" collapsed="false">
      <c r="A207" s="15" t="n">
        <f aca="false">A206+1</f>
        <v>44052</v>
      </c>
      <c r="B207" s="1" t="n">
        <f aca="false">B206+1</f>
        <v>155</v>
      </c>
      <c r="L207" s="15" t="n">
        <f aca="false">L206+1</f>
        <v>44052</v>
      </c>
      <c r="M207" s="1" t="n">
        <f aca="false">M206+1</f>
        <v>155</v>
      </c>
    </row>
    <row r="208" customFormat="false" ht="12.8" hidden="false" customHeight="false" outlineLevel="0" collapsed="false">
      <c r="A208" s="15" t="n">
        <f aca="false">A207+1</f>
        <v>44053</v>
      </c>
      <c r="B208" s="1" t="n">
        <f aca="false">B207+1</f>
        <v>156</v>
      </c>
      <c r="L208" s="15" t="n">
        <f aca="false">L207+1</f>
        <v>44053</v>
      </c>
      <c r="M208" s="1" t="n">
        <f aca="false">M207+1</f>
        <v>156</v>
      </c>
    </row>
    <row r="209" customFormat="false" ht="12.8" hidden="false" customHeight="false" outlineLevel="0" collapsed="false">
      <c r="A209" s="15" t="n">
        <f aca="false">A208+1</f>
        <v>44054</v>
      </c>
      <c r="B209" s="1" t="n">
        <f aca="false">B208+1</f>
        <v>157</v>
      </c>
      <c r="L209" s="15" t="n">
        <f aca="false">L208+1</f>
        <v>44054</v>
      </c>
      <c r="M209" s="1" t="n">
        <f aca="false">M208+1</f>
        <v>157</v>
      </c>
    </row>
    <row r="210" customFormat="false" ht="12.8" hidden="false" customHeight="false" outlineLevel="0" collapsed="false">
      <c r="A210" s="15" t="n">
        <f aca="false">A209+1</f>
        <v>44055</v>
      </c>
      <c r="B210" s="1" t="n">
        <f aca="false">B209+1</f>
        <v>158</v>
      </c>
      <c r="L210" s="15" t="n">
        <f aca="false">L209+1</f>
        <v>44055</v>
      </c>
      <c r="M210" s="1" t="n">
        <f aca="false">M209+1</f>
        <v>158</v>
      </c>
    </row>
    <row r="211" customFormat="false" ht="12.8" hidden="false" customHeight="false" outlineLevel="0" collapsed="false">
      <c r="A211" s="15" t="n">
        <f aca="false">A210+1</f>
        <v>44056</v>
      </c>
      <c r="B211" s="1" t="n">
        <f aca="false">B210+1</f>
        <v>159</v>
      </c>
      <c r="L211" s="15" t="n">
        <f aca="false">L210+1</f>
        <v>44056</v>
      </c>
      <c r="M211" s="1" t="n">
        <f aca="false">M210+1</f>
        <v>159</v>
      </c>
    </row>
    <row r="212" customFormat="false" ht="12.8" hidden="false" customHeight="false" outlineLevel="0" collapsed="false">
      <c r="A212" s="15" t="n">
        <f aca="false">A211+1</f>
        <v>44057</v>
      </c>
      <c r="B212" s="1" t="n">
        <f aca="false">B211+1</f>
        <v>160</v>
      </c>
      <c r="L212" s="15" t="n">
        <f aca="false">L211+1</f>
        <v>44057</v>
      </c>
      <c r="M212" s="1" t="n">
        <f aca="false">M211+1</f>
        <v>160</v>
      </c>
    </row>
    <row r="213" customFormat="false" ht="12.8" hidden="false" customHeight="false" outlineLevel="0" collapsed="false">
      <c r="A213" s="15" t="n">
        <f aca="false">A212+1</f>
        <v>44058</v>
      </c>
      <c r="B213" s="1" t="n">
        <f aca="false">B212+1</f>
        <v>161</v>
      </c>
      <c r="L213" s="15" t="n">
        <f aca="false">L212+1</f>
        <v>44058</v>
      </c>
      <c r="M213" s="1" t="n">
        <f aca="false">M212+1</f>
        <v>161</v>
      </c>
    </row>
    <row r="214" customFormat="false" ht="12.8" hidden="false" customHeight="false" outlineLevel="0" collapsed="false">
      <c r="A214" s="15" t="n">
        <f aca="false">A213+1</f>
        <v>44059</v>
      </c>
      <c r="B214" s="1" t="n">
        <f aca="false">B213+1</f>
        <v>162</v>
      </c>
      <c r="L214" s="15" t="n">
        <f aca="false">L213+1</f>
        <v>44059</v>
      </c>
      <c r="M214" s="1" t="n">
        <f aca="false">M213+1</f>
        <v>162</v>
      </c>
    </row>
    <row r="215" customFormat="false" ht="12.8" hidden="false" customHeight="false" outlineLevel="0" collapsed="false">
      <c r="A215" s="15" t="n">
        <f aca="false">A214+1</f>
        <v>44060</v>
      </c>
      <c r="B215" s="1" t="n">
        <f aca="false">B214+1</f>
        <v>163</v>
      </c>
      <c r="L215" s="15" t="n">
        <f aca="false">L214+1</f>
        <v>44060</v>
      </c>
      <c r="M215" s="1" t="n">
        <f aca="false">M214+1</f>
        <v>163</v>
      </c>
    </row>
    <row r="216" customFormat="false" ht="12.8" hidden="false" customHeight="false" outlineLevel="0" collapsed="false">
      <c r="A216" s="15" t="n">
        <f aca="false">A215+1</f>
        <v>44061</v>
      </c>
      <c r="B216" s="1" t="n">
        <f aca="false">B215+1</f>
        <v>164</v>
      </c>
      <c r="L216" s="15" t="n">
        <f aca="false">L215+1</f>
        <v>44061</v>
      </c>
      <c r="M216" s="1" t="n">
        <f aca="false">M215+1</f>
        <v>164</v>
      </c>
    </row>
    <row r="217" customFormat="false" ht="12.8" hidden="false" customHeight="false" outlineLevel="0" collapsed="false">
      <c r="A217" s="15" t="n">
        <f aca="false">A216+1</f>
        <v>44062</v>
      </c>
      <c r="B217" s="1" t="n">
        <f aca="false">B216+1</f>
        <v>165</v>
      </c>
      <c r="L217" s="15" t="n">
        <f aca="false">L216+1</f>
        <v>44062</v>
      </c>
      <c r="M217" s="1" t="n">
        <f aca="false">M216+1</f>
        <v>165</v>
      </c>
    </row>
    <row r="218" customFormat="false" ht="12.8" hidden="false" customHeight="false" outlineLevel="0" collapsed="false">
      <c r="A218" s="15" t="n">
        <f aca="false">A217+1</f>
        <v>44063</v>
      </c>
      <c r="B218" s="1" t="n">
        <f aca="false">B217+1</f>
        <v>166</v>
      </c>
      <c r="L218" s="15" t="n">
        <f aca="false">L217+1</f>
        <v>44063</v>
      </c>
      <c r="M218" s="1" t="n">
        <f aca="false">M217+1</f>
        <v>166</v>
      </c>
    </row>
    <row r="219" customFormat="false" ht="12.8" hidden="false" customHeight="false" outlineLevel="0" collapsed="false">
      <c r="A219" s="15" t="n">
        <f aca="false">A218+1</f>
        <v>44064</v>
      </c>
      <c r="B219" s="1" t="n">
        <f aca="false">B218+1</f>
        <v>167</v>
      </c>
      <c r="L219" s="15" t="n">
        <f aca="false">L218+1</f>
        <v>44064</v>
      </c>
      <c r="M219" s="1" t="n">
        <f aca="false">M218+1</f>
        <v>167</v>
      </c>
    </row>
    <row r="220" customFormat="false" ht="12.8" hidden="false" customHeight="false" outlineLevel="0" collapsed="false">
      <c r="A220" s="15" t="n">
        <f aca="false">A219+1</f>
        <v>44065</v>
      </c>
      <c r="B220" s="1" t="n">
        <f aca="false">B219+1</f>
        <v>168</v>
      </c>
      <c r="L220" s="15" t="n">
        <f aca="false">L219+1</f>
        <v>44065</v>
      </c>
      <c r="M220" s="1" t="n">
        <f aca="false">M219+1</f>
        <v>168</v>
      </c>
    </row>
    <row r="221" customFormat="false" ht="12.8" hidden="false" customHeight="false" outlineLevel="0" collapsed="false">
      <c r="A221" s="15" t="n">
        <f aca="false">A220+1</f>
        <v>44066</v>
      </c>
      <c r="B221" s="1" t="n">
        <f aca="false">B220+1</f>
        <v>169</v>
      </c>
      <c r="L221" s="15" t="n">
        <f aca="false">L220+1</f>
        <v>44066</v>
      </c>
      <c r="M221" s="1" t="n">
        <f aca="false">M220+1</f>
        <v>169</v>
      </c>
    </row>
    <row r="222" customFormat="false" ht="12.8" hidden="false" customHeight="false" outlineLevel="0" collapsed="false">
      <c r="A222" s="15" t="n">
        <f aca="false">A221+1</f>
        <v>44067</v>
      </c>
      <c r="B222" s="1" t="n">
        <f aca="false">B221+1</f>
        <v>170</v>
      </c>
      <c r="L222" s="15" t="n">
        <f aca="false">L221+1</f>
        <v>44067</v>
      </c>
      <c r="M222" s="1" t="n">
        <f aca="false">M221+1</f>
        <v>170</v>
      </c>
    </row>
    <row r="223" customFormat="false" ht="12.8" hidden="false" customHeight="false" outlineLevel="0" collapsed="false">
      <c r="A223" s="15" t="n">
        <f aca="false">A222+1</f>
        <v>44068</v>
      </c>
      <c r="B223" s="1" t="n">
        <f aca="false">B222+1</f>
        <v>171</v>
      </c>
      <c r="L223" s="15" t="n">
        <f aca="false">L222+1</f>
        <v>44068</v>
      </c>
      <c r="M223" s="1" t="n">
        <f aca="false">M222+1</f>
        <v>171</v>
      </c>
    </row>
    <row r="224" customFormat="false" ht="12.8" hidden="false" customHeight="false" outlineLevel="0" collapsed="false">
      <c r="A224" s="15" t="n">
        <f aca="false">A223+1</f>
        <v>44069</v>
      </c>
      <c r="B224" s="1" t="n">
        <f aca="false">B223+1</f>
        <v>172</v>
      </c>
      <c r="L224" s="15" t="n">
        <f aca="false">L223+1</f>
        <v>44069</v>
      </c>
      <c r="M224" s="1" t="n">
        <f aca="false">M223+1</f>
        <v>172</v>
      </c>
    </row>
    <row r="225" customFormat="false" ht="12.8" hidden="false" customHeight="false" outlineLevel="0" collapsed="false">
      <c r="A225" s="15" t="n">
        <f aca="false">A224+1</f>
        <v>44070</v>
      </c>
      <c r="B225" s="1" t="n">
        <f aca="false">B224+1</f>
        <v>173</v>
      </c>
      <c r="L225" s="15" t="n">
        <f aca="false">L224+1</f>
        <v>44070</v>
      </c>
      <c r="M225" s="1" t="n">
        <f aca="false">M224+1</f>
        <v>173</v>
      </c>
    </row>
    <row r="226" customFormat="false" ht="12.8" hidden="false" customHeight="false" outlineLevel="0" collapsed="false">
      <c r="A226" s="15" t="n">
        <f aca="false">A225+1</f>
        <v>44071</v>
      </c>
      <c r="B226" s="1" t="n">
        <f aca="false">B225+1</f>
        <v>174</v>
      </c>
      <c r="L226" s="15" t="n">
        <f aca="false">L225+1</f>
        <v>44071</v>
      </c>
      <c r="M226" s="1" t="n">
        <f aca="false">M225+1</f>
        <v>174</v>
      </c>
    </row>
    <row r="227" customFormat="false" ht="12.8" hidden="false" customHeight="false" outlineLevel="0" collapsed="false">
      <c r="A227" s="15" t="n">
        <f aca="false">A226+1</f>
        <v>44072</v>
      </c>
      <c r="B227" s="1" t="n">
        <f aca="false">B226+1</f>
        <v>175</v>
      </c>
      <c r="L227" s="15" t="n">
        <f aca="false">L226+1</f>
        <v>44072</v>
      </c>
      <c r="M227" s="1" t="n">
        <f aca="false">M226+1</f>
        <v>175</v>
      </c>
    </row>
    <row r="228" customFormat="false" ht="12.8" hidden="false" customHeight="false" outlineLevel="0" collapsed="false">
      <c r="A228" s="15" t="n">
        <f aca="false">A227+1</f>
        <v>44073</v>
      </c>
      <c r="B228" s="1" t="n">
        <f aca="false">B227+1</f>
        <v>176</v>
      </c>
      <c r="L228" s="15" t="n">
        <f aca="false">L227+1</f>
        <v>44073</v>
      </c>
      <c r="M228" s="1" t="n">
        <f aca="false">M227+1</f>
        <v>176</v>
      </c>
    </row>
    <row r="229" customFormat="false" ht="12.8" hidden="false" customHeight="false" outlineLevel="0" collapsed="false">
      <c r="A229" s="15" t="n">
        <f aca="false">A228+1</f>
        <v>44074</v>
      </c>
      <c r="B229" s="1" t="n">
        <f aca="false">B228+1</f>
        <v>177</v>
      </c>
      <c r="L229" s="15" t="n">
        <f aca="false">L228+1</f>
        <v>44074</v>
      </c>
      <c r="M229" s="1" t="n">
        <f aca="false">M228+1</f>
        <v>177</v>
      </c>
    </row>
    <row r="230" customFormat="false" ht="12.8" hidden="false" customHeight="false" outlineLevel="0" collapsed="false">
      <c r="L230" s="15"/>
      <c r="M230" s="1"/>
    </row>
    <row r="231" customFormat="false" ht="12.8" hidden="false" customHeight="false" outlineLevel="0" collapsed="false">
      <c r="L231" s="15"/>
      <c r="M231" s="1"/>
    </row>
    <row r="232" customFormat="false" ht="12.8" hidden="false" customHeight="false" outlineLevel="0" collapsed="false">
      <c r="L232" s="15"/>
      <c r="M232" s="1"/>
    </row>
    <row r="233" customFormat="false" ht="12.8" hidden="false" customHeight="false" outlineLevel="0" collapsed="false">
      <c r="L233" s="15"/>
      <c r="M233" s="1"/>
    </row>
    <row r="234" customFormat="false" ht="12.8" hidden="false" customHeight="false" outlineLevel="0" collapsed="false">
      <c r="L234" s="15"/>
      <c r="M234" s="1"/>
    </row>
    <row r="235" customFormat="false" ht="12.8" hidden="false" customHeight="false" outlineLevel="0" collapsed="false">
      <c r="L235" s="15"/>
      <c r="M235" s="1"/>
    </row>
    <row r="236" customFormat="false" ht="12.8" hidden="false" customHeight="false" outlineLevel="0" collapsed="false">
      <c r="L236" s="15"/>
      <c r="M236" s="1"/>
    </row>
    <row r="237" customFormat="false" ht="12.8" hidden="false" customHeight="false" outlineLevel="0" collapsed="false">
      <c r="L237" s="15"/>
      <c r="M237" s="1"/>
    </row>
    <row r="238" customFormat="false" ht="12.8" hidden="false" customHeight="false" outlineLevel="0" collapsed="false">
      <c r="L238" s="15"/>
      <c r="M238" s="1"/>
    </row>
    <row r="239" customFormat="false" ht="12.8" hidden="false" customHeight="false" outlineLevel="0" collapsed="false">
      <c r="L239" s="15"/>
      <c r="M239" s="1"/>
    </row>
    <row r="240" customFormat="false" ht="12.8" hidden="false" customHeight="false" outlineLevel="0" collapsed="false">
      <c r="L240" s="15"/>
      <c r="M240" s="1"/>
    </row>
    <row r="241" customFormat="false" ht="12.8" hidden="false" customHeight="false" outlineLevel="0" collapsed="false">
      <c r="L241" s="15"/>
      <c r="M241" s="1"/>
    </row>
    <row r="242" customFormat="false" ht="12.8" hidden="false" customHeight="false" outlineLevel="0" collapsed="false">
      <c r="L242" s="15"/>
      <c r="M242" s="1"/>
    </row>
    <row r="243" customFormat="false" ht="12.8" hidden="false" customHeight="false" outlineLevel="0" collapsed="false">
      <c r="L243" s="15"/>
      <c r="M243" s="1"/>
    </row>
    <row r="244" customFormat="false" ht="12.8" hidden="false" customHeight="false" outlineLevel="0" collapsed="false">
      <c r="L244" s="15"/>
      <c r="M244" s="1"/>
    </row>
    <row r="245" customFormat="false" ht="12.8" hidden="false" customHeight="false" outlineLevel="0" collapsed="false">
      <c r="L245" s="15"/>
      <c r="M245" s="1"/>
    </row>
    <row r="246" customFormat="false" ht="12.8" hidden="false" customHeight="false" outlineLevel="0" collapsed="false">
      <c r="L246" s="15"/>
      <c r="M246" s="1"/>
    </row>
    <row r="247" customFormat="false" ht="12.8" hidden="false" customHeight="false" outlineLevel="0" collapsed="false">
      <c r="L247" s="15"/>
      <c r="M247" s="1"/>
    </row>
    <row r="248" customFormat="false" ht="12.8" hidden="false" customHeight="false" outlineLevel="0" collapsed="false">
      <c r="L248" s="15"/>
      <c r="M248" s="1"/>
    </row>
    <row r="249" customFormat="false" ht="12.8" hidden="false" customHeight="false" outlineLevel="0" collapsed="false">
      <c r="L249" s="15"/>
      <c r="M249" s="1"/>
    </row>
    <row r="250" customFormat="false" ht="12.8" hidden="false" customHeight="false" outlineLevel="0" collapsed="false">
      <c r="L250" s="15"/>
      <c r="M250" s="1"/>
    </row>
    <row r="251" customFormat="false" ht="12.8" hidden="false" customHeight="false" outlineLevel="0" collapsed="false">
      <c r="L251" s="15"/>
      <c r="M251" s="1"/>
    </row>
    <row r="252" customFormat="false" ht="12.8" hidden="false" customHeight="false" outlineLevel="0" collapsed="false">
      <c r="L252" s="15"/>
      <c r="M252" s="1"/>
    </row>
    <row r="253" customFormat="false" ht="12.8" hidden="false" customHeight="false" outlineLevel="0" collapsed="false">
      <c r="L253" s="15"/>
      <c r="M253" s="1"/>
    </row>
    <row r="254" customFormat="false" ht="12.8" hidden="false" customHeight="false" outlineLevel="0" collapsed="false">
      <c r="L254" s="15"/>
      <c r="M254" s="1"/>
    </row>
    <row r="255" customFormat="false" ht="12.8" hidden="false" customHeight="false" outlineLevel="0" collapsed="false">
      <c r="L255" s="15"/>
      <c r="M255" s="1"/>
    </row>
    <row r="256" customFormat="false" ht="12.8" hidden="false" customHeight="false" outlineLevel="0" collapsed="false">
      <c r="L256" s="15"/>
      <c r="M256" s="1"/>
    </row>
    <row r="257" customFormat="false" ht="12.8" hidden="false" customHeight="false" outlineLevel="0" collapsed="false">
      <c r="L257" s="15"/>
      <c r="M257" s="1"/>
    </row>
    <row r="258" customFormat="false" ht="12.8" hidden="false" customHeight="false" outlineLevel="0" collapsed="false">
      <c r="L258" s="15"/>
      <c r="M258" s="1"/>
    </row>
    <row r="259" customFormat="false" ht="12.8" hidden="false" customHeight="false" outlineLevel="0" collapsed="false">
      <c r="L259" s="15"/>
      <c r="M259" s="1"/>
    </row>
    <row r="260" customFormat="false" ht="12.8" hidden="false" customHeight="false" outlineLevel="0" collapsed="false">
      <c r="L260" s="15"/>
      <c r="M260" s="1"/>
    </row>
    <row r="261" customFormat="false" ht="12.8" hidden="false" customHeight="false" outlineLevel="0" collapsed="false">
      <c r="L261" s="15"/>
      <c r="M261" s="1"/>
    </row>
    <row r="262" customFormat="false" ht="12.8" hidden="false" customHeight="false" outlineLevel="0" collapsed="false">
      <c r="L262" s="15"/>
      <c r="M262" s="1"/>
    </row>
    <row r="263" customFormat="false" ht="12.8" hidden="false" customHeight="false" outlineLevel="0" collapsed="false">
      <c r="L263" s="15"/>
      <c r="M263" s="1"/>
    </row>
    <row r="264" customFormat="false" ht="12.8" hidden="false" customHeight="false" outlineLevel="0" collapsed="false">
      <c r="L264" s="15"/>
      <c r="M264" s="1"/>
    </row>
    <row r="265" customFormat="false" ht="12.8" hidden="false" customHeight="false" outlineLevel="0" collapsed="false">
      <c r="L265" s="15"/>
      <c r="M265" s="1"/>
    </row>
    <row r="266" customFormat="false" ht="12.8" hidden="false" customHeight="false" outlineLevel="0" collapsed="false">
      <c r="L266" s="15"/>
      <c r="M266" s="1"/>
    </row>
    <row r="267" customFormat="false" ht="12.8" hidden="false" customHeight="false" outlineLevel="0" collapsed="false">
      <c r="L267" s="15"/>
      <c r="M267" s="1"/>
    </row>
    <row r="268" customFormat="false" ht="12.8" hidden="false" customHeight="false" outlineLevel="0" collapsed="false">
      <c r="L268" s="15"/>
      <c r="M268" s="1"/>
    </row>
    <row r="269" customFormat="false" ht="12.8" hidden="false" customHeight="false" outlineLevel="0" collapsed="false">
      <c r="L269" s="15"/>
      <c r="M269" s="1"/>
    </row>
    <row r="270" customFormat="false" ht="12.8" hidden="false" customHeight="false" outlineLevel="0" collapsed="false">
      <c r="L270" s="15"/>
      <c r="M270" s="1"/>
    </row>
    <row r="271" customFormat="false" ht="12.8" hidden="false" customHeight="false" outlineLevel="0" collapsed="false">
      <c r="L271" s="15"/>
      <c r="M271" s="1"/>
    </row>
    <row r="272" customFormat="false" ht="12.8" hidden="false" customHeight="false" outlineLevel="0" collapsed="false">
      <c r="L272" s="15"/>
      <c r="M272" s="1"/>
    </row>
    <row r="273" customFormat="false" ht="12.8" hidden="false" customHeight="false" outlineLevel="0" collapsed="false">
      <c r="L273" s="15"/>
      <c r="M273" s="1"/>
    </row>
    <row r="274" customFormat="false" ht="12.8" hidden="false" customHeight="false" outlineLevel="0" collapsed="false">
      <c r="L274" s="15"/>
      <c r="M274" s="1"/>
    </row>
    <row r="275" customFormat="false" ht="12.8" hidden="false" customHeight="false" outlineLevel="0" collapsed="false">
      <c r="L275" s="15"/>
      <c r="M275" s="1"/>
    </row>
    <row r="276" customFormat="false" ht="12.8" hidden="false" customHeight="false" outlineLevel="0" collapsed="false">
      <c r="L276" s="15"/>
      <c r="M276" s="1"/>
    </row>
    <row r="277" customFormat="false" ht="12.8" hidden="false" customHeight="false" outlineLevel="0" collapsed="false">
      <c r="L277" s="15"/>
      <c r="M277" s="1"/>
    </row>
    <row r="278" customFormat="false" ht="12.8" hidden="false" customHeight="false" outlineLevel="0" collapsed="false">
      <c r="L278" s="15"/>
      <c r="M278" s="1"/>
    </row>
    <row r="279" customFormat="false" ht="12.8" hidden="false" customHeight="false" outlineLevel="0" collapsed="false">
      <c r="L279" s="15"/>
      <c r="M279" s="1"/>
    </row>
    <row r="280" customFormat="false" ht="12.8" hidden="false" customHeight="false" outlineLevel="0" collapsed="false">
      <c r="L280" s="15"/>
      <c r="M280" s="1"/>
    </row>
    <row r="281" customFormat="false" ht="12.8" hidden="false" customHeight="false" outlineLevel="0" collapsed="false">
      <c r="L281" s="15"/>
      <c r="M281" s="1"/>
    </row>
    <row r="282" customFormat="false" ht="12.8" hidden="false" customHeight="false" outlineLevel="0" collapsed="false">
      <c r="L282" s="15"/>
      <c r="M282" s="1"/>
    </row>
    <row r="283" customFormat="false" ht="12.8" hidden="false" customHeight="false" outlineLevel="0" collapsed="false">
      <c r="L283" s="15"/>
      <c r="M283" s="1"/>
    </row>
    <row r="284" customFormat="false" ht="12.8" hidden="false" customHeight="false" outlineLevel="0" collapsed="false">
      <c r="L284" s="15"/>
      <c r="M284" s="1"/>
    </row>
    <row r="285" customFormat="false" ht="12.8" hidden="false" customHeight="false" outlineLevel="0" collapsed="false">
      <c r="L285" s="15"/>
      <c r="M285" s="1"/>
    </row>
    <row r="286" customFormat="false" ht="12.8" hidden="false" customHeight="false" outlineLevel="0" collapsed="false">
      <c r="L286" s="15"/>
      <c r="M286" s="1"/>
    </row>
    <row r="287" customFormat="false" ht="12.8" hidden="false" customHeight="false" outlineLevel="0" collapsed="false">
      <c r="L287" s="15"/>
      <c r="M287" s="1"/>
    </row>
    <row r="288" customFormat="false" ht="12.8" hidden="false" customHeight="false" outlineLevel="0" collapsed="false">
      <c r="L288" s="15"/>
      <c r="M288" s="1"/>
    </row>
    <row r="289" customFormat="false" ht="12.8" hidden="false" customHeight="false" outlineLevel="0" collapsed="false">
      <c r="L289" s="15"/>
      <c r="M289" s="1"/>
    </row>
    <row r="290" customFormat="false" ht="12.8" hidden="false" customHeight="false" outlineLevel="0" collapsed="false">
      <c r="L290" s="15"/>
      <c r="M290" s="1"/>
    </row>
    <row r="291" customFormat="false" ht="12.8" hidden="false" customHeight="false" outlineLevel="0" collapsed="false">
      <c r="L291" s="15"/>
      <c r="M291" s="1"/>
    </row>
    <row r="292" customFormat="false" ht="12.8" hidden="false" customHeight="false" outlineLevel="0" collapsed="false">
      <c r="L292" s="15"/>
      <c r="M292" s="1"/>
    </row>
    <row r="293" customFormat="false" ht="12.8" hidden="false" customHeight="false" outlineLevel="0" collapsed="false">
      <c r="L293" s="15"/>
      <c r="M293" s="1"/>
    </row>
    <row r="294" customFormat="false" ht="12.8" hidden="false" customHeight="false" outlineLevel="0" collapsed="false">
      <c r="L294" s="15"/>
      <c r="M294" s="1"/>
    </row>
    <row r="295" customFormat="false" ht="12.8" hidden="false" customHeight="false" outlineLevel="0" collapsed="false">
      <c r="L295" s="15"/>
      <c r="M295" s="1"/>
    </row>
    <row r="296" customFormat="false" ht="12.8" hidden="false" customHeight="false" outlineLevel="0" collapsed="false">
      <c r="L296" s="15"/>
      <c r="M296" s="1"/>
    </row>
    <row r="297" customFormat="false" ht="12.8" hidden="false" customHeight="false" outlineLevel="0" collapsed="false">
      <c r="L297" s="15"/>
      <c r="M297" s="1"/>
    </row>
    <row r="298" customFormat="false" ht="12.8" hidden="false" customHeight="false" outlineLevel="0" collapsed="false">
      <c r="L298" s="15"/>
      <c r="M298" s="1"/>
    </row>
    <row r="299" customFormat="false" ht="12.8" hidden="false" customHeight="false" outlineLevel="0" collapsed="false">
      <c r="L299" s="15"/>
      <c r="M299" s="1"/>
    </row>
    <row r="300" customFormat="false" ht="12.8" hidden="false" customHeight="false" outlineLevel="0" collapsed="false">
      <c r="L300" s="15"/>
      <c r="M300" s="1"/>
    </row>
    <row r="301" customFormat="false" ht="12.8" hidden="false" customHeight="false" outlineLevel="0" collapsed="false">
      <c r="L301" s="15"/>
      <c r="M301" s="1"/>
    </row>
    <row r="302" customFormat="false" ht="12.8" hidden="false" customHeight="false" outlineLevel="0" collapsed="false">
      <c r="L302" s="15"/>
      <c r="M302" s="1"/>
    </row>
    <row r="303" customFormat="false" ht="12.8" hidden="false" customHeight="false" outlineLevel="0" collapsed="false">
      <c r="L303" s="15"/>
      <c r="M303" s="1"/>
    </row>
    <row r="304" customFormat="false" ht="12.8" hidden="false" customHeight="false" outlineLevel="0" collapsed="false">
      <c r="L304" s="15"/>
      <c r="M304" s="1"/>
    </row>
    <row r="305" customFormat="false" ht="12.8" hidden="false" customHeight="false" outlineLevel="0" collapsed="false">
      <c r="L305" s="15"/>
      <c r="M305" s="1"/>
    </row>
    <row r="306" customFormat="false" ht="12.8" hidden="false" customHeight="false" outlineLevel="0" collapsed="false">
      <c r="L306" s="15"/>
      <c r="M306" s="1"/>
    </row>
    <row r="307" customFormat="false" ht="12.8" hidden="false" customHeight="false" outlineLevel="0" collapsed="false">
      <c r="L307" s="15"/>
      <c r="M307" s="1"/>
    </row>
    <row r="308" customFormat="false" ht="12.8" hidden="false" customHeight="false" outlineLevel="0" collapsed="false">
      <c r="L308" s="15"/>
      <c r="M308" s="1"/>
    </row>
    <row r="309" customFormat="false" ht="12.8" hidden="false" customHeight="false" outlineLevel="0" collapsed="false">
      <c r="L309" s="15"/>
      <c r="M309" s="1"/>
    </row>
    <row r="310" customFormat="false" ht="12.8" hidden="false" customHeight="false" outlineLevel="0" collapsed="false">
      <c r="L310" s="15"/>
      <c r="M310" s="1"/>
    </row>
    <row r="311" customFormat="false" ht="12.8" hidden="false" customHeight="false" outlineLevel="0" collapsed="false">
      <c r="L311" s="15"/>
      <c r="M311" s="1"/>
    </row>
    <row r="312" customFormat="false" ht="12.8" hidden="false" customHeight="false" outlineLevel="0" collapsed="false">
      <c r="L312" s="15"/>
      <c r="M312" s="1"/>
    </row>
    <row r="313" customFormat="false" ht="12.8" hidden="false" customHeight="false" outlineLevel="0" collapsed="false">
      <c r="L313" s="15"/>
      <c r="M313" s="1"/>
    </row>
    <row r="314" customFormat="false" ht="12.8" hidden="false" customHeight="false" outlineLevel="0" collapsed="false">
      <c r="L314" s="15"/>
      <c r="M314" s="1"/>
    </row>
    <row r="315" customFormat="false" ht="12.8" hidden="false" customHeight="false" outlineLevel="0" collapsed="false">
      <c r="L315" s="15"/>
      <c r="M315" s="1"/>
    </row>
    <row r="316" customFormat="false" ht="12.8" hidden="false" customHeight="false" outlineLevel="0" collapsed="false">
      <c r="L316" s="15"/>
      <c r="M316" s="1"/>
    </row>
    <row r="317" customFormat="false" ht="12.8" hidden="false" customHeight="false" outlineLevel="0" collapsed="false">
      <c r="L317" s="15"/>
      <c r="M317" s="1"/>
    </row>
    <row r="318" customFormat="false" ht="12.8" hidden="false" customHeight="false" outlineLevel="0" collapsed="false">
      <c r="L318" s="15"/>
      <c r="M318" s="1"/>
    </row>
    <row r="319" customFormat="false" ht="12.8" hidden="false" customHeight="false" outlineLevel="0" collapsed="false">
      <c r="L319" s="15"/>
      <c r="M319" s="1"/>
    </row>
    <row r="320" customFormat="false" ht="12.8" hidden="false" customHeight="false" outlineLevel="0" collapsed="false">
      <c r="L320" s="15"/>
      <c r="M320" s="1"/>
    </row>
    <row r="321" customFormat="false" ht="12.8" hidden="false" customHeight="false" outlineLevel="0" collapsed="false">
      <c r="L321" s="15"/>
      <c r="M321" s="1"/>
    </row>
    <row r="322" customFormat="false" ht="12.8" hidden="false" customHeight="false" outlineLevel="0" collapsed="false">
      <c r="L322" s="15"/>
      <c r="M322" s="1"/>
    </row>
    <row r="323" customFormat="false" ht="12.8" hidden="false" customHeight="false" outlineLevel="0" collapsed="false">
      <c r="L323" s="15"/>
      <c r="M323" s="1"/>
    </row>
    <row r="324" customFormat="false" ht="12.8" hidden="false" customHeight="false" outlineLevel="0" collapsed="false">
      <c r="L324" s="15"/>
      <c r="M324" s="1"/>
    </row>
    <row r="325" customFormat="false" ht="12.8" hidden="false" customHeight="false" outlineLevel="0" collapsed="false">
      <c r="L325" s="15"/>
      <c r="M325" s="1"/>
    </row>
    <row r="326" customFormat="false" ht="12.8" hidden="false" customHeight="false" outlineLevel="0" collapsed="false">
      <c r="L326" s="15"/>
      <c r="M326" s="1"/>
    </row>
    <row r="327" customFormat="false" ht="12.8" hidden="false" customHeight="false" outlineLevel="0" collapsed="false">
      <c r="L327" s="15"/>
      <c r="M327" s="1"/>
    </row>
    <row r="328" customFormat="false" ht="12.8" hidden="false" customHeight="false" outlineLevel="0" collapsed="false">
      <c r="L328" s="15"/>
      <c r="M328" s="1"/>
    </row>
    <row r="329" customFormat="false" ht="12.8" hidden="false" customHeight="false" outlineLevel="0" collapsed="false">
      <c r="L329" s="15"/>
      <c r="M329" s="1"/>
    </row>
    <row r="330" customFormat="false" ht="12.8" hidden="false" customHeight="false" outlineLevel="0" collapsed="false">
      <c r="L330" s="15"/>
      <c r="M330" s="1"/>
    </row>
    <row r="331" customFormat="false" ht="12.8" hidden="false" customHeight="false" outlineLevel="0" collapsed="false">
      <c r="L331" s="15"/>
      <c r="M331" s="1"/>
    </row>
    <row r="332" customFormat="false" ht="12.8" hidden="false" customHeight="false" outlineLevel="0" collapsed="false">
      <c r="L332" s="15"/>
      <c r="M332" s="1"/>
    </row>
    <row r="333" customFormat="false" ht="12.8" hidden="false" customHeight="false" outlineLevel="0" collapsed="false">
      <c r="L333" s="15"/>
      <c r="M333" s="1"/>
    </row>
    <row r="334" customFormat="false" ht="12.8" hidden="false" customHeight="false" outlineLevel="0" collapsed="false">
      <c r="L334" s="15"/>
      <c r="M334" s="1"/>
    </row>
    <row r="335" customFormat="false" ht="12.8" hidden="false" customHeight="false" outlineLevel="0" collapsed="false">
      <c r="L335" s="15"/>
      <c r="M335" s="1"/>
    </row>
    <row r="336" customFormat="false" ht="12.8" hidden="false" customHeight="false" outlineLevel="0" collapsed="false">
      <c r="L336" s="15"/>
      <c r="M336" s="1"/>
    </row>
    <row r="337" customFormat="false" ht="12.8" hidden="false" customHeight="false" outlineLevel="0" collapsed="false">
      <c r="L337" s="15"/>
      <c r="M337" s="1"/>
    </row>
    <row r="338" customFormat="false" ht="12.8" hidden="false" customHeight="false" outlineLevel="0" collapsed="false">
      <c r="L338" s="15"/>
      <c r="M338" s="1"/>
    </row>
    <row r="339" customFormat="false" ht="12.8" hidden="false" customHeight="false" outlineLevel="0" collapsed="false">
      <c r="L339" s="15"/>
      <c r="M339" s="1"/>
    </row>
    <row r="340" customFormat="false" ht="12.8" hidden="false" customHeight="false" outlineLevel="0" collapsed="false">
      <c r="L340" s="15"/>
      <c r="M340" s="1"/>
    </row>
    <row r="341" customFormat="false" ht="12.8" hidden="false" customHeight="false" outlineLevel="0" collapsed="false">
      <c r="L341" s="15"/>
      <c r="M341" s="1"/>
    </row>
    <row r="342" customFormat="false" ht="12.8" hidden="false" customHeight="false" outlineLevel="0" collapsed="false">
      <c r="L342" s="15"/>
      <c r="M342" s="1"/>
    </row>
    <row r="343" customFormat="false" ht="12.8" hidden="false" customHeight="false" outlineLevel="0" collapsed="false">
      <c r="L343" s="15"/>
      <c r="M343" s="1"/>
    </row>
    <row r="344" customFormat="false" ht="12.8" hidden="false" customHeight="false" outlineLevel="0" collapsed="false">
      <c r="L344" s="15"/>
      <c r="M344" s="1"/>
    </row>
    <row r="345" customFormat="false" ht="12.8" hidden="false" customHeight="false" outlineLevel="0" collapsed="false">
      <c r="L345" s="15"/>
      <c r="M345" s="1"/>
    </row>
    <row r="346" customFormat="false" ht="12.8" hidden="false" customHeight="false" outlineLevel="0" collapsed="false">
      <c r="L346" s="15"/>
      <c r="M346" s="1"/>
    </row>
    <row r="347" customFormat="false" ht="12.8" hidden="false" customHeight="false" outlineLevel="0" collapsed="false">
      <c r="L347" s="15"/>
      <c r="M347" s="1"/>
    </row>
    <row r="348" customFormat="false" ht="12.8" hidden="false" customHeight="false" outlineLevel="0" collapsed="false">
      <c r="L348" s="15"/>
      <c r="M348" s="1"/>
    </row>
    <row r="349" customFormat="false" ht="12.8" hidden="false" customHeight="false" outlineLevel="0" collapsed="false">
      <c r="L349" s="15"/>
      <c r="M349" s="1"/>
    </row>
    <row r="350" customFormat="false" ht="12.8" hidden="false" customHeight="false" outlineLevel="0" collapsed="false">
      <c r="L350" s="15"/>
      <c r="M350" s="1"/>
    </row>
    <row r="351" customFormat="false" ht="12.8" hidden="false" customHeight="false" outlineLevel="0" collapsed="false">
      <c r="L351" s="15"/>
      <c r="M351" s="1"/>
    </row>
    <row r="352" customFormat="false" ht="12.8" hidden="false" customHeight="false" outlineLevel="0" collapsed="false">
      <c r="L352" s="15"/>
      <c r="M352" s="1"/>
    </row>
    <row r="353" customFormat="false" ht="12.8" hidden="false" customHeight="false" outlineLevel="0" collapsed="false">
      <c r="L353" s="15"/>
      <c r="M353" s="1"/>
    </row>
    <row r="354" customFormat="false" ht="12.8" hidden="false" customHeight="false" outlineLevel="0" collapsed="false">
      <c r="L354" s="15"/>
      <c r="M354" s="1"/>
    </row>
    <row r="355" customFormat="false" ht="12.8" hidden="false" customHeight="false" outlineLevel="0" collapsed="false">
      <c r="L355" s="15"/>
      <c r="M355" s="1"/>
    </row>
    <row r="356" customFormat="false" ht="12.8" hidden="false" customHeight="false" outlineLevel="0" collapsed="false">
      <c r="L356" s="15"/>
      <c r="M356" s="1"/>
    </row>
    <row r="357" customFormat="false" ht="12.8" hidden="false" customHeight="false" outlineLevel="0" collapsed="false">
      <c r="L357" s="15"/>
      <c r="M357" s="1"/>
    </row>
    <row r="358" customFormat="false" ht="12.8" hidden="false" customHeight="false" outlineLevel="0" collapsed="false">
      <c r="L358" s="15"/>
      <c r="M358" s="1"/>
    </row>
    <row r="359" customFormat="false" ht="12.8" hidden="false" customHeight="false" outlineLevel="0" collapsed="false">
      <c r="L359" s="15"/>
      <c r="M359" s="1"/>
    </row>
    <row r="360" customFormat="false" ht="12.8" hidden="false" customHeight="false" outlineLevel="0" collapsed="false">
      <c r="L360" s="15"/>
      <c r="M360" s="1"/>
    </row>
    <row r="361" customFormat="false" ht="12.8" hidden="false" customHeight="false" outlineLevel="0" collapsed="false">
      <c r="L361" s="15"/>
      <c r="M361" s="1"/>
    </row>
    <row r="362" customFormat="false" ht="12.8" hidden="false" customHeight="false" outlineLevel="0" collapsed="false">
      <c r="L362" s="15"/>
      <c r="M362" s="1"/>
    </row>
    <row r="363" customFormat="false" ht="12.8" hidden="false" customHeight="false" outlineLevel="0" collapsed="false">
      <c r="L363" s="15"/>
      <c r="M363" s="1"/>
    </row>
    <row r="364" customFormat="false" ht="12.8" hidden="false" customHeight="false" outlineLevel="0" collapsed="false">
      <c r="L364" s="15"/>
      <c r="M364" s="1"/>
    </row>
    <row r="365" customFormat="false" ht="12.8" hidden="false" customHeight="false" outlineLevel="0" collapsed="false">
      <c r="L365" s="15"/>
      <c r="M365" s="1"/>
    </row>
    <row r="366" customFormat="false" ht="12.8" hidden="false" customHeight="false" outlineLevel="0" collapsed="false">
      <c r="L366" s="15"/>
      <c r="M366" s="1"/>
    </row>
    <row r="367" customFormat="false" ht="12.8" hidden="false" customHeight="false" outlineLevel="0" collapsed="false">
      <c r="L367" s="15"/>
      <c r="M367" s="1"/>
    </row>
    <row r="368" customFormat="false" ht="12.8" hidden="false" customHeight="false" outlineLevel="0" collapsed="false">
      <c r="L368" s="15"/>
      <c r="M368" s="1"/>
    </row>
    <row r="369" customFormat="false" ht="12.8" hidden="false" customHeight="false" outlineLevel="0" collapsed="false">
      <c r="L369" s="15"/>
      <c r="M369" s="1"/>
    </row>
    <row r="370" customFormat="false" ht="12.8" hidden="false" customHeight="false" outlineLevel="0" collapsed="false">
      <c r="L370" s="15"/>
      <c r="M370" s="1"/>
    </row>
    <row r="371" customFormat="false" ht="12.8" hidden="false" customHeight="false" outlineLevel="0" collapsed="false">
      <c r="L371" s="15"/>
      <c r="M371" s="1"/>
    </row>
    <row r="372" customFormat="false" ht="12.8" hidden="false" customHeight="false" outlineLevel="0" collapsed="false">
      <c r="L372" s="15"/>
      <c r="M372" s="1"/>
    </row>
    <row r="373" customFormat="false" ht="12.8" hidden="false" customHeight="false" outlineLevel="0" collapsed="false">
      <c r="L373" s="15"/>
      <c r="M373" s="1"/>
    </row>
    <row r="374" customFormat="false" ht="12.8" hidden="false" customHeight="false" outlineLevel="0" collapsed="false">
      <c r="L374" s="15"/>
      <c r="M374" s="1"/>
    </row>
    <row r="375" customFormat="false" ht="12.8" hidden="false" customHeight="false" outlineLevel="0" collapsed="false">
      <c r="L375" s="15"/>
      <c r="M3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L275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C162" activeCellId="0" sqref="C16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25"/>
    <col collapsed="false" customWidth="false" hidden="false" outlineLevel="0" max="12" min="12" style="15" width="11.52"/>
    <col collapsed="false" customWidth="false" hidden="false" outlineLevel="0" max="20" min="20" style="1" width="11.52"/>
    <col collapsed="false" customWidth="false" hidden="false" outlineLevel="0" max="29" min="29" style="1" width="11.52"/>
    <col collapsed="false" customWidth="false" hidden="false" outlineLevel="0" max="38" min="38" style="1" width="11.52"/>
  </cols>
  <sheetData>
    <row r="1" customFormat="false" ht="12.8" hidden="false" customHeight="false" outlineLevel="0" collapsed="false"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</row>
    <row r="2" customFormat="false" ht="18.55" hidden="false" customHeight="false" outlineLevel="0" collapsed="false">
      <c r="B2" s="2" t="s">
        <v>76</v>
      </c>
    </row>
    <row r="3" customFormat="false" ht="13.8" hidden="false" customHeight="false" outlineLevel="0" collapsed="false">
      <c r="B3" s="3" t="s">
        <v>1</v>
      </c>
      <c r="C3" s="4" t="s">
        <v>77</v>
      </c>
    </row>
    <row r="5" customFormat="false" ht="12.8" hidden="false" customHeight="false" outlineLevel="0" collapsed="false">
      <c r="B5" s="5" t="s">
        <v>4</v>
      </c>
      <c r="M5" s="1"/>
    </row>
    <row r="6" customFormat="false" ht="12.8" hidden="false" customHeight="false" outlineLevel="0" collapsed="false">
      <c r="B6" s="27" t="s">
        <v>78</v>
      </c>
      <c r="C6" s="0" t="s">
        <v>79</v>
      </c>
      <c r="I6" s="6" t="s">
        <v>24</v>
      </c>
      <c r="J6" s="0" t="s">
        <v>25</v>
      </c>
      <c r="M6" s="1"/>
    </row>
    <row r="7" customFormat="false" ht="12.8" hidden="false" customHeight="false" outlineLevel="0" collapsed="false">
      <c r="B7" s="27" t="s">
        <v>16</v>
      </c>
      <c r="C7" s="0" t="s">
        <v>80</v>
      </c>
      <c r="I7" s="6" t="s">
        <v>27</v>
      </c>
      <c r="J7" s="0" t="s">
        <v>28</v>
      </c>
      <c r="M7" s="1"/>
    </row>
    <row r="8" customFormat="false" ht="12.8" hidden="false" customHeight="false" outlineLevel="0" collapsed="false">
      <c r="B8" s="27" t="s">
        <v>81</v>
      </c>
      <c r="C8" s="0" t="s">
        <v>82</v>
      </c>
      <c r="M8" s="1"/>
      <c r="R8" s="7"/>
      <c r="S8" s="7"/>
      <c r="T8" s="7"/>
      <c r="U8" s="7"/>
      <c r="V8" s="7"/>
      <c r="W8" s="7"/>
      <c r="X8" s="7"/>
    </row>
    <row r="9" customFormat="false" ht="12.8" hidden="false" customHeight="false" outlineLevel="0" collapsed="false">
      <c r="B9" s="27" t="s">
        <v>65</v>
      </c>
      <c r="C9" s="0" t="s">
        <v>31</v>
      </c>
      <c r="I9" s="6" t="s">
        <v>33</v>
      </c>
      <c r="J9" s="0" t="s">
        <v>83</v>
      </c>
      <c r="M9" s="1"/>
      <c r="Q9" s="8"/>
      <c r="R9" s="9"/>
      <c r="S9" s="9"/>
      <c r="T9" s="9"/>
      <c r="U9" s="9"/>
      <c r="V9" s="9"/>
      <c r="W9" s="9"/>
      <c r="X9" s="9"/>
    </row>
    <row r="10" customFormat="false" ht="12.8" hidden="false" customHeight="false" outlineLevel="0" collapsed="false">
      <c r="B10" s="27" t="s">
        <v>84</v>
      </c>
      <c r="C10" s="28" t="s">
        <v>85</v>
      </c>
      <c r="I10" s="6" t="s">
        <v>38</v>
      </c>
      <c r="J10" s="0" t="s">
        <v>39</v>
      </c>
      <c r="M10" s="1"/>
      <c r="Q10" s="7"/>
      <c r="R10" s="1"/>
      <c r="S10" s="1"/>
      <c r="U10" s="1"/>
      <c r="V10" s="1"/>
      <c r="W10" s="1"/>
      <c r="X10" s="1"/>
    </row>
    <row r="11" customFormat="false" ht="12.8" hidden="false" customHeight="false" outlineLevel="0" collapsed="false">
      <c r="B11" s="27" t="s">
        <v>86</v>
      </c>
      <c r="C11" s="0" t="s">
        <v>87</v>
      </c>
      <c r="I11" s="6" t="s">
        <v>42</v>
      </c>
      <c r="J11" s="0" t="s">
        <v>43</v>
      </c>
      <c r="M11" s="1"/>
    </row>
    <row r="12" customFormat="false" ht="12.8" hidden="false" customHeight="false" outlineLevel="0" collapsed="false">
      <c r="B12" s="27" t="s">
        <v>88</v>
      </c>
      <c r="C12" s="0" t="s">
        <v>89</v>
      </c>
      <c r="I12" s="6" t="s">
        <v>45</v>
      </c>
      <c r="J12" s="0" t="s">
        <v>46</v>
      </c>
      <c r="M12" s="1"/>
    </row>
    <row r="13" customFormat="false" ht="12.8" hidden="false" customHeight="false" outlineLevel="0" collapsed="false">
      <c r="B13" s="27" t="s">
        <v>90</v>
      </c>
      <c r="C13" s="0" t="s">
        <v>91</v>
      </c>
      <c r="I13" s="6" t="s">
        <v>48</v>
      </c>
      <c r="J13" s="0" t="s">
        <v>49</v>
      </c>
      <c r="M13" s="1"/>
      <c r="Q13" s="10"/>
      <c r="R13" s="11"/>
      <c r="S13" s="11"/>
      <c r="T13" s="11"/>
      <c r="U13" s="11"/>
      <c r="V13" s="11"/>
      <c r="W13" s="11"/>
      <c r="X13" s="11"/>
    </row>
    <row r="14" customFormat="false" ht="12.8" hidden="false" customHeight="false" outlineLevel="0" collapsed="false">
      <c r="M14" s="9"/>
      <c r="N14" s="9"/>
      <c r="Q14" s="10"/>
      <c r="R14" s="11"/>
      <c r="S14" s="11"/>
      <c r="T14" s="11"/>
      <c r="U14" s="11"/>
      <c r="V14" s="11"/>
      <c r="W14" s="11"/>
      <c r="X14" s="11"/>
    </row>
    <row r="15" customFormat="false" ht="12.8" hidden="false" customHeight="false" outlineLevel="0" collapsed="false">
      <c r="B15" s="27" t="s">
        <v>20</v>
      </c>
      <c r="C15" s="0" t="s">
        <v>21</v>
      </c>
      <c r="M15" s="1"/>
      <c r="Q15" s="10"/>
      <c r="R15" s="11"/>
      <c r="S15" s="11"/>
      <c r="T15" s="11"/>
      <c r="U15" s="11"/>
      <c r="V15" s="11"/>
      <c r="W15" s="11"/>
      <c r="X15" s="11"/>
    </row>
    <row r="16" customFormat="false" ht="12.8" hidden="false" customHeight="false" outlineLevel="0" collapsed="false">
      <c r="M16" s="1"/>
      <c r="Q16" s="29"/>
      <c r="R16" s="30"/>
      <c r="S16" s="11"/>
      <c r="T16" s="11"/>
      <c r="U16" s="11"/>
      <c r="V16" s="11"/>
      <c r="W16" s="11"/>
      <c r="X16" s="11"/>
    </row>
    <row r="17" customFormat="false" ht="12.8" hidden="false" customHeight="false" outlineLevel="0" collapsed="false">
      <c r="B17" s="6"/>
      <c r="M17" s="1"/>
      <c r="Q17" s="10"/>
      <c r="R17" s="31"/>
      <c r="S17" s="11"/>
      <c r="T17" s="11"/>
      <c r="U17" s="11"/>
      <c r="V17" s="11"/>
      <c r="W17" s="11"/>
      <c r="X17" s="11"/>
    </row>
    <row r="18" customFormat="false" ht="12.8" hidden="false" customHeight="false" outlineLevel="0" collapsed="false">
      <c r="B18" s="27" t="s">
        <v>35</v>
      </c>
      <c r="C18" s="5" t="s">
        <v>36</v>
      </c>
      <c r="M18" s="1"/>
    </row>
    <row r="19" customFormat="false" ht="12.8" hidden="false" customHeight="false" outlineLevel="0" collapsed="false">
      <c r="B19" s="6"/>
      <c r="C19" s="0" t="s">
        <v>8</v>
      </c>
      <c r="M19" s="1"/>
    </row>
    <row r="20" customFormat="false" ht="12.8" hidden="false" customHeight="false" outlineLevel="0" collapsed="false">
      <c r="B20" s="6"/>
      <c r="C20" s="0" t="s">
        <v>18</v>
      </c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  <c r="GI20" s="11"/>
      <c r="GJ20" s="11"/>
      <c r="GK20" s="11"/>
      <c r="GL20" s="11"/>
      <c r="GM20" s="11"/>
      <c r="GN20" s="11"/>
      <c r="GO20" s="11"/>
      <c r="GP20" s="11"/>
      <c r="GQ20" s="11"/>
      <c r="GR20" s="11"/>
      <c r="GS20" s="11"/>
      <c r="GT20" s="11"/>
      <c r="GU20" s="11"/>
      <c r="GV20" s="11"/>
      <c r="GW20" s="11"/>
      <c r="GX20" s="11"/>
      <c r="GY20" s="11"/>
      <c r="GZ20" s="11"/>
      <c r="HA20" s="11"/>
      <c r="HB20" s="11"/>
      <c r="HC20" s="11"/>
      <c r="HD20" s="11"/>
      <c r="HE20" s="11"/>
      <c r="HF20" s="11"/>
      <c r="HG20" s="11"/>
      <c r="HH20" s="11"/>
      <c r="HI20" s="11"/>
      <c r="HJ20" s="11"/>
      <c r="HK20" s="11"/>
      <c r="HL20" s="11"/>
      <c r="HM20" s="11"/>
      <c r="HN20" s="11"/>
      <c r="HO20" s="11"/>
      <c r="HP20" s="11"/>
      <c r="HQ20" s="11"/>
      <c r="HR20" s="11"/>
      <c r="HS20" s="11"/>
      <c r="HT20" s="11"/>
      <c r="HU20" s="11"/>
      <c r="HV20" s="11"/>
      <c r="HW20" s="11"/>
      <c r="HX20" s="11"/>
      <c r="HY20" s="11"/>
      <c r="HZ20" s="11"/>
      <c r="IA20" s="11"/>
      <c r="IB20" s="11"/>
      <c r="IC20" s="11"/>
      <c r="ID20" s="11"/>
      <c r="IE20" s="11"/>
      <c r="IF20" s="11"/>
      <c r="IG20" s="11"/>
      <c r="IH20" s="11"/>
      <c r="II20" s="11"/>
      <c r="IJ20" s="11"/>
      <c r="IK20" s="11"/>
      <c r="IL20" s="11"/>
      <c r="IM20" s="11"/>
      <c r="IN20" s="11"/>
      <c r="IO20" s="11"/>
      <c r="IP20" s="11"/>
      <c r="IQ20" s="11"/>
      <c r="IR20" s="11"/>
      <c r="IS20" s="11"/>
      <c r="IT20" s="11"/>
      <c r="IU20" s="11"/>
      <c r="IV20" s="11"/>
      <c r="IW20" s="11"/>
      <c r="IX20" s="11"/>
      <c r="IY20" s="11"/>
      <c r="IZ20" s="11"/>
      <c r="JA20" s="11"/>
      <c r="JB20" s="11"/>
      <c r="JC20" s="11"/>
      <c r="JD20" s="11"/>
      <c r="JE20" s="11"/>
      <c r="JF20" s="11"/>
      <c r="JG20" s="11"/>
      <c r="JH20" s="11"/>
      <c r="JI20" s="11"/>
      <c r="JJ20" s="11"/>
      <c r="JK20" s="11"/>
      <c r="JL20" s="11"/>
      <c r="JM20" s="11"/>
      <c r="JN20" s="11"/>
      <c r="JO20" s="11"/>
      <c r="JP20" s="11"/>
      <c r="JQ20" s="11"/>
      <c r="JR20" s="11"/>
      <c r="JS20" s="11"/>
      <c r="JT20" s="11"/>
      <c r="JU20" s="11"/>
      <c r="JV20" s="11"/>
      <c r="JW20" s="11"/>
      <c r="JX20" s="11"/>
      <c r="JY20" s="11"/>
      <c r="JZ20" s="11"/>
      <c r="KA20" s="11"/>
      <c r="KB20" s="11"/>
      <c r="KC20" s="11"/>
      <c r="KD20" s="11"/>
      <c r="KE20" s="11"/>
      <c r="KF20" s="11"/>
      <c r="KG20" s="11"/>
      <c r="KH20" s="11"/>
      <c r="KI20" s="11"/>
      <c r="KJ20" s="11"/>
      <c r="KK20" s="11"/>
      <c r="KL20" s="11"/>
      <c r="KM20" s="11"/>
      <c r="KN20" s="11"/>
      <c r="KO20" s="11"/>
      <c r="KP20" s="11"/>
      <c r="KQ20" s="11"/>
      <c r="KR20" s="11"/>
      <c r="KS20" s="11"/>
      <c r="KT20" s="11"/>
      <c r="KU20" s="11"/>
      <c r="KV20" s="11"/>
      <c r="KW20" s="11"/>
      <c r="KX20" s="11"/>
      <c r="KY20" s="11"/>
      <c r="KZ20" s="11"/>
      <c r="LA20" s="11"/>
      <c r="LB20" s="11"/>
      <c r="LC20" s="11"/>
      <c r="LD20" s="11"/>
      <c r="LE20" s="11"/>
      <c r="LF20" s="11"/>
      <c r="LG20" s="11"/>
      <c r="LH20" s="11"/>
      <c r="LI20" s="11"/>
      <c r="LJ20" s="11"/>
      <c r="LK20" s="11"/>
      <c r="LL20" s="11"/>
      <c r="LM20" s="11"/>
      <c r="LN20" s="11"/>
      <c r="LO20" s="11"/>
      <c r="LP20" s="11"/>
      <c r="LQ20" s="11"/>
      <c r="LR20" s="11"/>
      <c r="LS20" s="11"/>
      <c r="LT20" s="11"/>
      <c r="LU20" s="11"/>
      <c r="LV20" s="11"/>
      <c r="LW20" s="11"/>
      <c r="LX20" s="11"/>
      <c r="LY20" s="11"/>
      <c r="LZ20" s="11"/>
      <c r="MA20" s="11"/>
      <c r="MB20" s="11"/>
      <c r="MC20" s="11"/>
      <c r="MD20" s="11"/>
      <c r="ME20" s="11"/>
      <c r="MF20" s="11"/>
      <c r="MG20" s="11"/>
      <c r="MH20" s="11"/>
      <c r="MI20" s="11"/>
      <c r="MJ20" s="11"/>
      <c r="MK20" s="11"/>
      <c r="ML20" s="11"/>
      <c r="MM20" s="11"/>
      <c r="MN20" s="11"/>
      <c r="MO20" s="11"/>
      <c r="MP20" s="11"/>
      <c r="MQ20" s="11"/>
      <c r="MR20" s="11"/>
      <c r="MS20" s="11"/>
      <c r="MT20" s="11"/>
      <c r="MU20" s="11"/>
      <c r="MV20" s="11"/>
      <c r="MW20" s="11"/>
      <c r="MX20" s="11"/>
      <c r="MY20" s="11"/>
      <c r="MZ20" s="11"/>
      <c r="NA20" s="11"/>
      <c r="NB20" s="11"/>
      <c r="NC20" s="11"/>
      <c r="ND20" s="11"/>
      <c r="NE20" s="11"/>
      <c r="NF20" s="11"/>
      <c r="NG20" s="11"/>
      <c r="NH20" s="11"/>
      <c r="NI20" s="11"/>
      <c r="NJ20" s="11"/>
      <c r="NK20" s="11"/>
      <c r="NL20" s="11"/>
      <c r="NM20" s="11"/>
      <c r="NN20" s="11"/>
      <c r="NO20" s="11"/>
      <c r="NP20" s="11"/>
      <c r="NQ20" s="11"/>
      <c r="NR20" s="11"/>
      <c r="NS20" s="11"/>
      <c r="NT20" s="11"/>
      <c r="NU20" s="11"/>
      <c r="NV20" s="11"/>
      <c r="NW20" s="11"/>
      <c r="NX20" s="11"/>
      <c r="NY20" s="11"/>
      <c r="NZ20" s="11"/>
      <c r="OA20" s="11"/>
      <c r="OB20" s="11"/>
      <c r="OC20" s="11"/>
      <c r="OD20" s="11"/>
      <c r="OE20" s="11"/>
      <c r="OF20" s="11"/>
      <c r="OG20" s="11"/>
      <c r="OH20" s="11"/>
      <c r="OI20" s="11"/>
      <c r="OJ20" s="11"/>
      <c r="OK20" s="11"/>
      <c r="OL20" s="11"/>
      <c r="OM20" s="11"/>
      <c r="ON20" s="11"/>
      <c r="OO20" s="11"/>
      <c r="OP20" s="11"/>
      <c r="OQ20" s="11"/>
      <c r="OR20" s="11"/>
      <c r="OS20" s="11"/>
      <c r="OT20" s="11"/>
      <c r="OU20" s="11"/>
      <c r="OV20" s="11"/>
      <c r="OW20" s="11"/>
      <c r="OX20" s="11"/>
      <c r="OY20" s="11"/>
      <c r="OZ20" s="11"/>
      <c r="PA20" s="11"/>
      <c r="PB20" s="11"/>
      <c r="PC20" s="11"/>
      <c r="PD20" s="11"/>
      <c r="PE20" s="11"/>
      <c r="PF20" s="11"/>
      <c r="PG20" s="11"/>
      <c r="PH20" s="11"/>
      <c r="PI20" s="11"/>
      <c r="PJ20" s="11"/>
      <c r="PK20" s="11"/>
      <c r="PL20" s="11"/>
    </row>
    <row r="21" customFormat="false" ht="12.8" hidden="false" customHeight="false" outlineLevel="0" collapsed="false">
      <c r="B21" s="6"/>
      <c r="C21" s="0" t="s">
        <v>22</v>
      </c>
      <c r="L21" s="0"/>
    </row>
    <row r="22" customFormat="false" ht="12.8" hidden="false" customHeight="false" outlineLevel="0" collapsed="false">
      <c r="B22" s="7"/>
      <c r="C22" s="0" t="s">
        <v>29</v>
      </c>
      <c r="L22" s="0"/>
    </row>
    <row r="23" customFormat="false" ht="12.8" hidden="false" customHeight="false" outlineLevel="0" collapsed="false">
      <c r="B23" s="7"/>
      <c r="L23" s="0"/>
    </row>
    <row r="24" customFormat="false" ht="12.8" hidden="false" customHeight="false" outlineLevel="0" collapsed="false">
      <c r="B24" s="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</row>
    <row r="26" customFormat="false" ht="12.8" hidden="false" customHeight="false" outlineLevel="0" collapsed="false">
      <c r="B26" s="7"/>
    </row>
    <row r="27" customFormat="false" ht="12.8" hidden="false" customHeight="false" outlineLevel="0" collapsed="false">
      <c r="B27" s="15"/>
      <c r="E27" s="16"/>
      <c r="G27" s="16"/>
      <c r="H27" s="16"/>
      <c r="I27" s="16"/>
      <c r="J27" s="16"/>
      <c r="K27" s="16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</row>
    <row r="30" customFormat="false" ht="12.8" hidden="false" customHeight="false" outlineLevel="0" collapsed="false">
      <c r="C30" s="8" t="s">
        <v>19</v>
      </c>
      <c r="D30" s="9" t="n">
        <v>302.4</v>
      </c>
      <c r="E30" s="9" t="n">
        <v>233.75</v>
      </c>
      <c r="F30" s="9" t="n">
        <v>326.35</v>
      </c>
      <c r="G30" s="9" t="n">
        <v>51.8</v>
      </c>
      <c r="H30" s="9" t="n">
        <v>338.95</v>
      </c>
      <c r="I30" s="9" t="n">
        <v>1655</v>
      </c>
      <c r="J30" s="9" t="n">
        <v>418.9</v>
      </c>
      <c r="K30" s="9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AE38" s="6" t="s">
        <v>92</v>
      </c>
      <c r="AF38" s="0" t="s">
        <v>93</v>
      </c>
    </row>
    <row r="39" customFormat="false" ht="12.8" hidden="false" customHeight="false" outlineLevel="0" collapsed="false">
      <c r="B39" s="15"/>
      <c r="AE39" s="6" t="s">
        <v>94</v>
      </c>
      <c r="AF39" s="0" t="s">
        <v>95</v>
      </c>
    </row>
    <row r="40" customFormat="false" ht="12.8" hidden="false" customHeight="false" outlineLevel="0" collapsed="false">
      <c r="B40" s="18"/>
      <c r="AE40" s="6" t="s">
        <v>96</v>
      </c>
      <c r="AF40" s="0" t="s">
        <v>97</v>
      </c>
    </row>
    <row r="42" customFormat="false" ht="15" hidden="false" customHeight="false" outlineLevel="0" collapsed="false">
      <c r="B42" s="1"/>
      <c r="C42" s="15"/>
      <c r="D42" s="33" t="s">
        <v>20</v>
      </c>
      <c r="K42" s="7"/>
      <c r="M42" s="34" t="s">
        <v>98</v>
      </c>
      <c r="V42" s="34" t="s">
        <v>99</v>
      </c>
    </row>
    <row r="43" customFormat="false" ht="15" hidden="false" customHeight="false" outlineLevel="0" collapsed="false">
      <c r="B43" s="1"/>
      <c r="C43" s="7" t="s">
        <v>78</v>
      </c>
      <c r="D43" s="17" t="s">
        <v>100</v>
      </c>
      <c r="K43" s="7"/>
      <c r="L43" s="15" t="s">
        <v>78</v>
      </c>
      <c r="M43" s="35" t="s">
        <v>101</v>
      </c>
      <c r="N43" s="36"/>
      <c r="O43" s="37"/>
      <c r="U43" s="15" t="s">
        <v>78</v>
      </c>
      <c r="V43" s="35" t="s">
        <v>102</v>
      </c>
      <c r="W43" s="36"/>
      <c r="X43" s="37"/>
      <c r="AD43" s="15" t="s">
        <v>78</v>
      </c>
      <c r="AE43" s="34" t="s">
        <v>103</v>
      </c>
      <c r="AF43" s="36"/>
      <c r="AG43" s="37"/>
    </row>
    <row r="44" customFormat="false" ht="12.8" hidden="false" customHeight="false" outlineLevel="0" collapsed="false">
      <c r="B44" s="1"/>
      <c r="C44" s="15" t="s">
        <v>104</v>
      </c>
      <c r="D44" s="7" t="s">
        <v>9</v>
      </c>
      <c r="E44" s="7" t="s">
        <v>10</v>
      </c>
      <c r="F44" s="7" t="s">
        <v>11</v>
      </c>
      <c r="G44" s="7" t="s">
        <v>12</v>
      </c>
      <c r="H44" s="7" t="s">
        <v>13</v>
      </c>
      <c r="I44" s="7" t="s">
        <v>14</v>
      </c>
      <c r="J44" s="7" t="s">
        <v>15</v>
      </c>
      <c r="K44" s="7"/>
      <c r="M44" s="5" t="s">
        <v>9</v>
      </c>
      <c r="N44" s="5" t="s">
        <v>10</v>
      </c>
      <c r="O44" s="5" t="s">
        <v>11</v>
      </c>
      <c r="P44" s="5" t="s">
        <v>12</v>
      </c>
      <c r="Q44" s="5" t="s">
        <v>13</v>
      </c>
      <c r="R44" s="5" t="s">
        <v>14</v>
      </c>
      <c r="S44" s="5" t="s">
        <v>15</v>
      </c>
      <c r="U44" s="15"/>
      <c r="V44" s="5" t="s">
        <v>9</v>
      </c>
      <c r="W44" s="5" t="s">
        <v>10</v>
      </c>
      <c r="X44" s="5" t="s">
        <v>11</v>
      </c>
      <c r="Y44" s="5" t="s">
        <v>12</v>
      </c>
      <c r="Z44" s="5" t="s">
        <v>13</v>
      </c>
      <c r="AA44" s="5" t="s">
        <v>14</v>
      </c>
      <c r="AB44" s="5" t="s">
        <v>15</v>
      </c>
      <c r="AD44" s="15"/>
      <c r="AE44" s="5" t="s">
        <v>9</v>
      </c>
      <c r="AF44" s="5" t="s">
        <v>10</v>
      </c>
      <c r="AG44" s="5" t="s">
        <v>11</v>
      </c>
      <c r="AH44" s="5" t="s">
        <v>12</v>
      </c>
      <c r="AI44" s="5" t="s">
        <v>13</v>
      </c>
      <c r="AJ44" s="5" t="s">
        <v>14</v>
      </c>
      <c r="AK44" s="5" t="s">
        <v>15</v>
      </c>
    </row>
    <row r="45" customFormat="false" ht="12.8" hidden="false" customHeight="false" outlineLevel="0" collapsed="false">
      <c r="A45" s="9"/>
      <c r="B45" s="1"/>
      <c r="C45" s="15" t="n">
        <v>43862</v>
      </c>
      <c r="H45" s="9" t="n">
        <v>0</v>
      </c>
      <c r="K45" s="7"/>
      <c r="L45" s="15" t="n">
        <v>43862</v>
      </c>
      <c r="M45" s="9"/>
      <c r="N45" s="9"/>
      <c r="O45" s="9"/>
      <c r="P45" s="9"/>
      <c r="Q45" s="9" t="n">
        <v>0</v>
      </c>
      <c r="R45" s="9"/>
      <c r="S45" s="9"/>
      <c r="T45" s="9"/>
      <c r="U45" s="15" t="n">
        <v>43862</v>
      </c>
      <c r="V45" s="0" t="n">
        <f aca="false">D45-M45</f>
        <v>0</v>
      </c>
      <c r="W45" s="0" t="n">
        <f aca="false">E45-N45</f>
        <v>0</v>
      </c>
      <c r="X45" s="0" t="n">
        <f aca="false">F45-O45</f>
        <v>0</v>
      </c>
      <c r="Y45" s="0" t="n">
        <f aca="false">G45-P45</f>
        <v>0</v>
      </c>
      <c r="Z45" s="0" t="n">
        <f aca="false">H45-Q45</f>
        <v>0</v>
      </c>
      <c r="AA45" s="0" t="n">
        <f aca="false">I45-R45</f>
        <v>0</v>
      </c>
      <c r="AB45" s="0" t="n">
        <f aca="false">J45-S45</f>
        <v>0</v>
      </c>
      <c r="AD45" s="15" t="n">
        <v>43862</v>
      </c>
      <c r="AE45" s="38" t="n">
        <v>0</v>
      </c>
      <c r="AF45" s="38" t="n">
        <v>0</v>
      </c>
      <c r="AG45" s="38" t="n">
        <v>0</v>
      </c>
      <c r="AH45" s="38" t="n">
        <v>0</v>
      </c>
      <c r="AI45" s="38" t="n">
        <v>0</v>
      </c>
      <c r="AJ45" s="38" t="n">
        <v>0</v>
      </c>
      <c r="AK45" s="38" t="n">
        <v>0</v>
      </c>
    </row>
    <row r="46" customFormat="false" ht="12.8" hidden="false" customHeight="false" outlineLevel="0" collapsed="false">
      <c r="A46" s="9"/>
      <c r="B46" s="1"/>
      <c r="C46" s="15" t="n">
        <f aca="false">$C45+1</f>
        <v>43863</v>
      </c>
      <c r="H46" s="9" t="n">
        <v>0</v>
      </c>
      <c r="K46" s="7"/>
      <c r="L46" s="15" t="n">
        <v>43863</v>
      </c>
      <c r="M46" s="9"/>
      <c r="N46" s="9"/>
      <c r="O46" s="9"/>
      <c r="P46" s="9"/>
      <c r="Q46" s="9" t="n">
        <v>0</v>
      </c>
      <c r="R46" s="9"/>
      <c r="S46" s="9"/>
      <c r="T46" s="9"/>
      <c r="U46" s="15" t="n">
        <v>43863</v>
      </c>
      <c r="V46" s="0" t="n">
        <f aca="false">D46-M46</f>
        <v>0</v>
      </c>
      <c r="W46" s="0" t="n">
        <f aca="false">E46-N46</f>
        <v>0</v>
      </c>
      <c r="X46" s="0" t="n">
        <f aca="false">F46-O46</f>
        <v>0</v>
      </c>
      <c r="Y46" s="0" t="n">
        <f aca="false">G46-P46</f>
        <v>0</v>
      </c>
      <c r="Z46" s="0" t="n">
        <f aca="false">H46-Q46</f>
        <v>0</v>
      </c>
      <c r="AA46" s="0" t="n">
        <f aca="false">I46-R46</f>
        <v>0</v>
      </c>
      <c r="AB46" s="0" t="n">
        <f aca="false">J46-S46</f>
        <v>0</v>
      </c>
      <c r="AD46" s="15" t="n">
        <v>43863</v>
      </c>
      <c r="AE46" s="0" t="n">
        <f aca="false">D46-D45</f>
        <v>0</v>
      </c>
      <c r="AF46" s="0" t="n">
        <f aca="false">E46-E45</f>
        <v>0</v>
      </c>
      <c r="AG46" s="0" t="n">
        <f aca="false">F46-F45</f>
        <v>0</v>
      </c>
      <c r="AH46" s="0" t="n">
        <f aca="false">G46-G45</f>
        <v>0</v>
      </c>
      <c r="AI46" s="0" t="n">
        <f aca="false">H46-H45</f>
        <v>0</v>
      </c>
      <c r="AJ46" s="0" t="n">
        <f aca="false">I46-I45</f>
        <v>0</v>
      </c>
      <c r="AK46" s="0" t="n">
        <f aca="false">J46-J45</f>
        <v>0</v>
      </c>
    </row>
    <row r="47" customFormat="false" ht="12.8" hidden="false" customHeight="false" outlineLevel="0" collapsed="false">
      <c r="A47" s="9"/>
      <c r="B47" s="1"/>
      <c r="C47" s="15" t="n">
        <f aca="false">$C46+1</f>
        <v>43864</v>
      </c>
      <c r="H47" s="9" t="n">
        <v>0</v>
      </c>
      <c r="K47" s="7"/>
      <c r="L47" s="15" t="n">
        <v>43864</v>
      </c>
      <c r="M47" s="9"/>
      <c r="N47" s="9"/>
      <c r="O47" s="9"/>
      <c r="P47" s="9"/>
      <c r="Q47" s="9" t="n">
        <v>0</v>
      </c>
      <c r="R47" s="9"/>
      <c r="S47" s="9"/>
      <c r="T47" s="9"/>
      <c r="U47" s="15" t="n">
        <v>43864</v>
      </c>
      <c r="V47" s="0" t="n">
        <f aca="false">D47-M47</f>
        <v>0</v>
      </c>
      <c r="W47" s="0" t="n">
        <f aca="false">E47-N47</f>
        <v>0</v>
      </c>
      <c r="X47" s="0" t="n">
        <f aca="false">F47-O47</f>
        <v>0</v>
      </c>
      <c r="Y47" s="0" t="n">
        <f aca="false">G47-P47</f>
        <v>0</v>
      </c>
      <c r="Z47" s="0" t="n">
        <f aca="false">H47-Q47</f>
        <v>0</v>
      </c>
      <c r="AA47" s="0" t="n">
        <f aca="false">I47-R47</f>
        <v>0</v>
      </c>
      <c r="AB47" s="0" t="n">
        <f aca="false">J47-S47</f>
        <v>0</v>
      </c>
      <c r="AD47" s="15" t="n">
        <v>43864</v>
      </c>
      <c r="AE47" s="0" t="n">
        <f aca="false">D47-D46</f>
        <v>0</v>
      </c>
      <c r="AF47" s="0" t="n">
        <f aca="false">E47-E46</f>
        <v>0</v>
      </c>
      <c r="AG47" s="0" t="n">
        <f aca="false">F47-F46</f>
        <v>0</v>
      </c>
      <c r="AH47" s="0" t="n">
        <f aca="false">G47-G46</f>
        <v>0</v>
      </c>
      <c r="AI47" s="0" t="n">
        <f aca="false">H47-H46</f>
        <v>0</v>
      </c>
      <c r="AJ47" s="0" t="n">
        <f aca="false">I47-I46</f>
        <v>0</v>
      </c>
      <c r="AK47" s="0" t="n">
        <f aca="false">J47-J46</f>
        <v>0</v>
      </c>
    </row>
    <row r="48" customFormat="false" ht="12.8" hidden="false" customHeight="false" outlineLevel="0" collapsed="false">
      <c r="A48" s="9"/>
      <c r="B48" s="1"/>
      <c r="C48" s="15" t="n">
        <f aca="false">$C47+1</f>
        <v>43865</v>
      </c>
      <c r="H48" s="9" t="n">
        <v>0</v>
      </c>
      <c r="K48" s="7"/>
      <c r="L48" s="15" t="n">
        <v>43865</v>
      </c>
      <c r="M48" s="9"/>
      <c r="N48" s="9"/>
      <c r="O48" s="9"/>
      <c r="P48" s="9"/>
      <c r="Q48" s="9" t="n">
        <v>0</v>
      </c>
      <c r="R48" s="9"/>
      <c r="S48" s="9"/>
      <c r="T48" s="9"/>
      <c r="U48" s="15" t="n">
        <v>43865</v>
      </c>
      <c r="V48" s="0" t="n">
        <f aca="false">D48-M48</f>
        <v>0</v>
      </c>
      <c r="W48" s="0" t="n">
        <f aca="false">E48-N48</f>
        <v>0</v>
      </c>
      <c r="X48" s="0" t="n">
        <f aca="false">F48-O48</f>
        <v>0</v>
      </c>
      <c r="Y48" s="0" t="n">
        <f aca="false">G48-P48</f>
        <v>0</v>
      </c>
      <c r="Z48" s="0" t="n">
        <f aca="false">H48-Q48</f>
        <v>0</v>
      </c>
      <c r="AA48" s="0" t="n">
        <f aca="false">I48-R48</f>
        <v>0</v>
      </c>
      <c r="AB48" s="0" t="n">
        <f aca="false">J48-S48</f>
        <v>0</v>
      </c>
      <c r="AD48" s="15" t="n">
        <v>43865</v>
      </c>
      <c r="AE48" s="0" t="n">
        <f aca="false">D48-D47</f>
        <v>0</v>
      </c>
      <c r="AF48" s="0" t="n">
        <f aca="false">E48-E47</f>
        <v>0</v>
      </c>
      <c r="AG48" s="0" t="n">
        <f aca="false">F48-F47</f>
        <v>0</v>
      </c>
      <c r="AH48" s="0" t="n">
        <f aca="false">G48-G47</f>
        <v>0</v>
      </c>
      <c r="AI48" s="0" t="n">
        <f aca="false">H48-H47</f>
        <v>0</v>
      </c>
      <c r="AJ48" s="0" t="n">
        <f aca="false">I48-I47</f>
        <v>0</v>
      </c>
      <c r="AK48" s="0" t="n">
        <f aca="false">J48-J47</f>
        <v>0</v>
      </c>
    </row>
    <row r="49" customFormat="false" ht="12.8" hidden="false" customHeight="false" outlineLevel="0" collapsed="false">
      <c r="A49" s="9"/>
      <c r="B49" s="1"/>
      <c r="C49" s="15" t="n">
        <f aca="false">$C48+1</f>
        <v>43866</v>
      </c>
      <c r="H49" s="9" t="n">
        <v>0</v>
      </c>
      <c r="K49" s="7"/>
      <c r="L49" s="15" t="n">
        <v>43866</v>
      </c>
      <c r="M49" s="9"/>
      <c r="N49" s="9"/>
      <c r="O49" s="9"/>
      <c r="P49" s="9"/>
      <c r="Q49" s="9" t="n">
        <v>0</v>
      </c>
      <c r="R49" s="9"/>
      <c r="S49" s="9"/>
      <c r="T49" s="9"/>
      <c r="U49" s="15" t="n">
        <v>43866</v>
      </c>
      <c r="V49" s="0" t="n">
        <f aca="false">D49-M49</f>
        <v>0</v>
      </c>
      <c r="W49" s="0" t="n">
        <f aca="false">E49-N49</f>
        <v>0</v>
      </c>
      <c r="X49" s="0" t="n">
        <f aca="false">F49-O49</f>
        <v>0</v>
      </c>
      <c r="Y49" s="0" t="n">
        <f aca="false">G49-P49</f>
        <v>0</v>
      </c>
      <c r="Z49" s="0" t="n">
        <f aca="false">H49-Q49</f>
        <v>0</v>
      </c>
      <c r="AA49" s="0" t="n">
        <f aca="false">I49-R49</f>
        <v>0</v>
      </c>
      <c r="AB49" s="0" t="n">
        <f aca="false">J49-S49</f>
        <v>0</v>
      </c>
      <c r="AD49" s="15" t="n">
        <v>43866</v>
      </c>
      <c r="AE49" s="0" t="n">
        <f aca="false">D49-D48</f>
        <v>0</v>
      </c>
      <c r="AF49" s="0" t="n">
        <f aca="false">E49-E48</f>
        <v>0</v>
      </c>
      <c r="AG49" s="0" t="n">
        <f aca="false">F49-F48</f>
        <v>0</v>
      </c>
      <c r="AH49" s="0" t="n">
        <f aca="false">G49-G48</f>
        <v>0</v>
      </c>
      <c r="AI49" s="0" t="n">
        <f aca="false">H49-H48</f>
        <v>0</v>
      </c>
      <c r="AJ49" s="0" t="n">
        <f aca="false">I49-I48</f>
        <v>0</v>
      </c>
      <c r="AK49" s="0" t="n">
        <f aca="false">J49-J48</f>
        <v>0</v>
      </c>
    </row>
    <row r="50" customFormat="false" ht="12.8" hidden="false" customHeight="false" outlineLevel="0" collapsed="false">
      <c r="A50" s="9"/>
      <c r="B50" s="1"/>
      <c r="C50" s="15" t="n">
        <f aca="false">$C49+1</f>
        <v>43867</v>
      </c>
      <c r="H50" s="9" t="n">
        <v>0</v>
      </c>
      <c r="K50" s="7"/>
      <c r="L50" s="15" t="n">
        <v>43867</v>
      </c>
      <c r="M50" s="9"/>
      <c r="N50" s="9"/>
      <c r="O50" s="9"/>
      <c r="P50" s="9"/>
      <c r="Q50" s="9" t="n">
        <v>0</v>
      </c>
      <c r="R50" s="9"/>
      <c r="S50" s="9"/>
      <c r="T50" s="9"/>
      <c r="U50" s="15" t="n">
        <v>43867</v>
      </c>
      <c r="V50" s="0" t="n">
        <f aca="false">D50-M50</f>
        <v>0</v>
      </c>
      <c r="W50" s="0" t="n">
        <f aca="false">E50-N50</f>
        <v>0</v>
      </c>
      <c r="X50" s="0" t="n">
        <f aca="false">F50-O50</f>
        <v>0</v>
      </c>
      <c r="Y50" s="0" t="n">
        <f aca="false">G50-P50</f>
        <v>0</v>
      </c>
      <c r="Z50" s="0" t="n">
        <f aca="false">H50-Q50</f>
        <v>0</v>
      </c>
      <c r="AA50" s="0" t="n">
        <f aca="false">I50-R50</f>
        <v>0</v>
      </c>
      <c r="AB50" s="0" t="n">
        <f aca="false">J50-S50</f>
        <v>0</v>
      </c>
      <c r="AD50" s="15" t="n">
        <v>43867</v>
      </c>
      <c r="AE50" s="0" t="n">
        <f aca="false">D50-D49</f>
        <v>0</v>
      </c>
      <c r="AF50" s="0" t="n">
        <f aca="false">E50-E49</f>
        <v>0</v>
      </c>
      <c r="AG50" s="0" t="n">
        <f aca="false">F50-F49</f>
        <v>0</v>
      </c>
      <c r="AH50" s="0" t="n">
        <f aca="false">G50-G49</f>
        <v>0</v>
      </c>
      <c r="AI50" s="0" t="n">
        <f aca="false">H50-H49</f>
        <v>0</v>
      </c>
      <c r="AJ50" s="0" t="n">
        <f aca="false">I50-I49</f>
        <v>0</v>
      </c>
      <c r="AK50" s="0" t="n">
        <f aca="false">J50-J49</f>
        <v>0</v>
      </c>
    </row>
    <row r="51" customFormat="false" ht="12.8" hidden="false" customHeight="false" outlineLevel="0" collapsed="false">
      <c r="A51" s="9"/>
      <c r="B51" s="1"/>
      <c r="C51" s="15" t="n">
        <f aca="false">$C50+1</f>
        <v>43868</v>
      </c>
      <c r="H51" s="9" t="n">
        <v>0</v>
      </c>
      <c r="K51" s="7"/>
      <c r="L51" s="15" t="n">
        <v>43868</v>
      </c>
      <c r="M51" s="9"/>
      <c r="N51" s="9"/>
      <c r="O51" s="9"/>
      <c r="P51" s="9"/>
      <c r="Q51" s="9" t="n">
        <v>0</v>
      </c>
      <c r="R51" s="9"/>
      <c r="S51" s="9"/>
      <c r="T51" s="9"/>
      <c r="U51" s="15" t="n">
        <v>43868</v>
      </c>
      <c r="V51" s="0" t="n">
        <f aca="false">D51-M51</f>
        <v>0</v>
      </c>
      <c r="W51" s="0" t="n">
        <f aca="false">E51-N51</f>
        <v>0</v>
      </c>
      <c r="X51" s="0" t="n">
        <f aca="false">F51-O51</f>
        <v>0</v>
      </c>
      <c r="Y51" s="0" t="n">
        <f aca="false">G51-P51</f>
        <v>0</v>
      </c>
      <c r="Z51" s="0" t="n">
        <f aca="false">H51-Q51</f>
        <v>0</v>
      </c>
      <c r="AA51" s="0" t="n">
        <f aca="false">I51-R51</f>
        <v>0</v>
      </c>
      <c r="AB51" s="0" t="n">
        <f aca="false">J51-S51</f>
        <v>0</v>
      </c>
      <c r="AD51" s="15" t="n">
        <v>43868</v>
      </c>
      <c r="AE51" s="0" t="n">
        <f aca="false">D51-D50</f>
        <v>0</v>
      </c>
      <c r="AF51" s="0" t="n">
        <f aca="false">E51-E50</f>
        <v>0</v>
      </c>
      <c r="AG51" s="0" t="n">
        <f aca="false">F51-F50</f>
        <v>0</v>
      </c>
      <c r="AH51" s="0" t="n">
        <f aca="false">G51-G50</f>
        <v>0</v>
      </c>
      <c r="AI51" s="0" t="n">
        <f aca="false">H51-H50</f>
        <v>0</v>
      </c>
      <c r="AJ51" s="0" t="n">
        <f aca="false">I51-I50</f>
        <v>0</v>
      </c>
      <c r="AK51" s="0" t="n">
        <f aca="false">J51-J50</f>
        <v>0</v>
      </c>
    </row>
    <row r="52" customFormat="false" ht="12.8" hidden="false" customHeight="false" outlineLevel="0" collapsed="false">
      <c r="A52" s="9"/>
      <c r="B52" s="1"/>
      <c r="C52" s="15" t="n">
        <f aca="false">$C51+1</f>
        <v>43869</v>
      </c>
      <c r="H52" s="9" t="n">
        <v>0</v>
      </c>
      <c r="K52" s="7"/>
      <c r="L52" s="15" t="n">
        <v>43869</v>
      </c>
      <c r="M52" s="9"/>
      <c r="N52" s="9"/>
      <c r="O52" s="9"/>
      <c r="P52" s="9"/>
      <c r="Q52" s="9" t="n">
        <v>0</v>
      </c>
      <c r="R52" s="9"/>
      <c r="S52" s="9"/>
      <c r="T52" s="9"/>
      <c r="U52" s="15" t="n">
        <v>43869</v>
      </c>
      <c r="V52" s="0" t="n">
        <f aca="false">D52-M52</f>
        <v>0</v>
      </c>
      <c r="W52" s="0" t="n">
        <f aca="false">E52-N52</f>
        <v>0</v>
      </c>
      <c r="X52" s="0" t="n">
        <f aca="false">F52-O52</f>
        <v>0</v>
      </c>
      <c r="Y52" s="0" t="n">
        <f aca="false">G52-P52</f>
        <v>0</v>
      </c>
      <c r="Z52" s="0" t="n">
        <f aca="false">H52-Q52</f>
        <v>0</v>
      </c>
      <c r="AA52" s="0" t="n">
        <f aca="false">I52-R52</f>
        <v>0</v>
      </c>
      <c r="AB52" s="0" t="n">
        <f aca="false">J52-S52</f>
        <v>0</v>
      </c>
      <c r="AD52" s="15" t="n">
        <v>43869</v>
      </c>
      <c r="AE52" s="0" t="n">
        <f aca="false">D52-D51</f>
        <v>0</v>
      </c>
      <c r="AF52" s="0" t="n">
        <f aca="false">E52-E51</f>
        <v>0</v>
      </c>
      <c r="AG52" s="0" t="n">
        <f aca="false">F52-F51</f>
        <v>0</v>
      </c>
      <c r="AH52" s="0" t="n">
        <f aca="false">G52-G51</f>
        <v>0</v>
      </c>
      <c r="AI52" s="0" t="n">
        <f aca="false">H52-H51</f>
        <v>0</v>
      </c>
      <c r="AJ52" s="0" t="n">
        <f aca="false">I52-I51</f>
        <v>0</v>
      </c>
      <c r="AK52" s="0" t="n">
        <f aca="false">J52-J51</f>
        <v>0</v>
      </c>
    </row>
    <row r="53" customFormat="false" ht="12.8" hidden="false" customHeight="false" outlineLevel="0" collapsed="false">
      <c r="A53" s="9"/>
      <c r="B53" s="1"/>
      <c r="C53" s="15" t="n">
        <f aca="false">$C52+1</f>
        <v>43870</v>
      </c>
      <c r="H53" s="9" t="n">
        <v>0</v>
      </c>
      <c r="K53" s="7"/>
      <c r="L53" s="15" t="n">
        <v>43870</v>
      </c>
      <c r="M53" s="9"/>
      <c r="N53" s="9"/>
      <c r="O53" s="9"/>
      <c r="P53" s="9"/>
      <c r="Q53" s="9" t="n">
        <v>0</v>
      </c>
      <c r="R53" s="9"/>
      <c r="S53" s="9"/>
      <c r="T53" s="9"/>
      <c r="U53" s="15" t="n">
        <v>43870</v>
      </c>
      <c r="V53" s="0" t="n">
        <f aca="false">D53-M53</f>
        <v>0</v>
      </c>
      <c r="W53" s="0" t="n">
        <f aca="false">E53-N53</f>
        <v>0</v>
      </c>
      <c r="X53" s="0" t="n">
        <f aca="false">F53-O53</f>
        <v>0</v>
      </c>
      <c r="Y53" s="0" t="n">
        <f aca="false">G53-P53</f>
        <v>0</v>
      </c>
      <c r="Z53" s="0" t="n">
        <f aca="false">H53-Q53</f>
        <v>0</v>
      </c>
      <c r="AA53" s="0" t="n">
        <f aca="false">I53-R53</f>
        <v>0</v>
      </c>
      <c r="AB53" s="0" t="n">
        <f aca="false">J53-S53</f>
        <v>0</v>
      </c>
      <c r="AD53" s="15" t="n">
        <v>43870</v>
      </c>
      <c r="AE53" s="0" t="n">
        <f aca="false">D53-D52</f>
        <v>0</v>
      </c>
      <c r="AF53" s="0" t="n">
        <f aca="false">E53-E52</f>
        <v>0</v>
      </c>
      <c r="AG53" s="0" t="n">
        <f aca="false">F53-F52</f>
        <v>0</v>
      </c>
      <c r="AH53" s="0" t="n">
        <f aca="false">G53-G52</f>
        <v>0</v>
      </c>
      <c r="AI53" s="0" t="n">
        <f aca="false">H53-H52</f>
        <v>0</v>
      </c>
      <c r="AJ53" s="0" t="n">
        <f aca="false">I53-I52</f>
        <v>0</v>
      </c>
      <c r="AK53" s="0" t="n">
        <f aca="false">J53-J52</f>
        <v>0</v>
      </c>
    </row>
    <row r="54" customFormat="false" ht="12.8" hidden="false" customHeight="false" outlineLevel="0" collapsed="false">
      <c r="A54" s="9"/>
      <c r="B54" s="1"/>
      <c r="C54" s="15" t="n">
        <f aca="false">$C53+1</f>
        <v>43871</v>
      </c>
      <c r="H54" s="9" t="n">
        <v>0</v>
      </c>
      <c r="K54" s="7"/>
      <c r="L54" s="15" t="n">
        <v>43871</v>
      </c>
      <c r="M54" s="9"/>
      <c r="N54" s="9"/>
      <c r="O54" s="9"/>
      <c r="P54" s="9"/>
      <c r="Q54" s="9" t="n">
        <v>0</v>
      </c>
      <c r="R54" s="9"/>
      <c r="S54" s="9"/>
      <c r="T54" s="9"/>
      <c r="U54" s="15" t="n">
        <v>43871</v>
      </c>
      <c r="V54" s="0" t="n">
        <f aca="false">D54-M54</f>
        <v>0</v>
      </c>
      <c r="W54" s="0" t="n">
        <f aca="false">E54-N54</f>
        <v>0</v>
      </c>
      <c r="X54" s="0" t="n">
        <f aca="false">F54-O54</f>
        <v>0</v>
      </c>
      <c r="Y54" s="0" t="n">
        <f aca="false">G54-P54</f>
        <v>0</v>
      </c>
      <c r="Z54" s="0" t="n">
        <f aca="false">H54-Q54</f>
        <v>0</v>
      </c>
      <c r="AA54" s="0" t="n">
        <f aca="false">I54-R54</f>
        <v>0</v>
      </c>
      <c r="AB54" s="0" t="n">
        <f aca="false">J54-S54</f>
        <v>0</v>
      </c>
      <c r="AD54" s="15" t="n">
        <v>43871</v>
      </c>
      <c r="AE54" s="0" t="n">
        <f aca="false">D54-D53</f>
        <v>0</v>
      </c>
      <c r="AF54" s="0" t="n">
        <f aca="false">E54-E53</f>
        <v>0</v>
      </c>
      <c r="AG54" s="0" t="n">
        <f aca="false">F54-F53</f>
        <v>0</v>
      </c>
      <c r="AH54" s="0" t="n">
        <f aca="false">G54-G53</f>
        <v>0</v>
      </c>
      <c r="AI54" s="0" t="n">
        <f aca="false">H54-H53</f>
        <v>0</v>
      </c>
      <c r="AJ54" s="0" t="n">
        <f aca="false">I54-I53</f>
        <v>0</v>
      </c>
      <c r="AK54" s="0" t="n">
        <f aca="false">J54-J53</f>
        <v>0</v>
      </c>
    </row>
    <row r="55" customFormat="false" ht="12.8" hidden="false" customHeight="false" outlineLevel="0" collapsed="false">
      <c r="A55" s="9"/>
      <c r="B55" s="1"/>
      <c r="C55" s="15" t="n">
        <f aca="false">$C54+1</f>
        <v>43872</v>
      </c>
      <c r="H55" s="9" t="n">
        <v>0</v>
      </c>
      <c r="K55" s="7"/>
      <c r="L55" s="15" t="n">
        <v>43872</v>
      </c>
      <c r="M55" s="9"/>
      <c r="N55" s="9"/>
      <c r="O55" s="9"/>
      <c r="P55" s="9"/>
      <c r="Q55" s="9" t="n">
        <v>0</v>
      </c>
      <c r="R55" s="9"/>
      <c r="S55" s="9"/>
      <c r="T55" s="9"/>
      <c r="U55" s="15" t="n">
        <v>43872</v>
      </c>
      <c r="V55" s="0" t="n">
        <f aca="false">D55-M55</f>
        <v>0</v>
      </c>
      <c r="W55" s="0" t="n">
        <f aca="false">E55-N55</f>
        <v>0</v>
      </c>
      <c r="X55" s="0" t="n">
        <f aca="false">F55-O55</f>
        <v>0</v>
      </c>
      <c r="Y55" s="0" t="n">
        <f aca="false">G55-P55</f>
        <v>0</v>
      </c>
      <c r="Z55" s="0" t="n">
        <f aca="false">H55-Q55</f>
        <v>0</v>
      </c>
      <c r="AA55" s="0" t="n">
        <f aca="false">I55-R55</f>
        <v>0</v>
      </c>
      <c r="AB55" s="0" t="n">
        <f aca="false">J55-S55</f>
        <v>0</v>
      </c>
      <c r="AD55" s="15" t="n">
        <v>43872</v>
      </c>
      <c r="AE55" s="0" t="n">
        <f aca="false">D55-D54</f>
        <v>0</v>
      </c>
      <c r="AF55" s="0" t="n">
        <f aca="false">E55-E54</f>
        <v>0</v>
      </c>
      <c r="AG55" s="0" t="n">
        <f aca="false">F55-F54</f>
        <v>0</v>
      </c>
      <c r="AH55" s="0" t="n">
        <f aca="false">G55-G54</f>
        <v>0</v>
      </c>
      <c r="AI55" s="0" t="n">
        <f aca="false">H55-H54</f>
        <v>0</v>
      </c>
      <c r="AJ55" s="0" t="n">
        <f aca="false">I55-I54</f>
        <v>0</v>
      </c>
      <c r="AK55" s="0" t="n">
        <f aca="false">J55-J54</f>
        <v>0</v>
      </c>
    </row>
    <row r="56" customFormat="false" ht="12.8" hidden="false" customHeight="false" outlineLevel="0" collapsed="false">
      <c r="A56" s="9"/>
      <c r="B56" s="1"/>
      <c r="C56" s="15" t="n">
        <f aca="false">$C55+1</f>
        <v>43873</v>
      </c>
      <c r="H56" s="9" t="n">
        <v>0</v>
      </c>
      <c r="K56" s="7"/>
      <c r="L56" s="15" t="n">
        <v>43873</v>
      </c>
      <c r="M56" s="9"/>
      <c r="N56" s="9"/>
      <c r="O56" s="9"/>
      <c r="P56" s="9"/>
      <c r="Q56" s="9" t="n">
        <v>0</v>
      </c>
      <c r="R56" s="9"/>
      <c r="S56" s="9"/>
      <c r="T56" s="9"/>
      <c r="U56" s="15" t="n">
        <v>43873</v>
      </c>
      <c r="V56" s="0" t="n">
        <f aca="false">D56-M56</f>
        <v>0</v>
      </c>
      <c r="W56" s="0" t="n">
        <f aca="false">E56-N56</f>
        <v>0</v>
      </c>
      <c r="X56" s="0" t="n">
        <f aca="false">F56-O56</f>
        <v>0</v>
      </c>
      <c r="Y56" s="0" t="n">
        <f aca="false">G56-P56</f>
        <v>0</v>
      </c>
      <c r="Z56" s="0" t="n">
        <f aca="false">H56-Q56</f>
        <v>0</v>
      </c>
      <c r="AA56" s="0" t="n">
        <f aca="false">I56-R56</f>
        <v>0</v>
      </c>
      <c r="AB56" s="0" t="n">
        <f aca="false">J56-S56</f>
        <v>0</v>
      </c>
      <c r="AD56" s="15" t="n">
        <v>43873</v>
      </c>
      <c r="AE56" s="0" t="n">
        <f aca="false">D56-D55</f>
        <v>0</v>
      </c>
      <c r="AF56" s="0" t="n">
        <f aca="false">E56-E55</f>
        <v>0</v>
      </c>
      <c r="AG56" s="0" t="n">
        <f aca="false">F56-F55</f>
        <v>0</v>
      </c>
      <c r="AH56" s="0" t="n">
        <f aca="false">G56-G55</f>
        <v>0</v>
      </c>
      <c r="AI56" s="0" t="n">
        <f aca="false">H56-H55</f>
        <v>0</v>
      </c>
      <c r="AJ56" s="0" t="n">
        <f aca="false">I56-I55</f>
        <v>0</v>
      </c>
      <c r="AK56" s="0" t="n">
        <f aca="false">J56-J55</f>
        <v>0</v>
      </c>
    </row>
    <row r="57" customFormat="false" ht="12.8" hidden="false" customHeight="false" outlineLevel="0" collapsed="false">
      <c r="A57" s="9"/>
      <c r="B57" s="1"/>
      <c r="C57" s="15" t="n">
        <f aca="false">$C56+1</f>
        <v>43874</v>
      </c>
      <c r="H57" s="9" t="n">
        <v>0</v>
      </c>
      <c r="K57" s="7"/>
      <c r="L57" s="15" t="n">
        <v>43874</v>
      </c>
      <c r="M57" s="9"/>
      <c r="N57" s="9"/>
      <c r="O57" s="9"/>
      <c r="P57" s="9"/>
      <c r="Q57" s="9" t="n">
        <v>0</v>
      </c>
      <c r="R57" s="9"/>
      <c r="S57" s="9"/>
      <c r="T57" s="9"/>
      <c r="U57" s="15" t="n">
        <v>43874</v>
      </c>
      <c r="V57" s="0" t="n">
        <f aca="false">D57-M57</f>
        <v>0</v>
      </c>
      <c r="W57" s="0" t="n">
        <f aca="false">E57-N57</f>
        <v>0</v>
      </c>
      <c r="X57" s="0" t="n">
        <f aca="false">F57-O57</f>
        <v>0</v>
      </c>
      <c r="Y57" s="0" t="n">
        <f aca="false">G57-P57</f>
        <v>0</v>
      </c>
      <c r="Z57" s="0" t="n">
        <f aca="false">H57-Q57</f>
        <v>0</v>
      </c>
      <c r="AA57" s="0" t="n">
        <f aca="false">I57-R57</f>
        <v>0</v>
      </c>
      <c r="AB57" s="0" t="n">
        <f aca="false">J57-S57</f>
        <v>0</v>
      </c>
      <c r="AD57" s="15" t="n">
        <v>43874</v>
      </c>
      <c r="AE57" s="0" t="n">
        <f aca="false">D57-D56</f>
        <v>0</v>
      </c>
      <c r="AF57" s="0" t="n">
        <f aca="false">E57-E56</f>
        <v>0</v>
      </c>
      <c r="AG57" s="0" t="n">
        <f aca="false">F57-F56</f>
        <v>0</v>
      </c>
      <c r="AH57" s="0" t="n">
        <f aca="false">G57-G56</f>
        <v>0</v>
      </c>
      <c r="AI57" s="0" t="n">
        <f aca="false">H57-H56</f>
        <v>0</v>
      </c>
      <c r="AJ57" s="0" t="n">
        <f aca="false">I57-I56</f>
        <v>0</v>
      </c>
      <c r="AK57" s="0" t="n">
        <f aca="false">J57-J56</f>
        <v>0</v>
      </c>
    </row>
    <row r="58" customFormat="false" ht="12.8" hidden="false" customHeight="false" outlineLevel="0" collapsed="false">
      <c r="A58" s="9"/>
      <c r="B58" s="1"/>
      <c r="C58" s="15" t="n">
        <f aca="false">$C57+1</f>
        <v>43875</v>
      </c>
      <c r="H58" s="9" t="n">
        <v>0</v>
      </c>
      <c r="K58" s="7"/>
      <c r="L58" s="15" t="n">
        <v>43875</v>
      </c>
      <c r="M58" s="9"/>
      <c r="N58" s="9"/>
      <c r="O58" s="9"/>
      <c r="P58" s="9"/>
      <c r="Q58" s="9" t="n">
        <v>0</v>
      </c>
      <c r="R58" s="9"/>
      <c r="S58" s="9"/>
      <c r="T58" s="9"/>
      <c r="U58" s="15" t="n">
        <v>43875</v>
      </c>
      <c r="V58" s="0" t="n">
        <f aca="false">D58-M58</f>
        <v>0</v>
      </c>
      <c r="W58" s="0" t="n">
        <f aca="false">E58-N58</f>
        <v>0</v>
      </c>
      <c r="X58" s="0" t="n">
        <f aca="false">F58-O58</f>
        <v>0</v>
      </c>
      <c r="Y58" s="0" t="n">
        <f aca="false">G58-P58</f>
        <v>0</v>
      </c>
      <c r="Z58" s="0" t="n">
        <f aca="false">H58-Q58</f>
        <v>0</v>
      </c>
      <c r="AA58" s="0" t="n">
        <f aca="false">I58-R58</f>
        <v>0</v>
      </c>
      <c r="AB58" s="0" t="n">
        <f aca="false">J58-S58</f>
        <v>0</v>
      </c>
      <c r="AD58" s="15" t="n">
        <v>43875</v>
      </c>
      <c r="AE58" s="0" t="n">
        <f aca="false">D58-D57</f>
        <v>0</v>
      </c>
      <c r="AF58" s="0" t="n">
        <f aca="false">E58-E57</f>
        <v>0</v>
      </c>
      <c r="AG58" s="0" t="n">
        <f aca="false">F58-F57</f>
        <v>0</v>
      </c>
      <c r="AH58" s="0" t="n">
        <f aca="false">G58-G57</f>
        <v>0</v>
      </c>
      <c r="AI58" s="0" t="n">
        <f aca="false">H58-H57</f>
        <v>0</v>
      </c>
      <c r="AJ58" s="0" t="n">
        <f aca="false">I58-I57</f>
        <v>0</v>
      </c>
      <c r="AK58" s="0" t="n">
        <f aca="false">J58-J57</f>
        <v>0</v>
      </c>
    </row>
    <row r="59" customFormat="false" ht="12.8" hidden="false" customHeight="false" outlineLevel="0" collapsed="false">
      <c r="A59" s="9"/>
      <c r="B59" s="1"/>
      <c r="C59" s="15" t="n">
        <f aca="false">$C58+1</f>
        <v>43876</v>
      </c>
      <c r="H59" s="9" t="n">
        <v>0</v>
      </c>
      <c r="K59" s="7"/>
      <c r="L59" s="15" t="n">
        <v>43876</v>
      </c>
      <c r="M59" s="9"/>
      <c r="N59" s="9"/>
      <c r="O59" s="9"/>
      <c r="P59" s="9"/>
      <c r="Q59" s="9" t="n">
        <v>0</v>
      </c>
      <c r="R59" s="9"/>
      <c r="S59" s="9"/>
      <c r="T59" s="9"/>
      <c r="U59" s="15" t="n">
        <v>43876</v>
      </c>
      <c r="V59" s="0" t="n">
        <f aca="false">D59-M59</f>
        <v>0</v>
      </c>
      <c r="W59" s="0" t="n">
        <f aca="false">E59-N59</f>
        <v>0</v>
      </c>
      <c r="X59" s="0" t="n">
        <f aca="false">F59-O59</f>
        <v>0</v>
      </c>
      <c r="Y59" s="0" t="n">
        <f aca="false">G59-P59</f>
        <v>0</v>
      </c>
      <c r="Z59" s="0" t="n">
        <f aca="false">H59-Q59</f>
        <v>0</v>
      </c>
      <c r="AA59" s="0" t="n">
        <f aca="false">I59-R59</f>
        <v>0</v>
      </c>
      <c r="AB59" s="0" t="n">
        <f aca="false">J59-S59</f>
        <v>0</v>
      </c>
      <c r="AD59" s="15" t="n">
        <v>43876</v>
      </c>
      <c r="AE59" s="0" t="n">
        <f aca="false">D59-D58</f>
        <v>0</v>
      </c>
      <c r="AF59" s="0" t="n">
        <f aca="false">E59-E58</f>
        <v>0</v>
      </c>
      <c r="AG59" s="0" t="n">
        <f aca="false">F59-F58</f>
        <v>0</v>
      </c>
      <c r="AH59" s="0" t="n">
        <f aca="false">G59-G58</f>
        <v>0</v>
      </c>
      <c r="AI59" s="0" t="n">
        <f aca="false">H59-H58</f>
        <v>0</v>
      </c>
      <c r="AJ59" s="0" t="n">
        <f aca="false">I59-I58</f>
        <v>0</v>
      </c>
      <c r="AK59" s="0" t="n">
        <f aca="false">J59-J58</f>
        <v>0</v>
      </c>
    </row>
    <row r="60" customFormat="false" ht="12.8" hidden="false" customHeight="false" outlineLevel="0" collapsed="false">
      <c r="A60" s="9"/>
      <c r="B60" s="1"/>
      <c r="C60" s="15" t="n">
        <f aca="false">$C59+1</f>
        <v>43877</v>
      </c>
      <c r="H60" s="9" t="n">
        <v>0</v>
      </c>
      <c r="K60" s="7"/>
      <c r="L60" s="15" t="n">
        <v>43877</v>
      </c>
      <c r="M60" s="9"/>
      <c r="N60" s="9"/>
      <c r="O60" s="9"/>
      <c r="P60" s="9"/>
      <c r="Q60" s="9" t="n">
        <v>0</v>
      </c>
      <c r="R60" s="9"/>
      <c r="S60" s="9"/>
      <c r="T60" s="9"/>
      <c r="U60" s="15" t="n">
        <v>43877</v>
      </c>
      <c r="V60" s="0" t="n">
        <f aca="false">D60-M60</f>
        <v>0</v>
      </c>
      <c r="W60" s="0" t="n">
        <f aca="false">E60-N60</f>
        <v>0</v>
      </c>
      <c r="X60" s="0" t="n">
        <f aca="false">F60-O60</f>
        <v>0</v>
      </c>
      <c r="Y60" s="0" t="n">
        <f aca="false">G60-P60</f>
        <v>0</v>
      </c>
      <c r="Z60" s="0" t="n">
        <f aca="false">H60-Q60</f>
        <v>0</v>
      </c>
      <c r="AA60" s="0" t="n">
        <f aca="false">I60-R60</f>
        <v>0</v>
      </c>
      <c r="AB60" s="0" t="n">
        <f aca="false">J60-S60</f>
        <v>0</v>
      </c>
      <c r="AD60" s="15" t="n">
        <v>43877</v>
      </c>
      <c r="AE60" s="0" t="n">
        <f aca="false">D60-D59</f>
        <v>0</v>
      </c>
      <c r="AF60" s="0" t="n">
        <f aca="false">E60-E59</f>
        <v>0</v>
      </c>
      <c r="AG60" s="0" t="n">
        <f aca="false">F60-F59</f>
        <v>0</v>
      </c>
      <c r="AH60" s="0" t="n">
        <f aca="false">G60-G59</f>
        <v>0</v>
      </c>
      <c r="AI60" s="0" t="n">
        <f aca="false">H60-H59</f>
        <v>0</v>
      </c>
      <c r="AJ60" s="0" t="n">
        <f aca="false">I60-I59</f>
        <v>0</v>
      </c>
      <c r="AK60" s="0" t="n">
        <f aca="false">J60-J59</f>
        <v>0</v>
      </c>
    </row>
    <row r="61" customFormat="false" ht="12.8" hidden="false" customHeight="false" outlineLevel="0" collapsed="false">
      <c r="A61" s="9"/>
      <c r="B61" s="1"/>
      <c r="C61" s="15" t="n">
        <f aca="false">$C60+1</f>
        <v>43878</v>
      </c>
      <c r="H61" s="9" t="n">
        <v>0</v>
      </c>
      <c r="K61" s="7"/>
      <c r="L61" s="15" t="n">
        <v>43878</v>
      </c>
      <c r="M61" s="9"/>
      <c r="N61" s="9"/>
      <c r="O61" s="9"/>
      <c r="P61" s="9"/>
      <c r="Q61" s="9" t="n">
        <v>0</v>
      </c>
      <c r="R61" s="9"/>
      <c r="S61" s="9"/>
      <c r="T61" s="9"/>
      <c r="U61" s="15" t="n">
        <v>43878</v>
      </c>
      <c r="V61" s="0" t="n">
        <f aca="false">D61-M61</f>
        <v>0</v>
      </c>
      <c r="W61" s="0" t="n">
        <f aca="false">E61-N61</f>
        <v>0</v>
      </c>
      <c r="X61" s="0" t="n">
        <f aca="false">F61-O61</f>
        <v>0</v>
      </c>
      <c r="Y61" s="0" t="n">
        <f aca="false">G61-P61</f>
        <v>0</v>
      </c>
      <c r="Z61" s="0" t="n">
        <f aca="false">H61-Q61</f>
        <v>0</v>
      </c>
      <c r="AA61" s="0" t="n">
        <f aca="false">I61-R61</f>
        <v>0</v>
      </c>
      <c r="AB61" s="0" t="n">
        <f aca="false">J61-S61</f>
        <v>0</v>
      </c>
      <c r="AD61" s="15" t="n">
        <v>43878</v>
      </c>
      <c r="AE61" s="0" t="n">
        <f aca="false">D61-D60</f>
        <v>0</v>
      </c>
      <c r="AF61" s="0" t="n">
        <f aca="false">E61-E60</f>
        <v>0</v>
      </c>
      <c r="AG61" s="0" t="n">
        <f aca="false">F61-F60</f>
        <v>0</v>
      </c>
      <c r="AH61" s="0" t="n">
        <f aca="false">G61-G60</f>
        <v>0</v>
      </c>
      <c r="AI61" s="0" t="n">
        <f aca="false">H61-H60</f>
        <v>0</v>
      </c>
      <c r="AJ61" s="0" t="n">
        <f aca="false">I61-I60</f>
        <v>0</v>
      </c>
      <c r="AK61" s="0" t="n">
        <f aca="false">J61-J60</f>
        <v>0</v>
      </c>
    </row>
    <row r="62" customFormat="false" ht="12.8" hidden="false" customHeight="false" outlineLevel="0" collapsed="false">
      <c r="A62" s="9"/>
      <c r="B62" s="1"/>
      <c r="C62" s="15" t="n">
        <f aca="false">$C61+1</f>
        <v>43879</v>
      </c>
      <c r="H62" s="9" t="n">
        <v>0</v>
      </c>
      <c r="K62" s="1"/>
      <c r="L62" s="15" t="n">
        <v>43879</v>
      </c>
      <c r="M62" s="9"/>
      <c r="N62" s="9"/>
      <c r="O62" s="9"/>
      <c r="P62" s="9"/>
      <c r="Q62" s="9" t="n">
        <v>0</v>
      </c>
      <c r="R62" s="9"/>
      <c r="S62" s="9"/>
      <c r="T62" s="9"/>
      <c r="U62" s="15" t="n">
        <v>43879</v>
      </c>
      <c r="V62" s="0" t="n">
        <f aca="false">D62-M62</f>
        <v>0</v>
      </c>
      <c r="W62" s="0" t="n">
        <f aca="false">E62-N62</f>
        <v>0</v>
      </c>
      <c r="X62" s="0" t="n">
        <f aca="false">F62-O62</f>
        <v>0</v>
      </c>
      <c r="Y62" s="0" t="n">
        <f aca="false">G62-P62</f>
        <v>0</v>
      </c>
      <c r="Z62" s="0" t="n">
        <f aca="false">H62-Q62</f>
        <v>0</v>
      </c>
      <c r="AA62" s="0" t="n">
        <f aca="false">I62-R62</f>
        <v>0</v>
      </c>
      <c r="AB62" s="0" t="n">
        <f aca="false">J62-S62</f>
        <v>0</v>
      </c>
      <c r="AD62" s="15" t="n">
        <v>43879</v>
      </c>
      <c r="AE62" s="0" t="n">
        <f aca="false">D62-D61</f>
        <v>0</v>
      </c>
      <c r="AF62" s="0" t="n">
        <f aca="false">E62-E61</f>
        <v>0</v>
      </c>
      <c r="AG62" s="0" t="n">
        <f aca="false">F62-F61</f>
        <v>0</v>
      </c>
      <c r="AH62" s="0" t="n">
        <f aca="false">G62-G61</f>
        <v>0</v>
      </c>
      <c r="AI62" s="0" t="n">
        <f aca="false">H62-H61</f>
        <v>0</v>
      </c>
      <c r="AJ62" s="0" t="n">
        <f aca="false">I62-I61</f>
        <v>0</v>
      </c>
      <c r="AK62" s="0" t="n">
        <f aca="false">J62-J61</f>
        <v>0</v>
      </c>
    </row>
    <row r="63" customFormat="false" ht="12.8" hidden="false" customHeight="false" outlineLevel="0" collapsed="false">
      <c r="A63" s="9"/>
      <c r="B63" s="1"/>
      <c r="C63" s="15" t="n">
        <f aca="false">$C62+1</f>
        <v>43880</v>
      </c>
      <c r="H63" s="9" t="n">
        <v>0</v>
      </c>
      <c r="K63" s="1"/>
      <c r="L63" s="15" t="n">
        <v>43880</v>
      </c>
      <c r="M63" s="9"/>
      <c r="N63" s="9"/>
      <c r="O63" s="9"/>
      <c r="P63" s="9"/>
      <c r="Q63" s="9" t="n">
        <v>0</v>
      </c>
      <c r="R63" s="9"/>
      <c r="S63" s="9"/>
      <c r="T63" s="9"/>
      <c r="U63" s="15" t="n">
        <v>43880</v>
      </c>
      <c r="V63" s="0" t="n">
        <f aca="false">D63-M63</f>
        <v>0</v>
      </c>
      <c r="W63" s="0" t="n">
        <f aca="false">E63-N63</f>
        <v>0</v>
      </c>
      <c r="X63" s="0" t="n">
        <f aca="false">F63-O63</f>
        <v>0</v>
      </c>
      <c r="Y63" s="0" t="n">
        <f aca="false">G63-P63</f>
        <v>0</v>
      </c>
      <c r="Z63" s="0" t="n">
        <f aca="false">H63-Q63</f>
        <v>0</v>
      </c>
      <c r="AA63" s="0" t="n">
        <f aca="false">I63-R63</f>
        <v>0</v>
      </c>
      <c r="AB63" s="0" t="n">
        <f aca="false">J63-S63</f>
        <v>0</v>
      </c>
      <c r="AD63" s="15" t="n">
        <v>43880</v>
      </c>
      <c r="AE63" s="0" t="n">
        <f aca="false">D63-D62</f>
        <v>0</v>
      </c>
      <c r="AF63" s="0" t="n">
        <f aca="false">E63-E62</f>
        <v>0</v>
      </c>
      <c r="AG63" s="0" t="n">
        <f aca="false">F63-F62</f>
        <v>0</v>
      </c>
      <c r="AH63" s="0" t="n">
        <f aca="false">G63-G62</f>
        <v>0</v>
      </c>
      <c r="AI63" s="0" t="n">
        <f aca="false">H63-H62</f>
        <v>0</v>
      </c>
      <c r="AJ63" s="0" t="n">
        <f aca="false">I63-I62</f>
        <v>0</v>
      </c>
      <c r="AK63" s="0" t="n">
        <f aca="false">J63-J62</f>
        <v>0</v>
      </c>
    </row>
    <row r="64" customFormat="false" ht="12.8" hidden="false" customHeight="false" outlineLevel="0" collapsed="false">
      <c r="A64" s="9"/>
      <c r="B64" s="1"/>
      <c r="C64" s="15" t="n">
        <f aca="false">$C63+1</f>
        <v>43881</v>
      </c>
      <c r="H64" s="9" t="n">
        <v>0</v>
      </c>
      <c r="K64" s="1"/>
      <c r="L64" s="15" t="n">
        <v>43881</v>
      </c>
      <c r="M64" s="9"/>
      <c r="N64" s="9"/>
      <c r="O64" s="9"/>
      <c r="P64" s="9"/>
      <c r="Q64" s="9" t="n">
        <v>0</v>
      </c>
      <c r="R64" s="9"/>
      <c r="S64" s="9"/>
      <c r="T64" s="9"/>
      <c r="U64" s="15" t="n">
        <v>43881</v>
      </c>
      <c r="V64" s="0" t="n">
        <f aca="false">D64-M64</f>
        <v>0</v>
      </c>
      <c r="W64" s="0" t="n">
        <f aca="false">E64-N64</f>
        <v>0</v>
      </c>
      <c r="X64" s="0" t="n">
        <f aca="false">F64-O64</f>
        <v>0</v>
      </c>
      <c r="Y64" s="0" t="n">
        <f aca="false">G64-P64</f>
        <v>0</v>
      </c>
      <c r="Z64" s="0" t="n">
        <f aca="false">H64-Q64</f>
        <v>0</v>
      </c>
      <c r="AA64" s="0" t="n">
        <f aca="false">I64-R64</f>
        <v>0</v>
      </c>
      <c r="AB64" s="0" t="n">
        <f aca="false">J64-S64</f>
        <v>0</v>
      </c>
      <c r="AD64" s="15" t="n">
        <v>43881</v>
      </c>
      <c r="AE64" s="0" t="n">
        <f aca="false">D64-D63</f>
        <v>0</v>
      </c>
      <c r="AF64" s="0" t="n">
        <f aca="false">E64-E63</f>
        <v>0</v>
      </c>
      <c r="AG64" s="0" t="n">
        <f aca="false">F64-F63</f>
        <v>0</v>
      </c>
      <c r="AH64" s="0" t="n">
        <f aca="false">G64-G63</f>
        <v>0</v>
      </c>
      <c r="AI64" s="0" t="n">
        <f aca="false">H64-H63</f>
        <v>0</v>
      </c>
      <c r="AJ64" s="0" t="n">
        <f aca="false">I64-I63</f>
        <v>0</v>
      </c>
      <c r="AK64" s="0" t="n">
        <f aca="false">J64-J63</f>
        <v>0</v>
      </c>
    </row>
    <row r="65" customFormat="false" ht="12.8" hidden="false" customHeight="false" outlineLevel="0" collapsed="false">
      <c r="A65" s="9"/>
      <c r="B65" s="1"/>
      <c r="C65" s="15" t="n">
        <f aca="false">$C64+1</f>
        <v>43882</v>
      </c>
      <c r="H65" s="9" t="n">
        <v>0</v>
      </c>
      <c r="K65" s="1"/>
      <c r="L65" s="15" t="n">
        <v>43882</v>
      </c>
      <c r="M65" s="9"/>
      <c r="N65" s="9"/>
      <c r="O65" s="9"/>
      <c r="P65" s="9"/>
      <c r="Q65" s="9" t="n">
        <v>0</v>
      </c>
      <c r="R65" s="9"/>
      <c r="S65" s="9"/>
      <c r="T65" s="9"/>
      <c r="U65" s="15" t="n">
        <v>43882</v>
      </c>
      <c r="V65" s="0" t="n">
        <f aca="false">D65-M65</f>
        <v>0</v>
      </c>
      <c r="W65" s="0" t="n">
        <f aca="false">E65-N65</f>
        <v>0</v>
      </c>
      <c r="X65" s="0" t="n">
        <f aca="false">F65-O65</f>
        <v>0</v>
      </c>
      <c r="Y65" s="0" t="n">
        <f aca="false">G65-P65</f>
        <v>0</v>
      </c>
      <c r="Z65" s="0" t="n">
        <f aca="false">H65-Q65</f>
        <v>0</v>
      </c>
      <c r="AA65" s="0" t="n">
        <f aca="false">I65-R65</f>
        <v>0</v>
      </c>
      <c r="AB65" s="0" t="n">
        <f aca="false">J65-S65</f>
        <v>0</v>
      </c>
      <c r="AD65" s="15" t="n">
        <v>43882</v>
      </c>
      <c r="AE65" s="0" t="n">
        <f aca="false">D65-D64</f>
        <v>0</v>
      </c>
      <c r="AF65" s="0" t="n">
        <f aca="false">E65-E64</f>
        <v>0</v>
      </c>
      <c r="AG65" s="0" t="n">
        <f aca="false">F65-F64</f>
        <v>0</v>
      </c>
      <c r="AH65" s="0" t="n">
        <f aca="false">G65-G64</f>
        <v>0</v>
      </c>
      <c r="AI65" s="0" t="n">
        <f aca="false">H65-H64</f>
        <v>0</v>
      </c>
      <c r="AJ65" s="0" t="n">
        <f aca="false">I65-I64</f>
        <v>0</v>
      </c>
      <c r="AK65" s="0" t="n">
        <f aca="false">J65-J64</f>
        <v>0</v>
      </c>
    </row>
    <row r="66" customFormat="false" ht="12.8" hidden="false" customHeight="false" outlineLevel="0" collapsed="false">
      <c r="A66" s="9"/>
      <c r="B66" s="1"/>
      <c r="C66" s="15" t="n">
        <f aca="false">$C65+1</f>
        <v>43883</v>
      </c>
      <c r="H66" s="9" t="n">
        <v>0</v>
      </c>
      <c r="K66" s="1"/>
      <c r="L66" s="15" t="n">
        <v>43883</v>
      </c>
      <c r="M66" s="9"/>
      <c r="N66" s="9"/>
      <c r="O66" s="9"/>
      <c r="P66" s="9"/>
      <c r="Q66" s="9" t="n">
        <v>0</v>
      </c>
      <c r="R66" s="9"/>
      <c r="S66" s="9"/>
      <c r="T66" s="9"/>
      <c r="U66" s="15" t="n">
        <v>43883</v>
      </c>
      <c r="V66" s="0" t="n">
        <f aca="false">D66-M66</f>
        <v>0</v>
      </c>
      <c r="W66" s="0" t="n">
        <f aca="false">E66-N66</f>
        <v>0</v>
      </c>
      <c r="X66" s="0" t="n">
        <f aca="false">F66-O66</f>
        <v>0</v>
      </c>
      <c r="Y66" s="0" t="n">
        <f aca="false">G66-P66</f>
        <v>0</v>
      </c>
      <c r="Z66" s="0" t="n">
        <f aca="false">H66-Q66</f>
        <v>0</v>
      </c>
      <c r="AA66" s="0" t="n">
        <f aca="false">I66-R66</f>
        <v>0</v>
      </c>
      <c r="AB66" s="0" t="n">
        <f aca="false">J66-S66</f>
        <v>0</v>
      </c>
      <c r="AD66" s="15" t="n">
        <v>43883</v>
      </c>
      <c r="AE66" s="0" t="n">
        <f aca="false">D66-D65</f>
        <v>0</v>
      </c>
      <c r="AF66" s="0" t="n">
        <f aca="false">E66-E65</f>
        <v>0</v>
      </c>
      <c r="AG66" s="0" t="n">
        <f aca="false">F66-F65</f>
        <v>0</v>
      </c>
      <c r="AH66" s="0" t="n">
        <f aca="false">G66-G65</f>
        <v>0</v>
      </c>
      <c r="AI66" s="0" t="n">
        <f aca="false">H66-H65</f>
        <v>0</v>
      </c>
      <c r="AJ66" s="0" t="n">
        <f aca="false">I66-I65</f>
        <v>0</v>
      </c>
      <c r="AK66" s="0" t="n">
        <f aca="false">J66-J65</f>
        <v>0</v>
      </c>
    </row>
    <row r="67" customFormat="false" ht="12.8" hidden="false" customHeight="false" outlineLevel="0" collapsed="false">
      <c r="A67" s="9"/>
      <c r="B67" s="1"/>
      <c r="C67" s="15" t="n">
        <f aca="false">$C66+1</f>
        <v>43884</v>
      </c>
      <c r="H67" s="9" t="n">
        <v>0</v>
      </c>
      <c r="K67" s="1"/>
      <c r="L67" s="15" t="n">
        <v>43884</v>
      </c>
      <c r="M67" s="9"/>
      <c r="N67" s="9"/>
      <c r="O67" s="9"/>
      <c r="P67" s="9"/>
      <c r="Q67" s="9" t="n">
        <v>0</v>
      </c>
      <c r="R67" s="9"/>
      <c r="S67" s="9"/>
      <c r="T67" s="9"/>
      <c r="U67" s="15" t="n">
        <v>43884</v>
      </c>
      <c r="V67" s="0" t="n">
        <f aca="false">D67-M67</f>
        <v>0</v>
      </c>
      <c r="W67" s="0" t="n">
        <f aca="false">E67-N67</f>
        <v>0</v>
      </c>
      <c r="X67" s="0" t="n">
        <f aca="false">F67-O67</f>
        <v>0</v>
      </c>
      <c r="Y67" s="0" t="n">
        <f aca="false">G67-P67</f>
        <v>0</v>
      </c>
      <c r="Z67" s="0" t="n">
        <f aca="false">H67-Q67</f>
        <v>0</v>
      </c>
      <c r="AA67" s="0" t="n">
        <f aca="false">I67-R67</f>
        <v>0</v>
      </c>
      <c r="AB67" s="0" t="n">
        <f aca="false">J67-S67</f>
        <v>0</v>
      </c>
      <c r="AD67" s="15" t="n">
        <v>43884</v>
      </c>
      <c r="AE67" s="0" t="n">
        <f aca="false">D67-D66</f>
        <v>0</v>
      </c>
      <c r="AF67" s="0" t="n">
        <f aca="false">E67-E66</f>
        <v>0</v>
      </c>
      <c r="AG67" s="0" t="n">
        <f aca="false">F67-F66</f>
        <v>0</v>
      </c>
      <c r="AH67" s="0" t="n">
        <f aca="false">G67-G66</f>
        <v>0</v>
      </c>
      <c r="AI67" s="0" t="n">
        <f aca="false">H67-H66</f>
        <v>0</v>
      </c>
      <c r="AJ67" s="0" t="n">
        <f aca="false">I67-I66</f>
        <v>0</v>
      </c>
      <c r="AK67" s="0" t="n">
        <f aca="false">J67-J66</f>
        <v>0</v>
      </c>
    </row>
    <row r="68" customFormat="false" ht="12.8" hidden="false" customHeight="false" outlineLevel="0" collapsed="false">
      <c r="A68" s="9"/>
      <c r="B68" s="1"/>
      <c r="C68" s="15" t="n">
        <f aca="false">$C67+1</f>
        <v>43885</v>
      </c>
      <c r="H68" s="9" t="n">
        <v>0</v>
      </c>
      <c r="K68" s="1"/>
      <c r="L68" s="15" t="n">
        <v>43885</v>
      </c>
      <c r="M68" s="9"/>
      <c r="N68" s="9"/>
      <c r="O68" s="9"/>
      <c r="P68" s="9"/>
      <c r="Q68" s="9" t="n">
        <v>0</v>
      </c>
      <c r="R68" s="9"/>
      <c r="S68" s="9"/>
      <c r="T68" s="9"/>
      <c r="U68" s="15" t="n">
        <v>43885</v>
      </c>
      <c r="V68" s="0" t="n">
        <f aca="false">D68-M68</f>
        <v>0</v>
      </c>
      <c r="W68" s="0" t="n">
        <f aca="false">E68-N68</f>
        <v>0</v>
      </c>
      <c r="X68" s="0" t="n">
        <f aca="false">F68-O68</f>
        <v>0</v>
      </c>
      <c r="Y68" s="0" t="n">
        <f aca="false">G68-P68</f>
        <v>0</v>
      </c>
      <c r="Z68" s="0" t="n">
        <f aca="false">H68-Q68</f>
        <v>0</v>
      </c>
      <c r="AA68" s="0" t="n">
        <f aca="false">I68-R68</f>
        <v>0</v>
      </c>
      <c r="AB68" s="0" t="n">
        <f aca="false">J68-S68</f>
        <v>0</v>
      </c>
      <c r="AD68" s="15" t="n">
        <v>43885</v>
      </c>
      <c r="AE68" s="0" t="n">
        <f aca="false">D68-D67</f>
        <v>0</v>
      </c>
      <c r="AF68" s="0" t="n">
        <f aca="false">E68-E67</f>
        <v>0</v>
      </c>
      <c r="AG68" s="0" t="n">
        <f aca="false">F68-F67</f>
        <v>0</v>
      </c>
      <c r="AH68" s="0" t="n">
        <f aca="false">G68-G67</f>
        <v>0</v>
      </c>
      <c r="AI68" s="0" t="n">
        <f aca="false">H68-H67</f>
        <v>0</v>
      </c>
      <c r="AJ68" s="0" t="n">
        <f aca="false">I68-I67</f>
        <v>0</v>
      </c>
      <c r="AK68" s="0" t="n">
        <f aca="false">J68-J67</f>
        <v>0</v>
      </c>
    </row>
    <row r="69" customFormat="false" ht="12.8" hidden="false" customHeight="false" outlineLevel="0" collapsed="false">
      <c r="A69" s="9"/>
      <c r="B69" s="1"/>
      <c r="C69" s="15" t="n">
        <f aca="false">$C68+1</f>
        <v>43886</v>
      </c>
      <c r="H69" s="9" t="n">
        <v>0</v>
      </c>
      <c r="K69" s="1"/>
      <c r="L69" s="15" t="n">
        <v>43886</v>
      </c>
      <c r="M69" s="9"/>
      <c r="N69" s="9"/>
      <c r="O69" s="9"/>
      <c r="P69" s="9"/>
      <c r="Q69" s="9" t="n">
        <v>0</v>
      </c>
      <c r="R69" s="9"/>
      <c r="S69" s="9"/>
      <c r="T69" s="9"/>
      <c r="U69" s="15" t="n">
        <v>43886</v>
      </c>
      <c r="V69" s="0" t="n">
        <f aca="false">D69-M69</f>
        <v>0</v>
      </c>
      <c r="W69" s="0" t="n">
        <f aca="false">E69-N69</f>
        <v>0</v>
      </c>
      <c r="X69" s="0" t="n">
        <f aca="false">F69-O69</f>
        <v>0</v>
      </c>
      <c r="Y69" s="0" t="n">
        <f aca="false">G69-P69</f>
        <v>0</v>
      </c>
      <c r="Z69" s="0" t="n">
        <f aca="false">H69-Q69</f>
        <v>0</v>
      </c>
      <c r="AA69" s="0" t="n">
        <f aca="false">I69-R69</f>
        <v>0</v>
      </c>
      <c r="AB69" s="0" t="n">
        <f aca="false">J69-S69</f>
        <v>0</v>
      </c>
      <c r="AD69" s="15" t="n">
        <v>43886</v>
      </c>
      <c r="AE69" s="0" t="n">
        <f aca="false">D69-D68</f>
        <v>0</v>
      </c>
      <c r="AF69" s="0" t="n">
        <f aca="false">E69-E68</f>
        <v>0</v>
      </c>
      <c r="AG69" s="0" t="n">
        <f aca="false">F69-F68</f>
        <v>0</v>
      </c>
      <c r="AH69" s="0" t="n">
        <f aca="false">G69-G68</f>
        <v>0</v>
      </c>
      <c r="AI69" s="0" t="n">
        <f aca="false">H69-H68</f>
        <v>0</v>
      </c>
      <c r="AJ69" s="0" t="n">
        <f aca="false">I69-I68</f>
        <v>0</v>
      </c>
      <c r="AK69" s="0" t="n">
        <f aca="false">J69-J68</f>
        <v>0</v>
      </c>
    </row>
    <row r="70" customFormat="false" ht="12.8" hidden="false" customHeight="false" outlineLevel="0" collapsed="false">
      <c r="A70" s="9"/>
      <c r="B70" s="1"/>
      <c r="C70" s="15" t="n">
        <f aca="false">$C69+1</f>
        <v>43887</v>
      </c>
      <c r="H70" s="9" t="n">
        <v>0</v>
      </c>
      <c r="K70" s="1"/>
      <c r="L70" s="15" t="n">
        <v>43887</v>
      </c>
      <c r="M70" s="9"/>
      <c r="N70" s="9"/>
      <c r="O70" s="9"/>
      <c r="P70" s="9"/>
      <c r="Q70" s="9" t="n">
        <v>0</v>
      </c>
      <c r="R70" s="9"/>
      <c r="S70" s="9"/>
      <c r="T70" s="9"/>
      <c r="U70" s="15" t="n">
        <v>43887</v>
      </c>
      <c r="V70" s="0" t="n">
        <f aca="false">D70-M70</f>
        <v>0</v>
      </c>
      <c r="W70" s="0" t="n">
        <f aca="false">E70-N70</f>
        <v>0</v>
      </c>
      <c r="X70" s="0" t="n">
        <f aca="false">F70-O70</f>
        <v>0</v>
      </c>
      <c r="Y70" s="0" t="n">
        <f aca="false">G70-P70</f>
        <v>0</v>
      </c>
      <c r="Z70" s="0" t="n">
        <f aca="false">H70-Q70</f>
        <v>0</v>
      </c>
      <c r="AA70" s="0" t="n">
        <f aca="false">I70-R70</f>
        <v>0</v>
      </c>
      <c r="AB70" s="0" t="n">
        <f aca="false">J70-S70</f>
        <v>0</v>
      </c>
      <c r="AD70" s="15" t="n">
        <v>43887</v>
      </c>
      <c r="AE70" s="0" t="n">
        <f aca="false">D70-D69</f>
        <v>0</v>
      </c>
      <c r="AF70" s="0" t="n">
        <f aca="false">E70-E69</f>
        <v>0</v>
      </c>
      <c r="AG70" s="0" t="n">
        <f aca="false">F70-F69</f>
        <v>0</v>
      </c>
      <c r="AH70" s="0" t="n">
        <f aca="false">G70-G69</f>
        <v>0</v>
      </c>
      <c r="AI70" s="0" t="n">
        <f aca="false">H70-H69</f>
        <v>0</v>
      </c>
      <c r="AJ70" s="0" t="n">
        <f aca="false">I70-I69</f>
        <v>0</v>
      </c>
      <c r="AK70" s="0" t="n">
        <f aca="false">J70-J69</f>
        <v>0</v>
      </c>
    </row>
    <row r="71" customFormat="false" ht="12.8" hidden="false" customHeight="false" outlineLevel="0" collapsed="false">
      <c r="A71" s="9"/>
      <c r="B71" s="1"/>
      <c r="C71" s="15" t="n">
        <f aca="false">$C70+1</f>
        <v>43888</v>
      </c>
      <c r="H71" s="9" t="n">
        <v>0</v>
      </c>
      <c r="K71" s="1"/>
      <c r="L71" s="15" t="n">
        <v>43888</v>
      </c>
      <c r="M71" s="9"/>
      <c r="N71" s="9"/>
      <c r="O71" s="9"/>
      <c r="P71" s="9"/>
      <c r="Q71" s="9" t="n">
        <v>0</v>
      </c>
      <c r="R71" s="9"/>
      <c r="S71" s="9"/>
      <c r="T71" s="9"/>
      <c r="U71" s="15" t="n">
        <v>43888</v>
      </c>
      <c r="V71" s="0" t="n">
        <f aca="false">D71-M71</f>
        <v>0</v>
      </c>
      <c r="W71" s="0" t="n">
        <f aca="false">E71-N71</f>
        <v>0</v>
      </c>
      <c r="X71" s="0" t="n">
        <f aca="false">F71-O71</f>
        <v>0</v>
      </c>
      <c r="Y71" s="0" t="n">
        <f aca="false">G71-P71</f>
        <v>0</v>
      </c>
      <c r="Z71" s="0" t="n">
        <f aca="false">H71-Q71</f>
        <v>0</v>
      </c>
      <c r="AA71" s="0" t="n">
        <f aca="false">I71-R71</f>
        <v>0</v>
      </c>
      <c r="AB71" s="0" t="n">
        <f aca="false">J71-S71</f>
        <v>0</v>
      </c>
      <c r="AD71" s="15" t="n">
        <v>43888</v>
      </c>
      <c r="AE71" s="0" t="n">
        <f aca="false">D71-D70</f>
        <v>0</v>
      </c>
      <c r="AF71" s="0" t="n">
        <f aca="false">E71-E70</f>
        <v>0</v>
      </c>
      <c r="AG71" s="0" t="n">
        <f aca="false">F71-F70</f>
        <v>0</v>
      </c>
      <c r="AH71" s="0" t="n">
        <f aca="false">G71-G70</f>
        <v>0</v>
      </c>
      <c r="AI71" s="0" t="n">
        <f aca="false">H71-H70</f>
        <v>0</v>
      </c>
      <c r="AJ71" s="0" t="n">
        <f aca="false">I71-I70</f>
        <v>0</v>
      </c>
      <c r="AK71" s="0" t="n">
        <f aca="false">J71-J70</f>
        <v>0</v>
      </c>
    </row>
    <row r="72" customFormat="false" ht="12.8" hidden="false" customHeight="false" outlineLevel="0" collapsed="false">
      <c r="A72" s="9"/>
      <c r="B72" s="1"/>
      <c r="C72" s="15" t="n">
        <f aca="false">$C71+1</f>
        <v>43889</v>
      </c>
      <c r="H72" s="9" t="n">
        <v>0</v>
      </c>
      <c r="K72" s="1"/>
      <c r="L72" s="15" t="n">
        <v>43889</v>
      </c>
      <c r="M72" s="9"/>
      <c r="N72" s="9"/>
      <c r="O72" s="9"/>
      <c r="P72" s="9"/>
      <c r="Q72" s="9" t="n">
        <v>0</v>
      </c>
      <c r="R72" s="9"/>
      <c r="S72" s="9"/>
      <c r="T72" s="9"/>
      <c r="U72" s="15" t="n">
        <v>43889</v>
      </c>
      <c r="V72" s="0" t="n">
        <f aca="false">D72-M72</f>
        <v>0</v>
      </c>
      <c r="W72" s="0" t="n">
        <f aca="false">E72-N72</f>
        <v>0</v>
      </c>
      <c r="X72" s="0" t="n">
        <f aca="false">F72-O72</f>
        <v>0</v>
      </c>
      <c r="Y72" s="0" t="n">
        <f aca="false">G72-P72</f>
        <v>0</v>
      </c>
      <c r="Z72" s="0" t="n">
        <f aca="false">H72-Q72</f>
        <v>0</v>
      </c>
      <c r="AA72" s="0" t="n">
        <f aca="false">I72-R72</f>
        <v>0</v>
      </c>
      <c r="AB72" s="0" t="n">
        <f aca="false">J72-S72</f>
        <v>0</v>
      </c>
      <c r="AD72" s="15" t="n">
        <v>43889</v>
      </c>
      <c r="AE72" s="0" t="n">
        <f aca="false">D72-D71</f>
        <v>0</v>
      </c>
      <c r="AF72" s="0" t="n">
        <f aca="false">E72-E71</f>
        <v>0</v>
      </c>
      <c r="AG72" s="0" t="n">
        <f aca="false">F72-F71</f>
        <v>0</v>
      </c>
      <c r="AH72" s="0" t="n">
        <f aca="false">G72-G71</f>
        <v>0</v>
      </c>
      <c r="AI72" s="0" t="n">
        <f aca="false">H72-H71</f>
        <v>0</v>
      </c>
      <c r="AJ72" s="0" t="n">
        <f aca="false">I72-I71</f>
        <v>0</v>
      </c>
      <c r="AK72" s="0" t="n">
        <f aca="false">J72-J71</f>
        <v>0</v>
      </c>
    </row>
    <row r="73" customFormat="false" ht="12.8" hidden="false" customHeight="false" outlineLevel="0" collapsed="false">
      <c r="A73" s="9"/>
      <c r="B73" s="1"/>
      <c r="C73" s="15" t="n">
        <f aca="false">$C72+1</f>
        <v>43890</v>
      </c>
      <c r="H73" s="9" t="n">
        <v>0</v>
      </c>
      <c r="K73" s="1"/>
      <c r="L73" s="15" t="n">
        <v>43890</v>
      </c>
      <c r="M73" s="9"/>
      <c r="N73" s="9"/>
      <c r="O73" s="9"/>
      <c r="P73" s="9"/>
      <c r="Q73" s="9" t="n">
        <v>0</v>
      </c>
      <c r="R73" s="9"/>
      <c r="S73" s="9"/>
      <c r="T73" s="9"/>
      <c r="U73" s="15" t="n">
        <v>43890</v>
      </c>
      <c r="V73" s="0" t="n">
        <f aca="false">D73-M73</f>
        <v>0</v>
      </c>
      <c r="W73" s="0" t="n">
        <f aca="false">E73-N73</f>
        <v>0</v>
      </c>
      <c r="X73" s="0" t="n">
        <f aca="false">F73-O73</f>
        <v>0</v>
      </c>
      <c r="Y73" s="0" t="n">
        <f aca="false">G73-P73</f>
        <v>0</v>
      </c>
      <c r="Z73" s="0" t="n">
        <f aca="false">H73-Q73</f>
        <v>0</v>
      </c>
      <c r="AA73" s="0" t="n">
        <f aca="false">I73-R73</f>
        <v>0</v>
      </c>
      <c r="AB73" s="0" t="n">
        <f aca="false">J73-S73</f>
        <v>0</v>
      </c>
      <c r="AD73" s="15" t="n">
        <v>43890</v>
      </c>
      <c r="AE73" s="0" t="n">
        <f aca="false">D73-D72</f>
        <v>0</v>
      </c>
      <c r="AF73" s="0" t="n">
        <f aca="false">E73-E72</f>
        <v>0</v>
      </c>
      <c r="AG73" s="0" t="n">
        <f aca="false">F73-F72</f>
        <v>0</v>
      </c>
      <c r="AH73" s="0" t="n">
        <f aca="false">G73-G72</f>
        <v>0</v>
      </c>
      <c r="AI73" s="0" t="n">
        <f aca="false">H73-H72</f>
        <v>0</v>
      </c>
      <c r="AJ73" s="0" t="n">
        <f aca="false">I73-I72</f>
        <v>0</v>
      </c>
      <c r="AK73" s="0" t="n">
        <f aca="false">J73-J72</f>
        <v>0</v>
      </c>
    </row>
    <row r="74" customFormat="false" ht="12.8" hidden="false" customHeight="false" outlineLevel="0" collapsed="false">
      <c r="A74" s="9"/>
      <c r="B74" s="1"/>
      <c r="C74" s="15" t="n">
        <f aca="false">$C73+1</f>
        <v>43891</v>
      </c>
      <c r="H74" s="9" t="n">
        <v>0</v>
      </c>
      <c r="K74" s="1"/>
      <c r="L74" s="15" t="n">
        <v>43891</v>
      </c>
      <c r="M74" s="9"/>
      <c r="N74" s="9"/>
      <c r="O74" s="9"/>
      <c r="P74" s="9"/>
      <c r="Q74" s="9" t="n">
        <v>0</v>
      </c>
      <c r="R74" s="9"/>
      <c r="S74" s="9"/>
      <c r="T74" s="9"/>
      <c r="U74" s="15" t="n">
        <v>43891</v>
      </c>
      <c r="V74" s="0" t="n">
        <f aca="false">D74-M74</f>
        <v>0</v>
      </c>
      <c r="W74" s="0" t="n">
        <f aca="false">E74-N74</f>
        <v>0</v>
      </c>
      <c r="X74" s="0" t="n">
        <f aca="false">F74-O74</f>
        <v>0</v>
      </c>
      <c r="Y74" s="0" t="n">
        <f aca="false">G74-P74</f>
        <v>0</v>
      </c>
      <c r="Z74" s="0" t="n">
        <f aca="false">H74-Q74</f>
        <v>0</v>
      </c>
      <c r="AA74" s="0" t="n">
        <f aca="false">I74-R74</f>
        <v>0</v>
      </c>
      <c r="AB74" s="0" t="n">
        <f aca="false">J74-S74</f>
        <v>0</v>
      </c>
      <c r="AD74" s="15" t="n">
        <v>43891</v>
      </c>
      <c r="AE74" s="0" t="n">
        <f aca="false">D74-D73</f>
        <v>0</v>
      </c>
      <c r="AF74" s="0" t="n">
        <f aca="false">E74-E73</f>
        <v>0</v>
      </c>
      <c r="AG74" s="0" t="n">
        <f aca="false">F74-F73</f>
        <v>0</v>
      </c>
      <c r="AH74" s="0" t="n">
        <f aca="false">G74-G73</f>
        <v>0</v>
      </c>
      <c r="AI74" s="0" t="n">
        <f aca="false">H74-H73</f>
        <v>0</v>
      </c>
      <c r="AJ74" s="0" t="n">
        <f aca="false">I74-I73</f>
        <v>0</v>
      </c>
      <c r="AK74" s="0" t="n">
        <f aca="false">J74-J73</f>
        <v>0</v>
      </c>
    </row>
    <row r="75" customFormat="false" ht="12.8" hidden="false" customHeight="false" outlineLevel="0" collapsed="false">
      <c r="A75" s="9"/>
      <c r="B75" s="1"/>
      <c r="C75" s="15" t="n">
        <f aca="false">$C74+1</f>
        <v>43892</v>
      </c>
      <c r="H75" s="9" t="n">
        <v>0</v>
      </c>
      <c r="K75" s="1"/>
      <c r="L75" s="15" t="n">
        <v>43892</v>
      </c>
      <c r="M75" s="9"/>
      <c r="N75" s="9"/>
      <c r="O75" s="9"/>
      <c r="P75" s="9"/>
      <c r="Q75" s="9" t="n">
        <v>0</v>
      </c>
      <c r="R75" s="9"/>
      <c r="S75" s="9"/>
      <c r="T75" s="9"/>
      <c r="U75" s="15" t="n">
        <v>43892</v>
      </c>
      <c r="V75" s="0" t="n">
        <f aca="false">D75-M75</f>
        <v>0</v>
      </c>
      <c r="W75" s="0" t="n">
        <f aca="false">E75-N75</f>
        <v>0</v>
      </c>
      <c r="X75" s="0" t="n">
        <f aca="false">F75-O75</f>
        <v>0</v>
      </c>
      <c r="Y75" s="0" t="n">
        <f aca="false">G75-P75</f>
        <v>0</v>
      </c>
      <c r="Z75" s="0" t="n">
        <f aca="false">H75-Q75</f>
        <v>0</v>
      </c>
      <c r="AA75" s="0" t="n">
        <f aca="false">I75-R75</f>
        <v>0</v>
      </c>
      <c r="AB75" s="0" t="n">
        <f aca="false">J75-S75</f>
        <v>0</v>
      </c>
      <c r="AD75" s="15" t="n">
        <v>43892</v>
      </c>
      <c r="AE75" s="0" t="n">
        <f aca="false">D75-D74</f>
        <v>0</v>
      </c>
      <c r="AF75" s="0" t="n">
        <f aca="false">E75-E74</f>
        <v>0</v>
      </c>
      <c r="AG75" s="0" t="n">
        <f aca="false">F75-F74</f>
        <v>0</v>
      </c>
      <c r="AH75" s="0" t="n">
        <f aca="false">G75-G74</f>
        <v>0</v>
      </c>
      <c r="AI75" s="0" t="n">
        <f aca="false">H75-H74</f>
        <v>0</v>
      </c>
      <c r="AJ75" s="0" t="n">
        <f aca="false">I75-I74</f>
        <v>0</v>
      </c>
      <c r="AK75" s="0" t="n">
        <f aca="false">J75-J74</f>
        <v>0</v>
      </c>
    </row>
    <row r="76" customFormat="false" ht="12.8" hidden="false" customHeight="false" outlineLevel="0" collapsed="false">
      <c r="A76" s="9"/>
      <c r="B76" s="1"/>
      <c r="C76" s="15" t="n">
        <f aca="false">$C75+1</f>
        <v>43893</v>
      </c>
      <c r="H76" s="9" t="n">
        <v>0</v>
      </c>
      <c r="K76" s="1"/>
      <c r="L76" s="15" t="n">
        <v>43893</v>
      </c>
      <c r="M76" s="9"/>
      <c r="N76" s="9"/>
      <c r="O76" s="9"/>
      <c r="P76" s="9"/>
      <c r="Q76" s="9" t="n">
        <v>0</v>
      </c>
      <c r="R76" s="9"/>
      <c r="S76" s="9"/>
      <c r="T76" s="9"/>
      <c r="U76" s="15" t="n">
        <v>43893</v>
      </c>
      <c r="V76" s="0" t="n">
        <f aca="false">D76-M76</f>
        <v>0</v>
      </c>
      <c r="W76" s="0" t="n">
        <f aca="false">E76-N76</f>
        <v>0</v>
      </c>
      <c r="X76" s="0" t="n">
        <f aca="false">F76-O76</f>
        <v>0</v>
      </c>
      <c r="Y76" s="0" t="n">
        <f aca="false">G76-P76</f>
        <v>0</v>
      </c>
      <c r="Z76" s="0" t="n">
        <f aca="false">H76-Q76</f>
        <v>0</v>
      </c>
      <c r="AA76" s="0" t="n">
        <f aca="false">I76-R76</f>
        <v>0</v>
      </c>
      <c r="AB76" s="0" t="n">
        <f aca="false">J76-S76</f>
        <v>0</v>
      </c>
      <c r="AD76" s="15" t="n">
        <v>43893</v>
      </c>
      <c r="AE76" s="0" t="n">
        <f aca="false">D76-D75</f>
        <v>0</v>
      </c>
      <c r="AF76" s="0" t="n">
        <f aca="false">E76-E75</f>
        <v>0</v>
      </c>
      <c r="AG76" s="0" t="n">
        <f aca="false">F76-F75</f>
        <v>0</v>
      </c>
      <c r="AH76" s="0" t="n">
        <f aca="false">G76-G75</f>
        <v>0</v>
      </c>
      <c r="AI76" s="0" t="n">
        <f aca="false">H76-H75</f>
        <v>0</v>
      </c>
      <c r="AJ76" s="0" t="n">
        <f aca="false">I76-I75</f>
        <v>0</v>
      </c>
      <c r="AK76" s="0" t="n">
        <f aca="false">J76-J75</f>
        <v>0</v>
      </c>
    </row>
    <row r="77" customFormat="false" ht="12.8" hidden="false" customHeight="false" outlineLevel="0" collapsed="false">
      <c r="A77" s="9"/>
      <c r="B77" s="1"/>
      <c r="C77" s="15" t="n">
        <f aca="false">$C76+1</f>
        <v>43894</v>
      </c>
      <c r="H77" s="9" t="n">
        <v>0</v>
      </c>
      <c r="K77" s="1"/>
      <c r="L77" s="15" t="n">
        <v>43894</v>
      </c>
      <c r="M77" s="9"/>
      <c r="N77" s="9"/>
      <c r="O77" s="9"/>
      <c r="P77" s="9"/>
      <c r="Q77" s="9" t="n">
        <v>0</v>
      </c>
      <c r="R77" s="9"/>
      <c r="S77" s="9"/>
      <c r="T77" s="9"/>
      <c r="U77" s="15" t="n">
        <v>43894</v>
      </c>
      <c r="V77" s="0" t="n">
        <f aca="false">D77-M77</f>
        <v>0</v>
      </c>
      <c r="W77" s="0" t="n">
        <f aca="false">E77-N77</f>
        <v>0</v>
      </c>
      <c r="X77" s="0" t="n">
        <f aca="false">F77-O77</f>
        <v>0</v>
      </c>
      <c r="Y77" s="0" t="n">
        <f aca="false">G77-P77</f>
        <v>0</v>
      </c>
      <c r="Z77" s="0" t="n">
        <f aca="false">H77-Q77</f>
        <v>0</v>
      </c>
      <c r="AA77" s="0" t="n">
        <f aca="false">I77-R77</f>
        <v>0</v>
      </c>
      <c r="AB77" s="0" t="n">
        <f aca="false">J77-S77</f>
        <v>0</v>
      </c>
      <c r="AD77" s="15" t="n">
        <v>43894</v>
      </c>
      <c r="AE77" s="0" t="n">
        <f aca="false">D77-D76</f>
        <v>0</v>
      </c>
      <c r="AF77" s="0" t="n">
        <f aca="false">E77-E76</f>
        <v>0</v>
      </c>
      <c r="AG77" s="0" t="n">
        <f aca="false">F77-F76</f>
        <v>0</v>
      </c>
      <c r="AH77" s="0" t="n">
        <f aca="false">G77-G76</f>
        <v>0</v>
      </c>
      <c r="AI77" s="0" t="n">
        <f aca="false">H77-H76</f>
        <v>0</v>
      </c>
      <c r="AJ77" s="0" t="n">
        <f aca="false">I77-I76</f>
        <v>0</v>
      </c>
      <c r="AK77" s="0" t="n">
        <f aca="false">J77-J76</f>
        <v>0</v>
      </c>
    </row>
    <row r="78" customFormat="false" ht="12.8" hidden="false" customHeight="false" outlineLevel="0" collapsed="false">
      <c r="A78" s="9"/>
      <c r="B78" s="1"/>
      <c r="C78" s="15" t="n">
        <f aca="false">$C77+1</f>
        <v>43895</v>
      </c>
      <c r="H78" s="9" t="n">
        <v>1</v>
      </c>
      <c r="K78" s="1"/>
      <c r="L78" s="15" t="n">
        <v>43895</v>
      </c>
      <c r="M78" s="9"/>
      <c r="N78" s="9"/>
      <c r="O78" s="9"/>
      <c r="P78" s="9"/>
      <c r="Q78" s="9" t="n">
        <v>1</v>
      </c>
      <c r="R78" s="9"/>
      <c r="S78" s="9"/>
      <c r="T78" s="9"/>
      <c r="U78" s="15" t="n">
        <v>43895</v>
      </c>
      <c r="V78" s="0" t="n">
        <f aca="false">D78-M78</f>
        <v>0</v>
      </c>
      <c r="W78" s="0" t="n">
        <f aca="false">E78-N78</f>
        <v>0</v>
      </c>
      <c r="X78" s="0" t="n">
        <f aca="false">F78-O78</f>
        <v>0</v>
      </c>
      <c r="Y78" s="0" t="n">
        <f aca="false">G78-P78</f>
        <v>0</v>
      </c>
      <c r="Z78" s="0" t="n">
        <f aca="false">H78-Q78</f>
        <v>0</v>
      </c>
      <c r="AA78" s="0" t="n">
        <f aca="false">I78-R78</f>
        <v>0</v>
      </c>
      <c r="AB78" s="0" t="n">
        <f aca="false">J78-S78</f>
        <v>0</v>
      </c>
      <c r="AD78" s="15" t="n">
        <v>43895</v>
      </c>
      <c r="AE78" s="0" t="n">
        <f aca="false">D78-D77</f>
        <v>0</v>
      </c>
      <c r="AF78" s="0" t="n">
        <f aca="false">E78-E77</f>
        <v>0</v>
      </c>
      <c r="AG78" s="0" t="n">
        <f aca="false">F78-F77</f>
        <v>0</v>
      </c>
      <c r="AH78" s="0" t="n">
        <f aca="false">G78-G77</f>
        <v>0</v>
      </c>
      <c r="AI78" s="0" t="n">
        <f aca="false">H78-H77</f>
        <v>1</v>
      </c>
      <c r="AJ78" s="0" t="n">
        <f aca="false">I78-I77</f>
        <v>0</v>
      </c>
      <c r="AK78" s="0" t="n">
        <f aca="false">J78-J77</f>
        <v>0</v>
      </c>
    </row>
    <row r="79" customFormat="false" ht="12.8" hidden="false" customHeight="false" outlineLevel="0" collapsed="false">
      <c r="A79" s="9"/>
      <c r="B79" s="1"/>
      <c r="C79" s="15" t="n">
        <f aca="false">$C78+1</f>
        <v>43896</v>
      </c>
      <c r="H79" s="9" t="n">
        <v>1</v>
      </c>
      <c r="K79" s="1"/>
      <c r="L79" s="15" t="n">
        <v>43896</v>
      </c>
      <c r="M79" s="9"/>
      <c r="N79" s="9"/>
      <c r="O79" s="9"/>
      <c r="P79" s="9"/>
      <c r="Q79" s="9" t="n">
        <v>1</v>
      </c>
      <c r="R79" s="9"/>
      <c r="S79" s="9"/>
      <c r="T79" s="9"/>
      <c r="U79" s="15" t="n">
        <v>43896</v>
      </c>
      <c r="V79" s="0" t="n">
        <f aca="false">D79-M79</f>
        <v>0</v>
      </c>
      <c r="W79" s="0" t="n">
        <f aca="false">E79-N79</f>
        <v>0</v>
      </c>
      <c r="X79" s="0" t="n">
        <f aca="false">F79-O79</f>
        <v>0</v>
      </c>
      <c r="Y79" s="0" t="n">
        <f aca="false">G79-P79</f>
        <v>0</v>
      </c>
      <c r="Z79" s="0" t="n">
        <f aca="false">H79-Q79</f>
        <v>0</v>
      </c>
      <c r="AA79" s="0" t="n">
        <f aca="false">I79-R79</f>
        <v>0</v>
      </c>
      <c r="AB79" s="0" t="n">
        <f aca="false">J79-S79</f>
        <v>0</v>
      </c>
      <c r="AD79" s="15" t="n">
        <v>43896</v>
      </c>
      <c r="AE79" s="0" t="n">
        <f aca="false">D79-D78</f>
        <v>0</v>
      </c>
      <c r="AF79" s="0" t="n">
        <f aca="false">E79-E78</f>
        <v>0</v>
      </c>
      <c r="AG79" s="0" t="n">
        <f aca="false">F79-F78</f>
        <v>0</v>
      </c>
      <c r="AH79" s="0" t="n">
        <f aca="false">G79-G78</f>
        <v>0</v>
      </c>
      <c r="AI79" s="0" t="n">
        <f aca="false">H79-H78</f>
        <v>0</v>
      </c>
      <c r="AJ79" s="0" t="n">
        <f aca="false">I79-I78</f>
        <v>0</v>
      </c>
      <c r="AK79" s="0" t="n">
        <f aca="false">J79-J78</f>
        <v>0</v>
      </c>
    </row>
    <row r="80" customFormat="false" ht="12.8" hidden="false" customHeight="false" outlineLevel="0" collapsed="false">
      <c r="A80" s="9"/>
      <c r="B80" s="1" t="n">
        <v>0</v>
      </c>
      <c r="C80" s="15" t="n">
        <f aca="false">$C79+1</f>
        <v>43897</v>
      </c>
      <c r="D80" s="21" t="n">
        <v>233</v>
      </c>
      <c r="E80" s="7"/>
      <c r="F80" s="7"/>
      <c r="G80" s="7"/>
      <c r="H80" s="9" t="n">
        <v>1</v>
      </c>
      <c r="I80" s="7"/>
      <c r="J80" s="7"/>
      <c r="K80" s="1" t="n">
        <v>0</v>
      </c>
      <c r="L80" s="15" t="n">
        <v>43897</v>
      </c>
      <c r="M80" s="9" t="n">
        <v>233</v>
      </c>
      <c r="N80" s="9"/>
      <c r="O80" s="9"/>
      <c r="P80" s="9"/>
      <c r="Q80" s="9" t="n">
        <v>1</v>
      </c>
      <c r="R80" s="9"/>
      <c r="S80" s="9"/>
      <c r="T80" s="1" t="n">
        <v>0</v>
      </c>
      <c r="U80" s="15" t="n">
        <v>43897</v>
      </c>
      <c r="V80" s="0" t="n">
        <f aca="false">D80-M80</f>
        <v>0</v>
      </c>
      <c r="W80" s="0" t="n">
        <f aca="false">E80-N80</f>
        <v>0</v>
      </c>
      <c r="X80" s="0" t="n">
        <f aca="false">F80-O80</f>
        <v>0</v>
      </c>
      <c r="Y80" s="0" t="n">
        <f aca="false">G80-P80</f>
        <v>0</v>
      </c>
      <c r="Z80" s="0" t="n">
        <f aca="false">H80-Q80</f>
        <v>0</v>
      </c>
      <c r="AA80" s="0" t="n">
        <f aca="false">I80-R80</f>
        <v>0</v>
      </c>
      <c r="AB80" s="0" t="n">
        <f aca="false">J80-S80</f>
        <v>0</v>
      </c>
      <c r="AC80" s="1" t="n">
        <v>0</v>
      </c>
      <c r="AD80" s="15" t="n">
        <v>43897</v>
      </c>
      <c r="AE80" s="0" t="n">
        <f aca="false">D80-D79</f>
        <v>233</v>
      </c>
      <c r="AF80" s="0" t="n">
        <f aca="false">E80-E79</f>
        <v>0</v>
      </c>
      <c r="AG80" s="0" t="n">
        <f aca="false">F80-F79</f>
        <v>0</v>
      </c>
      <c r="AH80" s="0" t="n">
        <f aca="false">G80-G79</f>
        <v>0</v>
      </c>
      <c r="AI80" s="0" t="n">
        <f aca="false">H80-H79</f>
        <v>0</v>
      </c>
      <c r="AJ80" s="0" t="n">
        <f aca="false">I80-I79</f>
        <v>0</v>
      </c>
      <c r="AK80" s="0" t="n">
        <f aca="false">J80-J79</f>
        <v>0</v>
      </c>
      <c r="AL80" s="1" t="n">
        <v>0</v>
      </c>
    </row>
    <row r="81" customFormat="false" ht="12.8" hidden="false" customHeight="false" outlineLevel="0" collapsed="false">
      <c r="A81" s="9"/>
      <c r="B81" s="1" t="n">
        <f aca="false">B80+1</f>
        <v>1</v>
      </c>
      <c r="C81" s="15" t="n">
        <f aca="false">$C80+1</f>
        <v>43898</v>
      </c>
      <c r="D81" s="7" t="n">
        <v>366</v>
      </c>
      <c r="E81" s="21"/>
      <c r="F81" s="21"/>
      <c r="G81" s="21"/>
      <c r="H81" s="9" t="n">
        <v>2</v>
      </c>
      <c r="I81" s="21"/>
      <c r="J81" s="21"/>
      <c r="K81" s="1" t="n">
        <f aca="false">K80+1</f>
        <v>1</v>
      </c>
      <c r="L81" s="15" t="n">
        <v>43898</v>
      </c>
      <c r="M81" s="9" t="n">
        <v>366</v>
      </c>
      <c r="N81" s="9"/>
      <c r="O81" s="9"/>
      <c r="P81" s="9"/>
      <c r="Q81" s="9" t="n">
        <v>2</v>
      </c>
      <c r="R81" s="9"/>
      <c r="S81" s="9"/>
      <c r="T81" s="1" t="n">
        <f aca="false">T80+1</f>
        <v>1</v>
      </c>
      <c r="U81" s="15" t="n">
        <v>43898</v>
      </c>
      <c r="V81" s="0" t="n">
        <f aca="false">D81-M81</f>
        <v>0</v>
      </c>
      <c r="W81" s="0" t="n">
        <f aca="false">E81-N81</f>
        <v>0</v>
      </c>
      <c r="X81" s="0" t="n">
        <f aca="false">F81-O81</f>
        <v>0</v>
      </c>
      <c r="Y81" s="0" t="n">
        <f aca="false">G81-P81</f>
        <v>0</v>
      </c>
      <c r="Z81" s="0" t="n">
        <f aca="false">H81-Q81</f>
        <v>0</v>
      </c>
      <c r="AA81" s="0" t="n">
        <f aca="false">I81-R81</f>
        <v>0</v>
      </c>
      <c r="AB81" s="0" t="n">
        <f aca="false">J81-S81</f>
        <v>0</v>
      </c>
      <c r="AC81" s="1" t="n">
        <f aca="false">AC80+1</f>
        <v>1</v>
      </c>
      <c r="AD81" s="15" t="n">
        <v>43898</v>
      </c>
      <c r="AE81" s="0" t="n">
        <f aca="false">D81-D80</f>
        <v>133</v>
      </c>
      <c r="AF81" s="0" t="n">
        <f aca="false">E81-E80</f>
        <v>0</v>
      </c>
      <c r="AG81" s="0" t="n">
        <f aca="false">F81-F80</f>
        <v>0</v>
      </c>
      <c r="AH81" s="0" t="n">
        <f aca="false">G81-G80</f>
        <v>0</v>
      </c>
      <c r="AI81" s="0" t="n">
        <f aca="false">H81-H80</f>
        <v>1</v>
      </c>
      <c r="AJ81" s="0" t="n">
        <f aca="false">I81-I80</f>
        <v>0</v>
      </c>
      <c r="AK81" s="0" t="n">
        <f aca="false">J81-J80</f>
        <v>0</v>
      </c>
      <c r="AL81" s="1" t="n">
        <f aca="false">AL80+1</f>
        <v>1</v>
      </c>
    </row>
    <row r="82" customFormat="false" ht="12.8" hidden="false" customHeight="false" outlineLevel="0" collapsed="false">
      <c r="A82" s="9"/>
      <c r="B82" s="1" t="n">
        <f aca="false">B81+1</f>
        <v>2</v>
      </c>
      <c r="C82" s="15" t="n">
        <f aca="false">$C81+1</f>
        <v>43899</v>
      </c>
      <c r="D82" s="21" t="n">
        <v>463</v>
      </c>
      <c r="E82" s="21"/>
      <c r="F82" s="21"/>
      <c r="G82" s="21"/>
      <c r="H82" s="9" t="n">
        <v>3</v>
      </c>
      <c r="I82" s="21"/>
      <c r="J82" s="21"/>
      <c r="K82" s="1" t="n">
        <f aca="false">K81+1</f>
        <v>2</v>
      </c>
      <c r="L82" s="15" t="n">
        <v>43899</v>
      </c>
      <c r="M82" s="9" t="n">
        <v>463</v>
      </c>
      <c r="N82" s="9"/>
      <c r="O82" s="9"/>
      <c r="P82" s="9"/>
      <c r="Q82" s="9" t="n">
        <v>3</v>
      </c>
      <c r="R82" s="9"/>
      <c r="S82" s="9"/>
      <c r="T82" s="1" t="n">
        <f aca="false">T81+1</f>
        <v>2</v>
      </c>
      <c r="U82" s="15" t="n">
        <v>43899</v>
      </c>
      <c r="V82" s="0" t="n">
        <f aca="false">D82-M82</f>
        <v>0</v>
      </c>
      <c r="W82" s="0" t="n">
        <f aca="false">E82-N82</f>
        <v>0</v>
      </c>
      <c r="X82" s="0" t="n">
        <f aca="false">F82-O82</f>
        <v>0</v>
      </c>
      <c r="Y82" s="0" t="n">
        <f aca="false">G82-P82</f>
        <v>0</v>
      </c>
      <c r="Z82" s="0" t="n">
        <f aca="false">H82-Q82</f>
        <v>0</v>
      </c>
      <c r="AA82" s="0" t="n">
        <f aca="false">I82-R82</f>
        <v>0</v>
      </c>
      <c r="AB82" s="0" t="n">
        <f aca="false">J82-S82</f>
        <v>0</v>
      </c>
      <c r="AC82" s="1" t="n">
        <f aca="false">AC81+1</f>
        <v>2</v>
      </c>
      <c r="AD82" s="15" t="n">
        <v>43899</v>
      </c>
      <c r="AE82" s="0" t="n">
        <f aca="false">D82-D81</f>
        <v>97</v>
      </c>
      <c r="AF82" s="0" t="n">
        <f aca="false">E82-E81</f>
        <v>0</v>
      </c>
      <c r="AG82" s="0" t="n">
        <f aca="false">F82-F81</f>
        <v>0</v>
      </c>
      <c r="AH82" s="0" t="n">
        <f aca="false">G82-G81</f>
        <v>0</v>
      </c>
      <c r="AI82" s="0" t="n">
        <f aca="false">H82-H81</f>
        <v>1</v>
      </c>
      <c r="AJ82" s="0" t="n">
        <f aca="false">I82-I81</f>
        <v>0</v>
      </c>
      <c r="AK82" s="0" t="n">
        <f aca="false">J82-J81</f>
        <v>0</v>
      </c>
      <c r="AL82" s="1" t="n">
        <f aca="false">AL81+1</f>
        <v>2</v>
      </c>
    </row>
    <row r="83" customFormat="false" ht="12.8" hidden="false" customHeight="false" outlineLevel="0" collapsed="false">
      <c r="A83" s="9"/>
      <c r="B83" s="1" t="n">
        <f aca="false">B82+1</f>
        <v>3</v>
      </c>
      <c r="C83" s="15" t="n">
        <f aca="false">$C82+1</f>
        <v>43900</v>
      </c>
      <c r="D83" s="21" t="n">
        <v>631</v>
      </c>
      <c r="E83" s="21"/>
      <c r="F83" s="21"/>
      <c r="G83" s="21"/>
      <c r="H83" s="9" t="n">
        <v>7</v>
      </c>
      <c r="I83" s="21"/>
      <c r="J83" s="21"/>
      <c r="K83" s="1" t="n">
        <f aca="false">K82+1</f>
        <v>3</v>
      </c>
      <c r="L83" s="15" t="n">
        <v>43900</v>
      </c>
      <c r="M83" s="9" t="n">
        <v>631</v>
      </c>
      <c r="N83" s="9"/>
      <c r="O83" s="9"/>
      <c r="P83" s="9"/>
      <c r="Q83" s="9" t="n">
        <v>7</v>
      </c>
      <c r="R83" s="9"/>
      <c r="S83" s="9"/>
      <c r="T83" s="1" t="n">
        <f aca="false">T82+1</f>
        <v>3</v>
      </c>
      <c r="U83" s="15" t="n">
        <v>43900</v>
      </c>
      <c r="V83" s="0" t="n">
        <f aca="false">D83-M83</f>
        <v>0</v>
      </c>
      <c r="W83" s="0" t="n">
        <f aca="false">E83-N83</f>
        <v>0</v>
      </c>
      <c r="X83" s="0" t="n">
        <f aca="false">F83-O83</f>
        <v>0</v>
      </c>
      <c r="Y83" s="0" t="n">
        <f aca="false">G83-P83</f>
        <v>0</v>
      </c>
      <c r="Z83" s="0" t="n">
        <f aca="false">H83-Q83</f>
        <v>0</v>
      </c>
      <c r="AA83" s="0" t="n">
        <f aca="false">I83-R83</f>
        <v>0</v>
      </c>
      <c r="AB83" s="0" t="n">
        <f aca="false">J83-S83</f>
        <v>0</v>
      </c>
      <c r="AC83" s="1" t="n">
        <f aca="false">AC82+1</f>
        <v>3</v>
      </c>
      <c r="AD83" s="15" t="n">
        <v>43900</v>
      </c>
      <c r="AE83" s="0" t="n">
        <f aca="false">D83-D82</f>
        <v>168</v>
      </c>
      <c r="AF83" s="0" t="n">
        <f aca="false">E83-E82</f>
        <v>0</v>
      </c>
      <c r="AG83" s="0" t="n">
        <f aca="false">F83-F82</f>
        <v>0</v>
      </c>
      <c r="AH83" s="0" t="n">
        <f aca="false">G83-G82</f>
        <v>0</v>
      </c>
      <c r="AI83" s="0" t="n">
        <f aca="false">H83-H82</f>
        <v>4</v>
      </c>
      <c r="AJ83" s="0" t="n">
        <f aca="false">I83-I82</f>
        <v>0</v>
      </c>
      <c r="AK83" s="0" t="n">
        <f aca="false">J83-J82</f>
        <v>0</v>
      </c>
      <c r="AL83" s="1" t="n">
        <f aca="false">AL82+1</f>
        <v>3</v>
      </c>
    </row>
    <row r="84" customFormat="false" ht="12.8" hidden="false" customHeight="false" outlineLevel="0" collapsed="false">
      <c r="A84" s="9"/>
      <c r="B84" s="1" t="n">
        <f aca="false">B83+1</f>
        <v>4</v>
      </c>
      <c r="C84" s="15" t="n">
        <f aca="false">$C83+1</f>
        <v>43901</v>
      </c>
      <c r="D84" s="21" t="n">
        <v>827</v>
      </c>
      <c r="E84" s="21"/>
      <c r="F84" s="21"/>
      <c r="G84" s="21"/>
      <c r="H84" s="9" t="n">
        <v>7</v>
      </c>
      <c r="I84" s="21"/>
      <c r="J84" s="21"/>
      <c r="K84" s="1" t="n">
        <f aca="false">K83+1</f>
        <v>4</v>
      </c>
      <c r="L84" s="15" t="n">
        <v>43901</v>
      </c>
      <c r="M84" s="9" t="n">
        <v>827</v>
      </c>
      <c r="N84" s="9"/>
      <c r="O84" s="9"/>
      <c r="P84" s="9"/>
      <c r="Q84" s="9" t="n">
        <v>7</v>
      </c>
      <c r="R84" s="9"/>
      <c r="S84" s="9"/>
      <c r="T84" s="1" t="n">
        <f aca="false">T83+1</f>
        <v>4</v>
      </c>
      <c r="U84" s="15" t="n">
        <v>43901</v>
      </c>
      <c r="V84" s="0" t="n">
        <f aca="false">D84-M84</f>
        <v>0</v>
      </c>
      <c r="W84" s="0" t="n">
        <f aca="false">E84-N84</f>
        <v>0</v>
      </c>
      <c r="X84" s="0" t="n">
        <f aca="false">F84-O84</f>
        <v>0</v>
      </c>
      <c r="Y84" s="0" t="n">
        <f aca="false">G84-P84</f>
        <v>0</v>
      </c>
      <c r="Z84" s="0" t="n">
        <f aca="false">H84-Q84</f>
        <v>0</v>
      </c>
      <c r="AA84" s="0" t="n">
        <f aca="false">I84-R84</f>
        <v>0</v>
      </c>
      <c r="AB84" s="0" t="n">
        <f aca="false">J84-S84</f>
        <v>0</v>
      </c>
      <c r="AC84" s="1" t="n">
        <f aca="false">AC83+1</f>
        <v>4</v>
      </c>
      <c r="AD84" s="15" t="n">
        <v>43901</v>
      </c>
      <c r="AE84" s="0" t="n">
        <f aca="false">D84-D83</f>
        <v>196</v>
      </c>
      <c r="AF84" s="0" t="n">
        <f aca="false">E84-E83</f>
        <v>0</v>
      </c>
      <c r="AG84" s="0" t="n">
        <f aca="false">F84-F83</f>
        <v>0</v>
      </c>
      <c r="AH84" s="0" t="n">
        <f aca="false">G84-G83</f>
        <v>0</v>
      </c>
      <c r="AI84" s="0" t="n">
        <f aca="false">H84-H83</f>
        <v>0</v>
      </c>
      <c r="AJ84" s="0" t="n">
        <f aca="false">I84-I83</f>
        <v>0</v>
      </c>
      <c r="AK84" s="0" t="n">
        <f aca="false">J84-J83</f>
        <v>0</v>
      </c>
      <c r="AL84" s="1" t="n">
        <f aca="false">AL83+1</f>
        <v>4</v>
      </c>
    </row>
    <row r="85" customFormat="false" ht="12.8" hidden="false" customHeight="false" outlineLevel="0" collapsed="false">
      <c r="A85" s="9"/>
      <c r="B85" s="1" t="n">
        <f aca="false">B84+1</f>
        <v>5</v>
      </c>
      <c r="C85" s="15" t="n">
        <f aca="false">$C84+1</f>
        <v>43902</v>
      </c>
      <c r="D85" s="21" t="n">
        <v>1016</v>
      </c>
      <c r="E85" s="21"/>
      <c r="F85" s="21"/>
      <c r="G85" s="21"/>
      <c r="H85" s="9" t="n">
        <v>9</v>
      </c>
      <c r="I85" s="21"/>
      <c r="J85" s="21"/>
      <c r="K85" s="1" t="n">
        <f aca="false">K84+1</f>
        <v>5</v>
      </c>
      <c r="L85" s="15" t="n">
        <v>43902</v>
      </c>
      <c r="M85" s="9" t="n">
        <v>1016</v>
      </c>
      <c r="N85" s="9"/>
      <c r="O85" s="9"/>
      <c r="P85" s="9"/>
      <c r="Q85" s="9" t="n">
        <v>9</v>
      </c>
      <c r="R85" s="9"/>
      <c r="S85" s="9"/>
      <c r="T85" s="1" t="n">
        <f aca="false">T84+1</f>
        <v>5</v>
      </c>
      <c r="U85" s="15" t="n">
        <v>43902</v>
      </c>
      <c r="V85" s="0" t="n">
        <f aca="false">D85-M85</f>
        <v>0</v>
      </c>
      <c r="W85" s="0" t="n">
        <f aca="false">E85-N85</f>
        <v>0</v>
      </c>
      <c r="X85" s="0" t="n">
        <f aca="false">F85-O85</f>
        <v>0</v>
      </c>
      <c r="Y85" s="0" t="n">
        <f aca="false">G85-P85</f>
        <v>0</v>
      </c>
      <c r="Z85" s="0" t="n">
        <f aca="false">H85-Q85</f>
        <v>0</v>
      </c>
      <c r="AA85" s="0" t="n">
        <f aca="false">I85-R85</f>
        <v>0</v>
      </c>
      <c r="AB85" s="0" t="n">
        <f aca="false">J85-S85</f>
        <v>0</v>
      </c>
      <c r="AC85" s="1" t="n">
        <f aca="false">AC84+1</f>
        <v>5</v>
      </c>
      <c r="AD85" s="15" t="n">
        <v>43902</v>
      </c>
      <c r="AE85" s="0" t="n">
        <f aca="false">D85-D84</f>
        <v>189</v>
      </c>
      <c r="AF85" s="0" t="n">
        <f aca="false">E85-E84</f>
        <v>0</v>
      </c>
      <c r="AG85" s="0" t="n">
        <f aca="false">F85-F84</f>
        <v>0</v>
      </c>
      <c r="AH85" s="0" t="n">
        <f aca="false">G85-G84</f>
        <v>0</v>
      </c>
      <c r="AI85" s="0" t="n">
        <f aca="false">H85-H84</f>
        <v>2</v>
      </c>
      <c r="AJ85" s="0" t="n">
        <f aca="false">I85-I84</f>
        <v>0</v>
      </c>
      <c r="AK85" s="0" t="n">
        <f aca="false">J85-J84</f>
        <v>0</v>
      </c>
      <c r="AL85" s="1" t="n">
        <f aca="false">AL84+1</f>
        <v>5</v>
      </c>
    </row>
    <row r="86" customFormat="false" ht="12.8" hidden="false" customHeight="false" outlineLevel="0" collapsed="false">
      <c r="A86" s="9"/>
      <c r="B86" s="1" t="n">
        <f aca="false">B85+1</f>
        <v>6</v>
      </c>
      <c r="C86" s="15" t="n">
        <f aca="false">$C85+1</f>
        <v>43903</v>
      </c>
      <c r="D86" s="21" t="n">
        <v>1266</v>
      </c>
      <c r="E86" s="21"/>
      <c r="F86" s="21"/>
      <c r="G86" s="21"/>
      <c r="H86" s="9" t="n">
        <v>10</v>
      </c>
      <c r="I86" s="21"/>
      <c r="J86" s="21"/>
      <c r="K86" s="1" t="n">
        <f aca="false">K85+1</f>
        <v>6</v>
      </c>
      <c r="L86" s="15" t="n">
        <v>43903</v>
      </c>
      <c r="M86" s="9" t="n">
        <v>1266</v>
      </c>
      <c r="N86" s="9"/>
      <c r="O86" s="9"/>
      <c r="P86" s="9"/>
      <c r="Q86" s="9" t="n">
        <v>10</v>
      </c>
      <c r="R86" s="9"/>
      <c r="S86" s="9"/>
      <c r="T86" s="1" t="n">
        <f aca="false">T85+1</f>
        <v>6</v>
      </c>
      <c r="U86" s="15" t="n">
        <v>43903</v>
      </c>
      <c r="V86" s="0" t="n">
        <f aca="false">D86-M86</f>
        <v>0</v>
      </c>
      <c r="W86" s="0" t="n">
        <f aca="false">E86-N86</f>
        <v>0</v>
      </c>
      <c r="X86" s="0" t="n">
        <f aca="false">F86-O86</f>
        <v>0</v>
      </c>
      <c r="Y86" s="0" t="n">
        <f aca="false">G86-P86</f>
        <v>0</v>
      </c>
      <c r="Z86" s="0" t="n">
        <f aca="false">H86-Q86</f>
        <v>0</v>
      </c>
      <c r="AA86" s="0" t="n">
        <f aca="false">I86-R86</f>
        <v>0</v>
      </c>
      <c r="AB86" s="0" t="n">
        <f aca="false">J86-S86</f>
        <v>0</v>
      </c>
      <c r="AC86" s="1" t="n">
        <f aca="false">AC85+1</f>
        <v>6</v>
      </c>
      <c r="AD86" s="15" t="n">
        <v>43903</v>
      </c>
      <c r="AE86" s="0" t="n">
        <f aca="false">D86-D85</f>
        <v>250</v>
      </c>
      <c r="AF86" s="0" t="n">
        <f aca="false">E86-E85</f>
        <v>0</v>
      </c>
      <c r="AG86" s="0" t="n">
        <f aca="false">F86-F85</f>
        <v>0</v>
      </c>
      <c r="AH86" s="0" t="n">
        <f aca="false">G86-G85</f>
        <v>0</v>
      </c>
      <c r="AI86" s="0" t="n">
        <f aca="false">H86-H85</f>
        <v>1</v>
      </c>
      <c r="AJ86" s="0" t="n">
        <f aca="false">I86-I85</f>
        <v>0</v>
      </c>
      <c r="AK86" s="0" t="n">
        <f aca="false">J86-J85</f>
        <v>0</v>
      </c>
      <c r="AL86" s="1" t="n">
        <f aca="false">AL85+1</f>
        <v>6</v>
      </c>
    </row>
    <row r="87" customFormat="false" ht="12.8" hidden="false" customHeight="false" outlineLevel="0" collapsed="false">
      <c r="A87" s="9"/>
      <c r="B87" s="1" t="n">
        <f aca="false">B86+1</f>
        <v>7</v>
      </c>
      <c r="C87" s="15" t="n">
        <f aca="false">$C86+1</f>
        <v>43904</v>
      </c>
      <c r="D87" s="21" t="n">
        <v>1441</v>
      </c>
      <c r="E87" s="21" t="n">
        <v>196</v>
      </c>
      <c r="F87" s="21"/>
      <c r="G87" s="21"/>
      <c r="H87" s="9" t="n">
        <v>28</v>
      </c>
      <c r="I87" s="21"/>
      <c r="J87" s="21"/>
      <c r="K87" s="1" t="n">
        <f aca="false">K86+1</f>
        <v>7</v>
      </c>
      <c r="L87" s="15" t="n">
        <v>43904</v>
      </c>
      <c r="M87" s="9" t="n">
        <v>1441</v>
      </c>
      <c r="N87" s="9" t="n">
        <v>196</v>
      </c>
      <c r="O87" s="9"/>
      <c r="P87" s="9"/>
      <c r="Q87" s="9" t="n">
        <v>28</v>
      </c>
      <c r="R87" s="9"/>
      <c r="S87" s="9"/>
      <c r="T87" s="1" t="n">
        <f aca="false">T86+1</f>
        <v>7</v>
      </c>
      <c r="U87" s="15" t="n">
        <v>43904</v>
      </c>
      <c r="V87" s="0" t="n">
        <f aca="false">D87-M87</f>
        <v>0</v>
      </c>
      <c r="W87" s="0" t="n">
        <f aca="false">E87-N87</f>
        <v>0</v>
      </c>
      <c r="X87" s="0" t="n">
        <f aca="false">F87-O87</f>
        <v>0</v>
      </c>
      <c r="Y87" s="0" t="n">
        <f aca="false">G87-P87</f>
        <v>0</v>
      </c>
      <c r="Z87" s="0" t="n">
        <f aca="false">H87-Q87</f>
        <v>0</v>
      </c>
      <c r="AA87" s="0" t="n">
        <f aca="false">I87-R87</f>
        <v>0</v>
      </c>
      <c r="AB87" s="0" t="n">
        <f aca="false">J87-S87</f>
        <v>0</v>
      </c>
      <c r="AC87" s="1" t="n">
        <f aca="false">AC86+1</f>
        <v>7</v>
      </c>
      <c r="AD87" s="15" t="n">
        <v>43904</v>
      </c>
      <c r="AE87" s="0" t="n">
        <f aca="false">D87-D86</f>
        <v>175</v>
      </c>
      <c r="AF87" s="0" t="n">
        <f aca="false">E87-E86</f>
        <v>196</v>
      </c>
      <c r="AG87" s="0" t="n">
        <f aca="false">F87-F86</f>
        <v>0</v>
      </c>
      <c r="AH87" s="0" t="n">
        <f aca="false">G87-G86</f>
        <v>0</v>
      </c>
      <c r="AI87" s="0" t="n">
        <f aca="false">H87-H86</f>
        <v>18</v>
      </c>
      <c r="AJ87" s="0" t="n">
        <f aca="false">I87-I86</f>
        <v>0</v>
      </c>
      <c r="AK87" s="0" t="n">
        <f aca="false">J87-J86</f>
        <v>0</v>
      </c>
      <c r="AL87" s="1" t="n">
        <f aca="false">AL86+1</f>
        <v>7</v>
      </c>
    </row>
    <row r="88" customFormat="false" ht="12.8" hidden="false" customHeight="false" outlineLevel="0" collapsed="false">
      <c r="A88" s="9"/>
      <c r="B88" s="1" t="n">
        <f aca="false">B87+1</f>
        <v>8</v>
      </c>
      <c r="C88" s="15" t="n">
        <f aca="false">$C87+1</f>
        <v>43905</v>
      </c>
      <c r="D88" s="21" t="n">
        <v>1809</v>
      </c>
      <c r="E88" s="7" t="n">
        <v>294</v>
      </c>
      <c r="F88" s="21"/>
      <c r="G88" s="21"/>
      <c r="H88" s="9" t="n">
        <v>43</v>
      </c>
      <c r="I88" s="21"/>
      <c r="J88" s="21"/>
      <c r="K88" s="1" t="n">
        <f aca="false">K87+1</f>
        <v>8</v>
      </c>
      <c r="L88" s="15" t="n">
        <v>43905</v>
      </c>
      <c r="M88" s="9" t="n">
        <v>1809</v>
      </c>
      <c r="N88" s="9" t="n">
        <v>294</v>
      </c>
      <c r="O88" s="9"/>
      <c r="P88" s="9"/>
      <c r="Q88" s="9" t="n">
        <v>43</v>
      </c>
      <c r="R88" s="9"/>
      <c r="S88" s="9"/>
      <c r="T88" s="1" t="n">
        <f aca="false">T87+1</f>
        <v>8</v>
      </c>
      <c r="U88" s="15" t="n">
        <v>43905</v>
      </c>
      <c r="V88" s="0" t="n">
        <f aca="false">D88-M88</f>
        <v>0</v>
      </c>
      <c r="W88" s="0" t="n">
        <f aca="false">E88-N88</f>
        <v>0</v>
      </c>
      <c r="X88" s="0" t="n">
        <f aca="false">F88-O88</f>
        <v>0</v>
      </c>
      <c r="Y88" s="0" t="n">
        <f aca="false">G88-P88</f>
        <v>0</v>
      </c>
      <c r="Z88" s="0" t="n">
        <f aca="false">H88-Q88</f>
        <v>0</v>
      </c>
      <c r="AA88" s="0" t="n">
        <f aca="false">I88-R88</f>
        <v>0</v>
      </c>
      <c r="AB88" s="0" t="n">
        <f aca="false">J88-S88</f>
        <v>0</v>
      </c>
      <c r="AC88" s="1" t="n">
        <f aca="false">AC87+1</f>
        <v>8</v>
      </c>
      <c r="AD88" s="15" t="n">
        <v>43905</v>
      </c>
      <c r="AE88" s="0" t="n">
        <f aca="false">D88-D87</f>
        <v>368</v>
      </c>
      <c r="AF88" s="0" t="n">
        <f aca="false">E88-E87</f>
        <v>98</v>
      </c>
      <c r="AG88" s="0" t="n">
        <f aca="false">F88-F87</f>
        <v>0</v>
      </c>
      <c r="AH88" s="0" t="n">
        <f aca="false">G88-G87</f>
        <v>0</v>
      </c>
      <c r="AI88" s="0" t="n">
        <f aca="false">H88-H87</f>
        <v>15</v>
      </c>
      <c r="AJ88" s="0" t="n">
        <f aca="false">I88-I87</f>
        <v>0</v>
      </c>
      <c r="AK88" s="0" t="n">
        <f aca="false">J88-J87</f>
        <v>0</v>
      </c>
      <c r="AL88" s="1" t="n">
        <f aca="false">AL87+1</f>
        <v>8</v>
      </c>
    </row>
    <row r="89" customFormat="false" ht="12.8" hidden="false" customHeight="false" outlineLevel="0" collapsed="false">
      <c r="A89" s="9"/>
      <c r="B89" s="1" t="n">
        <f aca="false">B88+1</f>
        <v>9</v>
      </c>
      <c r="C89" s="15" t="n">
        <f aca="false">$C88+1</f>
        <v>43906</v>
      </c>
      <c r="D89" s="21" t="n">
        <v>2158</v>
      </c>
      <c r="E89" s="21" t="n">
        <v>342</v>
      </c>
      <c r="F89" s="21"/>
      <c r="G89" s="21"/>
      <c r="H89" s="9" t="n">
        <v>65</v>
      </c>
      <c r="I89" s="21"/>
      <c r="J89" s="21"/>
      <c r="K89" s="1" t="n">
        <f aca="false">K88+1</f>
        <v>9</v>
      </c>
      <c r="L89" s="15" t="n">
        <v>43906</v>
      </c>
      <c r="M89" s="9" t="n">
        <v>2158</v>
      </c>
      <c r="N89" s="9" t="n">
        <v>342</v>
      </c>
      <c r="O89" s="9"/>
      <c r="P89" s="9"/>
      <c r="Q89" s="9" t="n">
        <v>65</v>
      </c>
      <c r="R89" s="9"/>
      <c r="S89" s="9"/>
      <c r="T89" s="1" t="n">
        <f aca="false">T88+1</f>
        <v>9</v>
      </c>
      <c r="U89" s="15" t="n">
        <v>43906</v>
      </c>
      <c r="V89" s="0" t="n">
        <f aca="false">D89-M89</f>
        <v>0</v>
      </c>
      <c r="W89" s="0" t="n">
        <f aca="false">E89-N89</f>
        <v>0</v>
      </c>
      <c r="X89" s="0" t="n">
        <f aca="false">F89-O89</f>
        <v>0</v>
      </c>
      <c r="Y89" s="0" t="n">
        <f aca="false">G89-P89</f>
        <v>0</v>
      </c>
      <c r="Z89" s="0" t="n">
        <f aca="false">H89-Q89</f>
        <v>0</v>
      </c>
      <c r="AA89" s="0" t="n">
        <f aca="false">I89-R89</f>
        <v>0</v>
      </c>
      <c r="AB89" s="0" t="n">
        <f aca="false">J89-S89</f>
        <v>0</v>
      </c>
      <c r="AC89" s="1" t="n">
        <f aca="false">AC88+1</f>
        <v>9</v>
      </c>
      <c r="AD89" s="15" t="n">
        <v>43906</v>
      </c>
      <c r="AE89" s="0" t="n">
        <f aca="false">D89-D88</f>
        <v>349</v>
      </c>
      <c r="AF89" s="0" t="n">
        <f aca="false">E89-E88</f>
        <v>48</v>
      </c>
      <c r="AG89" s="0" t="n">
        <f aca="false">F89-F88</f>
        <v>0</v>
      </c>
      <c r="AH89" s="0" t="n">
        <f aca="false">G89-G88</f>
        <v>0</v>
      </c>
      <c r="AI89" s="0" t="n">
        <f aca="false">H89-H88</f>
        <v>22</v>
      </c>
      <c r="AJ89" s="0" t="n">
        <f aca="false">I89-I88</f>
        <v>0</v>
      </c>
      <c r="AK89" s="0" t="n">
        <f aca="false">J89-J88</f>
        <v>0</v>
      </c>
      <c r="AL89" s="1" t="n">
        <f aca="false">AL88+1</f>
        <v>9</v>
      </c>
    </row>
    <row r="90" customFormat="false" ht="12.8" hidden="false" customHeight="false" outlineLevel="0" collapsed="false">
      <c r="A90" s="9"/>
      <c r="B90" s="1" t="n">
        <f aca="false">B89+1</f>
        <v>10</v>
      </c>
      <c r="C90" s="15" t="n">
        <f aca="false">$C89+1</f>
        <v>43907</v>
      </c>
      <c r="D90" s="21" t="n">
        <v>2503</v>
      </c>
      <c r="E90" s="21" t="n">
        <v>533</v>
      </c>
      <c r="F90" s="21"/>
      <c r="G90" s="21"/>
      <c r="H90" s="9" t="n">
        <v>81</v>
      </c>
      <c r="I90" s="21"/>
      <c r="J90" s="21"/>
      <c r="K90" s="1" t="n">
        <f aca="false">K89+1</f>
        <v>10</v>
      </c>
      <c r="L90" s="15" t="n">
        <v>43907</v>
      </c>
      <c r="M90" s="9" t="n">
        <v>2503</v>
      </c>
      <c r="N90" s="9" t="n">
        <v>533</v>
      </c>
      <c r="O90" s="9"/>
      <c r="P90" s="9"/>
      <c r="Q90" s="9" t="n">
        <v>81</v>
      </c>
      <c r="R90" s="9"/>
      <c r="S90" s="9"/>
      <c r="T90" s="1" t="n">
        <f aca="false">T89+1</f>
        <v>10</v>
      </c>
      <c r="U90" s="15" t="n">
        <v>43907</v>
      </c>
      <c r="V90" s="0" t="n">
        <f aca="false">D90-M90</f>
        <v>0</v>
      </c>
      <c r="W90" s="0" t="n">
        <f aca="false">E90-N90</f>
        <v>0</v>
      </c>
      <c r="X90" s="0" t="n">
        <f aca="false">F90-O90</f>
        <v>0</v>
      </c>
      <c r="Y90" s="0" t="n">
        <f aca="false">G90-P90</f>
        <v>0</v>
      </c>
      <c r="Z90" s="0" t="n">
        <f aca="false">H90-Q90</f>
        <v>0</v>
      </c>
      <c r="AA90" s="0" t="n">
        <f aca="false">I90-R90</f>
        <v>0</v>
      </c>
      <c r="AB90" s="0" t="n">
        <f aca="false">J90-S90</f>
        <v>0</v>
      </c>
      <c r="AC90" s="1" t="n">
        <f aca="false">AC89+1</f>
        <v>10</v>
      </c>
      <c r="AD90" s="15" t="n">
        <v>43907</v>
      </c>
      <c r="AE90" s="0" t="n">
        <f aca="false">D90-D89</f>
        <v>345</v>
      </c>
      <c r="AF90" s="0" t="n">
        <f aca="false">E90-E89</f>
        <v>191</v>
      </c>
      <c r="AG90" s="0" t="n">
        <f aca="false">F90-F89</f>
        <v>0</v>
      </c>
      <c r="AH90" s="0" t="n">
        <f aca="false">G90-G89</f>
        <v>0</v>
      </c>
      <c r="AI90" s="0" t="n">
        <f aca="false">H90-H89</f>
        <v>16</v>
      </c>
      <c r="AJ90" s="0" t="n">
        <f aca="false">I90-I89</f>
        <v>0</v>
      </c>
      <c r="AK90" s="0" t="n">
        <f aca="false">J90-J89</f>
        <v>0</v>
      </c>
      <c r="AL90" s="1" t="n">
        <f aca="false">AL89+1</f>
        <v>10</v>
      </c>
    </row>
    <row r="91" customFormat="false" ht="12.8" hidden="false" customHeight="false" outlineLevel="0" collapsed="false">
      <c r="A91" s="9"/>
      <c r="B91" s="1" t="n">
        <f aca="false">B90+1</f>
        <v>11</v>
      </c>
      <c r="C91" s="15" t="n">
        <f aca="false">$C90+1</f>
        <v>43908</v>
      </c>
      <c r="D91" s="21" t="n">
        <v>2978</v>
      </c>
      <c r="E91" s="21" t="n">
        <v>638</v>
      </c>
      <c r="F91" s="21" t="n">
        <v>264</v>
      </c>
      <c r="G91" s="21"/>
      <c r="H91" s="9" t="n">
        <v>115</v>
      </c>
      <c r="I91" s="21"/>
      <c r="J91" s="21"/>
      <c r="K91" s="1" t="n">
        <f aca="false">K90+1</f>
        <v>11</v>
      </c>
      <c r="L91" s="15" t="n">
        <v>43908</v>
      </c>
      <c r="M91" s="9" t="n">
        <v>2978</v>
      </c>
      <c r="N91" s="9" t="n">
        <v>638</v>
      </c>
      <c r="O91" s="9" t="n">
        <v>264</v>
      </c>
      <c r="P91" s="9"/>
      <c r="Q91" s="9" t="n">
        <v>115</v>
      </c>
      <c r="R91" s="9"/>
      <c r="S91" s="9"/>
      <c r="T91" s="1" t="n">
        <f aca="false">T90+1</f>
        <v>11</v>
      </c>
      <c r="U91" s="15" t="n">
        <v>43908</v>
      </c>
      <c r="V91" s="0" t="n">
        <f aca="false">D91-M91</f>
        <v>0</v>
      </c>
      <c r="W91" s="0" t="n">
        <f aca="false">E91-N91</f>
        <v>0</v>
      </c>
      <c r="X91" s="0" t="n">
        <f aca="false">F91-O91</f>
        <v>0</v>
      </c>
      <c r="Y91" s="0" t="n">
        <f aca="false">G91-P91</f>
        <v>0</v>
      </c>
      <c r="Z91" s="0" t="n">
        <f aca="false">H91-Q91</f>
        <v>0</v>
      </c>
      <c r="AA91" s="0" t="n">
        <f aca="false">I91-R91</f>
        <v>0</v>
      </c>
      <c r="AB91" s="0" t="n">
        <f aca="false">J91-S91</f>
        <v>0</v>
      </c>
      <c r="AC91" s="1" t="n">
        <f aca="false">AC90+1</f>
        <v>11</v>
      </c>
      <c r="AD91" s="15" t="n">
        <v>43908</v>
      </c>
      <c r="AE91" s="0" t="n">
        <f aca="false">D91-D90</f>
        <v>475</v>
      </c>
      <c r="AF91" s="0" t="n">
        <f aca="false">E91-E90</f>
        <v>105</v>
      </c>
      <c r="AG91" s="0" t="n">
        <f aca="false">F91-F90</f>
        <v>264</v>
      </c>
      <c r="AH91" s="0" t="n">
        <f aca="false">G91-G90</f>
        <v>0</v>
      </c>
      <c r="AI91" s="0" t="n">
        <f aca="false">H91-H90</f>
        <v>34</v>
      </c>
      <c r="AJ91" s="0" t="n">
        <f aca="false">I91-I90</f>
        <v>0</v>
      </c>
      <c r="AK91" s="0" t="n">
        <f aca="false">J91-J90</f>
        <v>0</v>
      </c>
      <c r="AL91" s="1" t="n">
        <f aca="false">AL90+1</f>
        <v>11</v>
      </c>
    </row>
    <row r="92" customFormat="false" ht="12.8" hidden="false" customHeight="false" outlineLevel="0" collapsed="false">
      <c r="A92" s="9"/>
      <c r="B92" s="1" t="n">
        <f aca="false">B91+1</f>
        <v>12</v>
      </c>
      <c r="C92" s="15" t="n">
        <f aca="false">$C91+1</f>
        <v>43909</v>
      </c>
      <c r="D92" s="21" t="n">
        <v>3405</v>
      </c>
      <c r="E92" s="21" t="n">
        <v>831</v>
      </c>
      <c r="F92" s="7" t="n">
        <v>372</v>
      </c>
      <c r="G92" s="21"/>
      <c r="H92" s="9" t="n">
        <v>158</v>
      </c>
      <c r="I92" s="21"/>
      <c r="J92" s="21"/>
      <c r="K92" s="1" t="n">
        <f aca="false">K91+1</f>
        <v>12</v>
      </c>
      <c r="L92" s="15" t="n">
        <v>43909</v>
      </c>
      <c r="M92" s="9" t="n">
        <v>3405</v>
      </c>
      <c r="N92" s="9" t="n">
        <v>831</v>
      </c>
      <c r="O92" s="9" t="n">
        <v>372</v>
      </c>
      <c r="P92" s="9"/>
      <c r="Q92" s="9" t="n">
        <v>158</v>
      </c>
      <c r="R92" s="9"/>
      <c r="S92" s="9"/>
      <c r="T92" s="1" t="n">
        <f aca="false">T91+1</f>
        <v>12</v>
      </c>
      <c r="U92" s="15" t="n">
        <v>43909</v>
      </c>
      <c r="V92" s="0" t="n">
        <f aca="false">D92-M92</f>
        <v>0</v>
      </c>
      <c r="W92" s="0" t="n">
        <f aca="false">E92-N92</f>
        <v>0</v>
      </c>
      <c r="X92" s="0" t="n">
        <f aca="false">F92-O92</f>
        <v>0</v>
      </c>
      <c r="Y92" s="0" t="n">
        <f aca="false">G92-P92</f>
        <v>0</v>
      </c>
      <c r="Z92" s="0" t="n">
        <f aca="false">H92-Q92</f>
        <v>0</v>
      </c>
      <c r="AA92" s="0" t="n">
        <f aca="false">I92-R92</f>
        <v>0</v>
      </c>
      <c r="AB92" s="0" t="n">
        <f aca="false">J92-S92</f>
        <v>0</v>
      </c>
      <c r="AC92" s="1" t="n">
        <f aca="false">AC91+1</f>
        <v>12</v>
      </c>
      <c r="AD92" s="15" t="n">
        <v>43909</v>
      </c>
      <c r="AE92" s="0" t="n">
        <f aca="false">D92-D91</f>
        <v>427</v>
      </c>
      <c r="AF92" s="0" t="n">
        <f aca="false">E92-E91</f>
        <v>193</v>
      </c>
      <c r="AG92" s="0" t="n">
        <f aca="false">F92-F91</f>
        <v>108</v>
      </c>
      <c r="AH92" s="0" t="n">
        <f aca="false">G92-G91</f>
        <v>0</v>
      </c>
      <c r="AI92" s="0" t="n">
        <f aca="false">H92-H91</f>
        <v>43</v>
      </c>
      <c r="AJ92" s="0" t="n">
        <f aca="false">I92-I91</f>
        <v>0</v>
      </c>
      <c r="AK92" s="0" t="n">
        <f aca="false">J92-J91</f>
        <v>0</v>
      </c>
      <c r="AL92" s="1" t="n">
        <f aca="false">AL91+1</f>
        <v>12</v>
      </c>
    </row>
    <row r="93" customFormat="false" ht="12.8" hidden="false" customHeight="false" outlineLevel="0" collapsed="false">
      <c r="A93" s="9"/>
      <c r="B93" s="1" t="n">
        <f aca="false">B92+1</f>
        <v>13</v>
      </c>
      <c r="C93" s="15" t="n">
        <f aca="false">$C92+1</f>
        <v>43910</v>
      </c>
      <c r="D93" s="21" t="n">
        <v>4032</v>
      </c>
      <c r="E93" s="21" t="n">
        <v>1093</v>
      </c>
      <c r="F93" s="21" t="n">
        <v>450</v>
      </c>
      <c r="G93" s="21"/>
      <c r="H93" s="9" t="n">
        <v>194</v>
      </c>
      <c r="I93" s="21"/>
      <c r="J93" s="21"/>
      <c r="K93" s="1" t="n">
        <f aca="false">K92+1</f>
        <v>13</v>
      </c>
      <c r="L93" s="15" t="n">
        <v>43910</v>
      </c>
      <c r="M93" s="9" t="n">
        <v>4032</v>
      </c>
      <c r="N93" s="9" t="n">
        <v>1093</v>
      </c>
      <c r="O93" s="9" t="n">
        <v>450</v>
      </c>
      <c r="P93" s="9"/>
      <c r="Q93" s="9" t="n">
        <v>194</v>
      </c>
      <c r="R93" s="9"/>
      <c r="S93" s="9"/>
      <c r="T93" s="1" t="n">
        <f aca="false">T92+1</f>
        <v>13</v>
      </c>
      <c r="U93" s="15" t="n">
        <v>43910</v>
      </c>
      <c r="V93" s="0" t="n">
        <f aca="false">D93-M93</f>
        <v>0</v>
      </c>
      <c r="W93" s="0" t="n">
        <f aca="false">E93-N93</f>
        <v>0</v>
      </c>
      <c r="X93" s="0" t="n">
        <f aca="false">F93-O93</f>
        <v>0</v>
      </c>
      <c r="Y93" s="0" t="n">
        <f aca="false">G93-P93</f>
        <v>0</v>
      </c>
      <c r="Z93" s="0" t="n">
        <f aca="false">H93-Q93</f>
        <v>0</v>
      </c>
      <c r="AA93" s="0" t="n">
        <f aca="false">I93-R93</f>
        <v>0</v>
      </c>
      <c r="AB93" s="0" t="n">
        <f aca="false">J93-S93</f>
        <v>0</v>
      </c>
      <c r="AC93" s="1" t="n">
        <f aca="false">AC92+1</f>
        <v>13</v>
      </c>
      <c r="AD93" s="15" t="n">
        <v>43910</v>
      </c>
      <c r="AE93" s="0" t="n">
        <f aca="false">D93-D92</f>
        <v>627</v>
      </c>
      <c r="AF93" s="0" t="n">
        <f aca="false">E93-E92</f>
        <v>262</v>
      </c>
      <c r="AG93" s="0" t="n">
        <f aca="false">F93-F92</f>
        <v>78</v>
      </c>
      <c r="AH93" s="0" t="n">
        <f aca="false">G93-G92</f>
        <v>0</v>
      </c>
      <c r="AI93" s="0" t="n">
        <f aca="false">H93-H92</f>
        <v>36</v>
      </c>
      <c r="AJ93" s="0" t="n">
        <f aca="false">I93-I92</f>
        <v>0</v>
      </c>
      <c r="AK93" s="0" t="n">
        <f aca="false">J93-J92</f>
        <v>0</v>
      </c>
      <c r="AL93" s="1" t="n">
        <f aca="false">AL92+1</f>
        <v>13</v>
      </c>
    </row>
    <row r="94" customFormat="false" ht="12.8" hidden="false" customHeight="false" outlineLevel="0" collapsed="false">
      <c r="A94" s="9"/>
      <c r="B94" s="1" t="n">
        <f aca="false">B93+1</f>
        <v>14</v>
      </c>
      <c r="C94" s="15" t="n">
        <f aca="false">$C93+1</f>
        <v>43911</v>
      </c>
      <c r="D94" s="21" t="n">
        <v>4825</v>
      </c>
      <c r="E94" s="21" t="n">
        <v>1381</v>
      </c>
      <c r="F94" s="21" t="n">
        <v>562</v>
      </c>
      <c r="G94" s="21"/>
      <c r="H94" s="9" t="n">
        <v>250</v>
      </c>
      <c r="I94" s="21"/>
      <c r="J94" s="21"/>
      <c r="K94" s="1" t="n">
        <f aca="false">K93+1</f>
        <v>14</v>
      </c>
      <c r="L94" s="15" t="n">
        <v>43911</v>
      </c>
      <c r="M94" s="9" t="n">
        <v>4825</v>
      </c>
      <c r="N94" s="9" t="n">
        <v>1381</v>
      </c>
      <c r="O94" s="9" t="n">
        <v>562</v>
      </c>
      <c r="P94" s="9"/>
      <c r="Q94" s="9" t="n">
        <v>250</v>
      </c>
      <c r="R94" s="9"/>
      <c r="S94" s="9"/>
      <c r="T94" s="1" t="n">
        <f aca="false">T93+1</f>
        <v>14</v>
      </c>
      <c r="U94" s="15" t="n">
        <v>43911</v>
      </c>
      <c r="V94" s="0" t="n">
        <f aca="false">D94-M94</f>
        <v>0</v>
      </c>
      <c r="W94" s="0" t="n">
        <f aca="false">E94-N94</f>
        <v>0</v>
      </c>
      <c r="X94" s="0" t="n">
        <f aca="false">F94-O94</f>
        <v>0</v>
      </c>
      <c r="Y94" s="0" t="n">
        <f aca="false">G94-P94</f>
        <v>0</v>
      </c>
      <c r="Z94" s="0" t="n">
        <f aca="false">H94-Q94</f>
        <v>0</v>
      </c>
      <c r="AA94" s="0" t="n">
        <f aca="false">I94-R94</f>
        <v>0</v>
      </c>
      <c r="AB94" s="0" t="n">
        <f aca="false">J94-S94</f>
        <v>0</v>
      </c>
      <c r="AC94" s="1" t="n">
        <f aca="false">AC93+1</f>
        <v>14</v>
      </c>
      <c r="AD94" s="15" t="n">
        <v>43911</v>
      </c>
      <c r="AE94" s="0" t="n">
        <f aca="false">D94-D93</f>
        <v>793</v>
      </c>
      <c r="AF94" s="0" t="n">
        <f aca="false">E94-E93</f>
        <v>288</v>
      </c>
      <c r="AG94" s="0" t="n">
        <f aca="false">F94-F93</f>
        <v>112</v>
      </c>
      <c r="AH94" s="0" t="n">
        <f aca="false">G94-G93</f>
        <v>0</v>
      </c>
      <c r="AI94" s="0" t="n">
        <f aca="false">H94-H93</f>
        <v>56</v>
      </c>
      <c r="AJ94" s="0" t="n">
        <f aca="false">I94-I93</f>
        <v>0</v>
      </c>
      <c r="AK94" s="0" t="n">
        <f aca="false">J94-J93</f>
        <v>0</v>
      </c>
      <c r="AL94" s="1" t="n">
        <f aca="false">AL93+1</f>
        <v>14</v>
      </c>
    </row>
    <row r="95" customFormat="false" ht="12.8" hidden="false" customHeight="false" outlineLevel="0" collapsed="false">
      <c r="A95" s="21"/>
      <c r="B95" s="1" t="n">
        <f aca="false">B94+1</f>
        <v>15</v>
      </c>
      <c r="C95" s="15" t="n">
        <f aca="false">$C94+1</f>
        <v>43912</v>
      </c>
      <c r="D95" s="21" t="n">
        <v>5476</v>
      </c>
      <c r="E95" s="21" t="n">
        <v>1772</v>
      </c>
      <c r="F95" s="21" t="n">
        <v>674</v>
      </c>
      <c r="G95" s="21"/>
      <c r="H95" s="9" t="n">
        <v>285</v>
      </c>
      <c r="I95" s="21"/>
      <c r="J95" s="21"/>
      <c r="K95" s="1" t="n">
        <f aca="false">K94+1</f>
        <v>15</v>
      </c>
      <c r="L95" s="15" t="n">
        <v>43912</v>
      </c>
      <c r="M95" s="9" t="n">
        <v>5476</v>
      </c>
      <c r="N95" s="9" t="n">
        <v>1772</v>
      </c>
      <c r="O95" s="9" t="n">
        <v>674</v>
      </c>
      <c r="P95" s="9"/>
      <c r="Q95" s="21" t="n">
        <v>281</v>
      </c>
      <c r="R95" s="9"/>
      <c r="S95" s="9"/>
      <c r="T95" s="1" t="n">
        <f aca="false">T94+1</f>
        <v>15</v>
      </c>
      <c r="U95" s="15" t="n">
        <v>43912</v>
      </c>
      <c r="V95" s="0" t="n">
        <f aca="false">D95-M95</f>
        <v>0</v>
      </c>
      <c r="W95" s="0" t="n">
        <f aca="false">E95-N95</f>
        <v>0</v>
      </c>
      <c r="X95" s="0" t="n">
        <f aca="false">F95-O95</f>
        <v>0</v>
      </c>
      <c r="Y95" s="0" t="n">
        <f aca="false">G95-P95</f>
        <v>0</v>
      </c>
      <c r="Z95" s="0" t="n">
        <f aca="false">H95-Q95</f>
        <v>4</v>
      </c>
      <c r="AA95" s="0" t="n">
        <f aca="false">I95-R95</f>
        <v>0</v>
      </c>
      <c r="AB95" s="0" t="n">
        <f aca="false">J95-S95</f>
        <v>0</v>
      </c>
      <c r="AC95" s="1" t="n">
        <f aca="false">AC94+1</f>
        <v>15</v>
      </c>
      <c r="AD95" s="15" t="n">
        <v>43912</v>
      </c>
      <c r="AE95" s="0" t="n">
        <f aca="false">D95-D94</f>
        <v>651</v>
      </c>
      <c r="AF95" s="0" t="n">
        <f aca="false">E95-E94</f>
        <v>391</v>
      </c>
      <c r="AG95" s="0" t="n">
        <f aca="false">F95-F94</f>
        <v>112</v>
      </c>
      <c r="AH95" s="0" t="n">
        <f aca="false">G95-G94</f>
        <v>0</v>
      </c>
      <c r="AI95" s="0" t="n">
        <f aca="false">H95-H94</f>
        <v>35</v>
      </c>
      <c r="AJ95" s="0" t="n">
        <f aca="false">I95-I94</f>
        <v>0</v>
      </c>
      <c r="AK95" s="0" t="n">
        <f aca="false">J95-J94</f>
        <v>0</v>
      </c>
      <c r="AL95" s="1" t="n">
        <f aca="false">AL94+1</f>
        <v>15</v>
      </c>
    </row>
    <row r="96" customFormat="false" ht="12.8" hidden="false" customHeight="false" outlineLevel="0" collapsed="false">
      <c r="A96" s="7"/>
      <c r="B96" s="1" t="n">
        <f aca="false">B95+1</f>
        <v>16</v>
      </c>
      <c r="C96" s="15" t="n">
        <f aca="false">$C95+1</f>
        <v>43913</v>
      </c>
      <c r="D96" s="21" t="n">
        <v>6077</v>
      </c>
      <c r="E96" s="21" t="n">
        <v>2311</v>
      </c>
      <c r="F96" s="21" t="n">
        <v>860</v>
      </c>
      <c r="G96" s="21"/>
      <c r="H96" s="39" t="n">
        <v>359</v>
      </c>
      <c r="I96" s="21"/>
      <c r="J96" s="21"/>
      <c r="K96" s="1" t="n">
        <f aca="false">K95+1</f>
        <v>16</v>
      </c>
      <c r="L96" s="15" t="n">
        <v>43913</v>
      </c>
      <c r="M96" s="9" t="n">
        <v>6077</v>
      </c>
      <c r="N96" s="9" t="n">
        <v>2311</v>
      </c>
      <c r="O96" s="9" t="n">
        <v>860</v>
      </c>
      <c r="P96" s="9"/>
      <c r="Q96" s="7" t="n">
        <v>335</v>
      </c>
      <c r="R96" s="9"/>
      <c r="S96" s="9"/>
      <c r="T96" s="1" t="n">
        <f aca="false">T95+1</f>
        <v>16</v>
      </c>
      <c r="U96" s="15" t="n">
        <v>43913</v>
      </c>
      <c r="V96" s="0" t="n">
        <f aca="false">D96-M96</f>
        <v>0</v>
      </c>
      <c r="W96" s="0" t="n">
        <f aca="false">E96-N96</f>
        <v>0</v>
      </c>
      <c r="X96" s="0" t="n">
        <f aca="false">F96-O96</f>
        <v>0</v>
      </c>
      <c r="Y96" s="0" t="n">
        <f aca="false">G96-P96</f>
        <v>0</v>
      </c>
      <c r="Z96" s="0" t="n">
        <f aca="false">H96-Q96</f>
        <v>24</v>
      </c>
      <c r="AA96" s="0" t="n">
        <f aca="false">I96-R96</f>
        <v>0</v>
      </c>
      <c r="AB96" s="0" t="n">
        <f aca="false">J96-S96</f>
        <v>0</v>
      </c>
      <c r="AC96" s="1" t="n">
        <f aca="false">AC95+1</f>
        <v>16</v>
      </c>
      <c r="AD96" s="15" t="n">
        <v>43913</v>
      </c>
      <c r="AE96" s="0" t="n">
        <f aca="false">D96-D95</f>
        <v>601</v>
      </c>
      <c r="AF96" s="0" t="n">
        <f aca="false">E96-E95</f>
        <v>539</v>
      </c>
      <c r="AG96" s="0" t="n">
        <f aca="false">F96-F95</f>
        <v>186</v>
      </c>
      <c r="AH96" s="0" t="n">
        <f aca="false">G96-G95</f>
        <v>0</v>
      </c>
      <c r="AI96" s="0" t="n">
        <f aca="false">H96-H95</f>
        <v>74</v>
      </c>
      <c r="AJ96" s="0" t="n">
        <f aca="false">I96-I95</f>
        <v>0</v>
      </c>
      <c r="AK96" s="0" t="n">
        <f aca="false">J96-J95</f>
        <v>0</v>
      </c>
      <c r="AL96" s="1" t="n">
        <f aca="false">AL95+1</f>
        <v>16</v>
      </c>
    </row>
    <row r="97" customFormat="false" ht="12.8" hidden="false" customHeight="false" outlineLevel="0" collapsed="false">
      <c r="A97" s="21"/>
      <c r="B97" s="1" t="n">
        <f aca="false">B96+1</f>
        <v>17</v>
      </c>
      <c r="C97" s="15" t="n">
        <f aca="false">$C96+1</f>
        <v>43914</v>
      </c>
      <c r="D97" s="21" t="n">
        <v>6820</v>
      </c>
      <c r="E97" s="21" t="n">
        <v>2991</v>
      </c>
      <c r="F97" s="21" t="n">
        <v>1100</v>
      </c>
      <c r="G97" s="21" t="n">
        <v>40</v>
      </c>
      <c r="H97" s="9" t="n">
        <v>508</v>
      </c>
      <c r="I97" s="21"/>
      <c r="J97" s="21"/>
      <c r="K97" s="1" t="n">
        <f aca="false">K96+1</f>
        <v>17</v>
      </c>
      <c r="L97" s="15" t="n">
        <v>43914</v>
      </c>
      <c r="M97" s="9" t="n">
        <v>6820</v>
      </c>
      <c r="N97" s="9" t="n">
        <v>2991</v>
      </c>
      <c r="O97" s="9" t="n">
        <v>1100</v>
      </c>
      <c r="P97" s="9" t="n">
        <v>40</v>
      </c>
      <c r="Q97" s="21" t="n">
        <v>422</v>
      </c>
      <c r="R97" s="9"/>
      <c r="S97" s="9"/>
      <c r="T97" s="1" t="n">
        <f aca="false">T96+1</f>
        <v>17</v>
      </c>
      <c r="U97" s="15" t="n">
        <v>43914</v>
      </c>
      <c r="V97" s="0" t="n">
        <f aca="false">D97-M97</f>
        <v>0</v>
      </c>
      <c r="W97" s="0" t="n">
        <f aca="false">E97-N97</f>
        <v>0</v>
      </c>
      <c r="X97" s="0" t="n">
        <f aca="false">F97-O97</f>
        <v>0</v>
      </c>
      <c r="Y97" s="0" t="n">
        <f aca="false">G97-P97</f>
        <v>0</v>
      </c>
      <c r="Z97" s="0" t="n">
        <f aca="false">H97-Q97</f>
        <v>86</v>
      </c>
      <c r="AA97" s="0" t="n">
        <f aca="false">I97-R97</f>
        <v>0</v>
      </c>
      <c r="AB97" s="0" t="n">
        <f aca="false">J97-S97</f>
        <v>0</v>
      </c>
      <c r="AC97" s="1" t="n">
        <f aca="false">AC96+1</f>
        <v>17</v>
      </c>
      <c r="AD97" s="15" t="n">
        <v>43914</v>
      </c>
      <c r="AE97" s="0" t="n">
        <f aca="false">D97-D96</f>
        <v>743</v>
      </c>
      <c r="AF97" s="0" t="n">
        <f aca="false">E97-E96</f>
        <v>680</v>
      </c>
      <c r="AG97" s="0" t="n">
        <f aca="false">F97-F96</f>
        <v>240</v>
      </c>
      <c r="AH97" s="0" t="n">
        <f aca="false">G97-G96</f>
        <v>40</v>
      </c>
      <c r="AI97" s="0" t="n">
        <f aca="false">H97-H96</f>
        <v>149</v>
      </c>
      <c r="AJ97" s="0" t="n">
        <f aca="false">I97-I96</f>
        <v>0</v>
      </c>
      <c r="AK97" s="0" t="n">
        <f aca="false">J97-J96</f>
        <v>0</v>
      </c>
      <c r="AL97" s="1" t="n">
        <f aca="false">AL96+1</f>
        <v>17</v>
      </c>
    </row>
    <row r="98" customFormat="false" ht="12.8" hidden="false" customHeight="false" outlineLevel="0" collapsed="false">
      <c r="A98" s="21"/>
      <c r="B98" s="1" t="n">
        <f aca="false">B97+1</f>
        <v>18</v>
      </c>
      <c r="C98" s="15" t="n">
        <f aca="false">$C97+1</f>
        <v>43915</v>
      </c>
      <c r="D98" s="21" t="n">
        <v>7503</v>
      </c>
      <c r="E98" s="21" t="n">
        <v>3647</v>
      </c>
      <c r="F98" s="21" t="n">
        <v>1311</v>
      </c>
      <c r="G98" s="7" t="n">
        <v>62</v>
      </c>
      <c r="H98" s="9" t="n">
        <v>694</v>
      </c>
      <c r="I98" s="21"/>
      <c r="J98" s="21"/>
      <c r="K98" s="1" t="n">
        <f aca="false">K97+1</f>
        <v>18</v>
      </c>
      <c r="L98" s="15" t="n">
        <v>43915</v>
      </c>
      <c r="M98" s="9" t="n">
        <v>7503</v>
      </c>
      <c r="N98" s="9" t="n">
        <v>3647</v>
      </c>
      <c r="O98" s="9" t="n">
        <v>1311</v>
      </c>
      <c r="P98" s="9" t="n">
        <v>62</v>
      </c>
      <c r="Q98" s="21" t="n">
        <v>463</v>
      </c>
      <c r="R98" s="9"/>
      <c r="S98" s="9"/>
      <c r="T98" s="1" t="n">
        <f aca="false">T97+1</f>
        <v>18</v>
      </c>
      <c r="U98" s="15" t="n">
        <v>43915</v>
      </c>
      <c r="V98" s="0" t="n">
        <f aca="false">D98-M98</f>
        <v>0</v>
      </c>
      <c r="W98" s="0" t="n">
        <f aca="false">E98-N98</f>
        <v>0</v>
      </c>
      <c r="X98" s="0" t="n">
        <f aca="false">F98-O98</f>
        <v>0</v>
      </c>
      <c r="Y98" s="0" t="n">
        <f aca="false">G98-P98</f>
        <v>0</v>
      </c>
      <c r="Z98" s="0" t="n">
        <f aca="false">H98-Q98</f>
        <v>231</v>
      </c>
      <c r="AA98" s="0" t="n">
        <f aca="false">I98-R98</f>
        <v>0</v>
      </c>
      <c r="AB98" s="0" t="n">
        <f aca="false">J98-S98</f>
        <v>0</v>
      </c>
      <c r="AC98" s="1" t="n">
        <f aca="false">AC97+1</f>
        <v>18</v>
      </c>
      <c r="AD98" s="15" t="n">
        <v>43915</v>
      </c>
      <c r="AE98" s="0" t="n">
        <f aca="false">D98-D97</f>
        <v>683</v>
      </c>
      <c r="AF98" s="0" t="n">
        <f aca="false">E98-E97</f>
        <v>656</v>
      </c>
      <c r="AG98" s="0" t="n">
        <f aca="false">F98-F97</f>
        <v>211</v>
      </c>
      <c r="AH98" s="0" t="n">
        <f aca="false">G98-G97</f>
        <v>22</v>
      </c>
      <c r="AI98" s="0" t="n">
        <f aca="false">H98-H97</f>
        <v>186</v>
      </c>
      <c r="AJ98" s="0" t="n">
        <f aca="false">I98-I97</f>
        <v>0</v>
      </c>
      <c r="AK98" s="0" t="n">
        <f aca="false">J98-J97</f>
        <v>0</v>
      </c>
      <c r="AL98" s="1" t="n">
        <f aca="false">AL97+1</f>
        <v>18</v>
      </c>
    </row>
    <row r="99" customFormat="false" ht="12.8" hidden="false" customHeight="false" outlineLevel="0" collapsed="false">
      <c r="A99" s="1"/>
      <c r="B99" s="1" t="n">
        <f aca="false">B98+1</f>
        <v>19</v>
      </c>
      <c r="C99" s="15" t="n">
        <f aca="false">$C98+1</f>
        <v>43916</v>
      </c>
      <c r="D99" s="1" t="n">
        <v>8215</v>
      </c>
      <c r="E99" s="1" t="n">
        <v>4365</v>
      </c>
      <c r="F99" s="1" t="n">
        <v>1696</v>
      </c>
      <c r="G99" s="9" t="n">
        <v>77</v>
      </c>
      <c r="H99" s="9" t="n">
        <v>877</v>
      </c>
      <c r="I99" s="9" t="n">
        <v>1295</v>
      </c>
      <c r="K99" s="1" t="n">
        <f aca="false">K98+1</f>
        <v>19</v>
      </c>
      <c r="L99" s="15" t="n">
        <v>43916</v>
      </c>
      <c r="M99" s="9" t="n">
        <v>8215</v>
      </c>
      <c r="N99" s="9" t="n">
        <v>4365</v>
      </c>
      <c r="O99" s="9" t="n">
        <v>1696</v>
      </c>
      <c r="P99" s="9" t="n">
        <v>77</v>
      </c>
      <c r="Q99" s="1" t="n">
        <v>578</v>
      </c>
      <c r="R99" s="1" t="n">
        <v>1296</v>
      </c>
      <c r="S99" s="9"/>
      <c r="T99" s="1" t="n">
        <f aca="false">T98+1</f>
        <v>19</v>
      </c>
      <c r="U99" s="15" t="n">
        <v>43916</v>
      </c>
      <c r="V99" s="0" t="n">
        <f aca="false">D99-M99</f>
        <v>0</v>
      </c>
      <c r="W99" s="0" t="n">
        <f aca="false">E99-N99</f>
        <v>0</v>
      </c>
      <c r="X99" s="0" t="n">
        <f aca="false">F99-O99</f>
        <v>0</v>
      </c>
      <c r="Y99" s="0" t="n">
        <f aca="false">G99-P99</f>
        <v>0</v>
      </c>
      <c r="Z99" s="0" t="n">
        <f aca="false">H99-Q99</f>
        <v>299</v>
      </c>
      <c r="AA99" s="0" t="n">
        <f aca="false">I99-R99</f>
        <v>-1</v>
      </c>
      <c r="AB99" s="0" t="n">
        <f aca="false">J99-S99</f>
        <v>0</v>
      </c>
      <c r="AC99" s="1" t="n">
        <f aca="false">AC98+1</f>
        <v>19</v>
      </c>
      <c r="AD99" s="15" t="n">
        <v>43916</v>
      </c>
      <c r="AE99" s="0" t="n">
        <f aca="false">D99-D98</f>
        <v>712</v>
      </c>
      <c r="AF99" s="0" t="n">
        <f aca="false">E99-E98</f>
        <v>718</v>
      </c>
      <c r="AG99" s="0" t="n">
        <f aca="false">F99-F98</f>
        <v>385</v>
      </c>
      <c r="AH99" s="0" t="n">
        <f aca="false">G99-G98</f>
        <v>15</v>
      </c>
      <c r="AI99" s="0" t="n">
        <f aca="false">H99-H98</f>
        <v>183</v>
      </c>
      <c r="AJ99" s="0" t="n">
        <f aca="false">I99-I98</f>
        <v>1295</v>
      </c>
      <c r="AK99" s="0" t="n">
        <f aca="false">J99-J98</f>
        <v>0</v>
      </c>
      <c r="AL99" s="1" t="n">
        <f aca="false">AL98+1</f>
        <v>19</v>
      </c>
    </row>
    <row r="100" customFormat="false" ht="12.8" hidden="false" customHeight="false" outlineLevel="0" collapsed="false">
      <c r="A100" s="7"/>
      <c r="B100" s="1" t="n">
        <f aca="false">B99+1</f>
        <v>20</v>
      </c>
      <c r="C100" s="15" t="n">
        <f aca="false">$C99+1</f>
        <v>43917</v>
      </c>
      <c r="D100" s="1" t="n">
        <v>9134</v>
      </c>
      <c r="E100" s="1" t="n">
        <v>5138</v>
      </c>
      <c r="F100" s="1" t="n">
        <v>1995</v>
      </c>
      <c r="G100" s="9" t="n">
        <v>105</v>
      </c>
      <c r="H100" s="9" t="n">
        <v>1161</v>
      </c>
      <c r="I100" s="39" t="n">
        <v>1696</v>
      </c>
      <c r="J100" s="1" t="n">
        <v>351</v>
      </c>
      <c r="K100" s="1" t="n">
        <f aca="false">K99+1</f>
        <v>20</v>
      </c>
      <c r="L100" s="15" t="n">
        <v>43917</v>
      </c>
      <c r="M100" s="9" t="n">
        <v>9134</v>
      </c>
      <c r="N100" s="9" t="n">
        <v>5138</v>
      </c>
      <c r="O100" s="9" t="n">
        <v>1995</v>
      </c>
      <c r="P100" s="9" t="n">
        <v>105</v>
      </c>
      <c r="Q100" s="1" t="n">
        <v>1161</v>
      </c>
      <c r="R100" s="7" t="n">
        <v>1696</v>
      </c>
      <c r="S100" s="9" t="n">
        <v>351</v>
      </c>
      <c r="T100" s="1" t="n">
        <f aca="false">T99+1</f>
        <v>20</v>
      </c>
      <c r="U100" s="15" t="n">
        <v>43917</v>
      </c>
      <c r="V100" s="0" t="n">
        <f aca="false">D100-M100</f>
        <v>0</v>
      </c>
      <c r="W100" s="0" t="n">
        <f aca="false">E100-N100</f>
        <v>0</v>
      </c>
      <c r="X100" s="0" t="n">
        <f aca="false">F100-O100</f>
        <v>0</v>
      </c>
      <c r="Y100" s="0" t="n">
        <f aca="false">G100-P100</f>
        <v>0</v>
      </c>
      <c r="Z100" s="0" t="n">
        <f aca="false">H100-Q100</f>
        <v>0</v>
      </c>
      <c r="AA100" s="0" t="n">
        <f aca="false">I100-R100</f>
        <v>0</v>
      </c>
      <c r="AB100" s="0" t="n">
        <f aca="false">J100-S100</f>
        <v>0</v>
      </c>
      <c r="AC100" s="1" t="n">
        <f aca="false">AC99+1</f>
        <v>20</v>
      </c>
      <c r="AD100" s="15" t="n">
        <v>43917</v>
      </c>
      <c r="AE100" s="0" t="n">
        <f aca="false">D100-D99</f>
        <v>919</v>
      </c>
      <c r="AF100" s="0" t="n">
        <f aca="false">E100-E99</f>
        <v>773</v>
      </c>
      <c r="AG100" s="0" t="n">
        <f aca="false">F100-F99</f>
        <v>299</v>
      </c>
      <c r="AH100" s="0" t="n">
        <f aca="false">G100-G99</f>
        <v>28</v>
      </c>
      <c r="AI100" s="0" t="n">
        <f aca="false">H100-H99</f>
        <v>284</v>
      </c>
      <c r="AJ100" s="0" t="n">
        <f aca="false">I100-I99</f>
        <v>401</v>
      </c>
      <c r="AK100" s="0" t="n">
        <f aca="false">J100-J99</f>
        <v>351</v>
      </c>
      <c r="AL100" s="1" t="n">
        <f aca="false">AL99+1</f>
        <v>20</v>
      </c>
    </row>
    <row r="101" customFormat="false" ht="12.8" hidden="false" customHeight="false" outlineLevel="0" collapsed="false">
      <c r="A101" s="1"/>
      <c r="B101" s="1" t="n">
        <f aca="false">B100+1</f>
        <v>21</v>
      </c>
      <c r="C101" s="15" t="n">
        <f aca="false">$C100+1</f>
        <v>43918</v>
      </c>
      <c r="D101" s="1" t="n">
        <v>10023</v>
      </c>
      <c r="E101" s="1" t="n">
        <v>5982</v>
      </c>
      <c r="F101" s="1" t="n">
        <v>2314</v>
      </c>
      <c r="G101" s="9" t="n">
        <v>105</v>
      </c>
      <c r="H101" s="9" t="n">
        <v>1455</v>
      </c>
      <c r="I101" s="9" t="n">
        <v>2221</v>
      </c>
      <c r="J101" s="7" t="n">
        <v>433</v>
      </c>
      <c r="K101" s="1" t="n">
        <f aca="false">K100+1</f>
        <v>21</v>
      </c>
      <c r="L101" s="15" t="n">
        <v>43918</v>
      </c>
      <c r="M101" s="9" t="n">
        <v>10023</v>
      </c>
      <c r="N101" s="9" t="n">
        <v>5982</v>
      </c>
      <c r="O101" s="9" t="n">
        <v>2314</v>
      </c>
      <c r="P101" s="9" t="n">
        <v>105</v>
      </c>
      <c r="Q101" s="1" t="n">
        <v>1019</v>
      </c>
      <c r="R101" s="1" t="n">
        <v>2222</v>
      </c>
      <c r="S101" s="9" t="n">
        <v>433</v>
      </c>
      <c r="T101" s="1" t="n">
        <f aca="false">T100+1</f>
        <v>21</v>
      </c>
      <c r="U101" s="15" t="n">
        <v>43918</v>
      </c>
      <c r="V101" s="0" t="n">
        <f aca="false">D101-M101</f>
        <v>0</v>
      </c>
      <c r="W101" s="0" t="n">
        <f aca="false">E101-N101</f>
        <v>0</v>
      </c>
      <c r="X101" s="0" t="n">
        <f aca="false">F101-O101</f>
        <v>0</v>
      </c>
      <c r="Y101" s="0" t="n">
        <f aca="false">G101-P101</f>
        <v>0</v>
      </c>
      <c r="Z101" s="0" t="n">
        <f aca="false">H101-Q101</f>
        <v>436</v>
      </c>
      <c r="AA101" s="0" t="n">
        <f aca="false">I101-R101</f>
        <v>-1</v>
      </c>
      <c r="AB101" s="0" t="n">
        <f aca="false">J101-S101</f>
        <v>0</v>
      </c>
      <c r="AC101" s="1" t="n">
        <f aca="false">AC100+1</f>
        <v>21</v>
      </c>
      <c r="AD101" s="15" t="n">
        <v>43918</v>
      </c>
      <c r="AE101" s="0" t="n">
        <f aca="false">D101-D100</f>
        <v>889</v>
      </c>
      <c r="AF101" s="0" t="n">
        <f aca="false">E101-E100</f>
        <v>844</v>
      </c>
      <c r="AG101" s="0" t="n">
        <f aca="false">F101-F100</f>
        <v>319</v>
      </c>
      <c r="AH101" s="0" t="n">
        <f aca="false">G101-G100</f>
        <v>0</v>
      </c>
      <c r="AI101" s="0" t="n">
        <f aca="false">H101-H100</f>
        <v>294</v>
      </c>
      <c r="AJ101" s="0" t="n">
        <f aca="false">I101-I100</f>
        <v>525</v>
      </c>
      <c r="AK101" s="0" t="n">
        <f aca="false">J101-J100</f>
        <v>82</v>
      </c>
      <c r="AL101" s="1" t="n">
        <f aca="false">AL100+1</f>
        <v>21</v>
      </c>
    </row>
    <row r="102" customFormat="false" ht="12.8" hidden="false" customHeight="false" outlineLevel="0" collapsed="false">
      <c r="A102" s="1"/>
      <c r="B102" s="1" t="n">
        <f aca="false">B101+1</f>
        <v>22</v>
      </c>
      <c r="C102" s="15" t="n">
        <f aca="false">$C101+1</f>
        <v>43919</v>
      </c>
      <c r="D102" s="1" t="n">
        <v>10779</v>
      </c>
      <c r="E102" s="1" t="n">
        <v>6803</v>
      </c>
      <c r="F102" s="1" t="n">
        <v>2606</v>
      </c>
      <c r="G102" s="9" t="n">
        <v>110</v>
      </c>
      <c r="H102" s="9" t="n">
        <v>1669</v>
      </c>
      <c r="I102" s="9" t="n">
        <v>2583</v>
      </c>
      <c r="J102" s="1" t="n">
        <v>541</v>
      </c>
      <c r="K102" s="1" t="n">
        <f aca="false">K101+1</f>
        <v>22</v>
      </c>
      <c r="L102" s="15" t="n">
        <v>43919</v>
      </c>
      <c r="M102" s="9" t="n">
        <v>10779</v>
      </c>
      <c r="N102" s="9" t="n">
        <v>6803</v>
      </c>
      <c r="O102" s="9" t="n">
        <v>2606</v>
      </c>
      <c r="P102" s="9" t="n">
        <v>110</v>
      </c>
      <c r="Q102" s="1" t="n">
        <v>1228</v>
      </c>
      <c r="R102" s="1" t="n">
        <v>2562</v>
      </c>
      <c r="S102" s="9" t="n">
        <v>541</v>
      </c>
      <c r="T102" s="1" t="n">
        <f aca="false">T101+1</f>
        <v>22</v>
      </c>
      <c r="U102" s="15" t="n">
        <v>43919</v>
      </c>
      <c r="V102" s="0" t="n">
        <f aca="false">D102-M102</f>
        <v>0</v>
      </c>
      <c r="W102" s="0" t="n">
        <f aca="false">E102-N102</f>
        <v>0</v>
      </c>
      <c r="X102" s="0" t="n">
        <f aca="false">F102-O102</f>
        <v>0</v>
      </c>
      <c r="Y102" s="0" t="n">
        <f aca="false">G102-P102</f>
        <v>0</v>
      </c>
      <c r="Z102" s="0" t="n">
        <f aca="false">H102-Q102</f>
        <v>441</v>
      </c>
      <c r="AA102" s="0" t="n">
        <f aca="false">I102-R102</f>
        <v>21</v>
      </c>
      <c r="AB102" s="0" t="n">
        <f aca="false">J102-S102</f>
        <v>0</v>
      </c>
      <c r="AC102" s="1" t="n">
        <f aca="false">AC101+1</f>
        <v>22</v>
      </c>
      <c r="AD102" s="15" t="n">
        <v>43919</v>
      </c>
      <c r="AE102" s="0" t="n">
        <f aca="false">D102-D101</f>
        <v>756</v>
      </c>
      <c r="AF102" s="0" t="n">
        <f aca="false">E102-E101</f>
        <v>821</v>
      </c>
      <c r="AG102" s="0" t="n">
        <f aca="false">F102-F101</f>
        <v>292</v>
      </c>
      <c r="AH102" s="0" t="n">
        <f aca="false">G102-G101</f>
        <v>5</v>
      </c>
      <c r="AI102" s="0" t="n">
        <f aca="false">H102-H101</f>
        <v>214</v>
      </c>
      <c r="AJ102" s="0" t="n">
        <f aca="false">I102-I101</f>
        <v>362</v>
      </c>
      <c r="AK102" s="0" t="n">
        <f aca="false">J102-J101</f>
        <v>108</v>
      </c>
      <c r="AL102" s="1" t="n">
        <f aca="false">AL101+1</f>
        <v>22</v>
      </c>
    </row>
    <row r="103" customFormat="false" ht="12.8" hidden="false" customHeight="false" outlineLevel="0" collapsed="false">
      <c r="A103" s="1"/>
      <c r="B103" s="1" t="n">
        <f aca="false">B102+1</f>
        <v>23</v>
      </c>
      <c r="C103" s="15" t="n">
        <f aca="false">$C102+1</f>
        <v>43920</v>
      </c>
      <c r="D103" s="1" t="n">
        <v>11591</v>
      </c>
      <c r="E103" s="1" t="n">
        <v>7716</v>
      </c>
      <c r="F103" s="1" t="n">
        <v>3024</v>
      </c>
      <c r="G103" s="9" t="n">
        <v>146</v>
      </c>
      <c r="H103" s="9" t="n">
        <v>2043</v>
      </c>
      <c r="I103" s="9" t="n">
        <v>3141</v>
      </c>
      <c r="J103" s="1" t="n">
        <v>645</v>
      </c>
      <c r="K103" s="1" t="n">
        <f aca="false">K102+1</f>
        <v>23</v>
      </c>
      <c r="L103" s="15" t="n">
        <v>43920</v>
      </c>
      <c r="M103" s="9" t="n">
        <v>11591</v>
      </c>
      <c r="N103" s="9" t="n">
        <v>7716</v>
      </c>
      <c r="O103" s="9" t="n">
        <v>3024</v>
      </c>
      <c r="P103" s="9" t="n">
        <v>146</v>
      </c>
      <c r="Q103" s="1" t="n">
        <v>1408</v>
      </c>
      <c r="R103" s="1" t="n">
        <v>3150</v>
      </c>
      <c r="S103" s="9" t="n">
        <v>645</v>
      </c>
      <c r="T103" s="1" t="n">
        <f aca="false">T102+1</f>
        <v>23</v>
      </c>
      <c r="U103" s="15" t="n">
        <v>43920</v>
      </c>
      <c r="V103" s="0" t="n">
        <f aca="false">D103-M103</f>
        <v>0</v>
      </c>
      <c r="W103" s="0" t="n">
        <f aca="false">E103-N103</f>
        <v>0</v>
      </c>
      <c r="X103" s="0" t="n">
        <f aca="false">F103-O103</f>
        <v>0</v>
      </c>
      <c r="Y103" s="0" t="n">
        <f aca="false">G103-P103</f>
        <v>0</v>
      </c>
      <c r="Z103" s="0" t="n">
        <f aca="false">H103-Q103</f>
        <v>635</v>
      </c>
      <c r="AA103" s="0" t="n">
        <f aca="false">I103-R103</f>
        <v>-9</v>
      </c>
      <c r="AB103" s="0" t="n">
        <f aca="false">J103-S103</f>
        <v>0</v>
      </c>
      <c r="AC103" s="1" t="n">
        <f aca="false">AC102+1</f>
        <v>23</v>
      </c>
      <c r="AD103" s="15" t="n">
        <v>43920</v>
      </c>
      <c r="AE103" s="0" t="n">
        <f aca="false">D103-D102</f>
        <v>812</v>
      </c>
      <c r="AF103" s="0" t="n">
        <f aca="false">E103-E102</f>
        <v>913</v>
      </c>
      <c r="AG103" s="0" t="n">
        <f aca="false">F103-F102</f>
        <v>418</v>
      </c>
      <c r="AH103" s="0" t="n">
        <f aca="false">G103-G102</f>
        <v>36</v>
      </c>
      <c r="AI103" s="0" t="n">
        <f aca="false">H103-H102</f>
        <v>374</v>
      </c>
      <c r="AJ103" s="0" t="n">
        <f aca="false">I103-I102</f>
        <v>558</v>
      </c>
      <c r="AK103" s="0" t="n">
        <f aca="false">J103-J102</f>
        <v>104</v>
      </c>
      <c r="AL103" s="1" t="n">
        <f aca="false">AL102+1</f>
        <v>23</v>
      </c>
    </row>
    <row r="104" customFormat="false" ht="12.8" hidden="false" customHeight="false" outlineLevel="0" collapsed="false">
      <c r="A104" s="1"/>
      <c r="B104" s="1" t="n">
        <f aca="false">B103+1</f>
        <v>24</v>
      </c>
      <c r="C104" s="15" t="n">
        <f aca="false">$C103+1</f>
        <v>43921</v>
      </c>
      <c r="D104" s="1" t="n">
        <v>12428</v>
      </c>
      <c r="E104" s="1" t="n">
        <v>8464</v>
      </c>
      <c r="F104" s="1" t="n">
        <v>3523</v>
      </c>
      <c r="G104" s="9" t="n">
        <v>180</v>
      </c>
      <c r="H104" s="9" t="n">
        <v>2425</v>
      </c>
      <c r="I104" s="9" t="n">
        <v>5151</v>
      </c>
      <c r="J104" s="1" t="n">
        <v>775</v>
      </c>
      <c r="K104" s="1" t="n">
        <f aca="false">K103+1</f>
        <v>24</v>
      </c>
      <c r="L104" s="15" t="n">
        <v>43921</v>
      </c>
      <c r="M104" s="9" t="n">
        <v>12428</v>
      </c>
      <c r="N104" s="9" t="n">
        <v>8464</v>
      </c>
      <c r="O104" s="9" t="n">
        <v>3523</v>
      </c>
      <c r="P104" s="9" t="n">
        <v>180</v>
      </c>
      <c r="Q104" s="1" t="n">
        <v>1789</v>
      </c>
      <c r="R104" s="1" t="n">
        <v>4064</v>
      </c>
      <c r="S104" s="9" t="n">
        <v>775</v>
      </c>
      <c r="T104" s="1" t="n">
        <f aca="false">T103+1</f>
        <v>24</v>
      </c>
      <c r="U104" s="15" t="n">
        <v>43921</v>
      </c>
      <c r="V104" s="0" t="n">
        <f aca="false">D104-M104</f>
        <v>0</v>
      </c>
      <c r="W104" s="0" t="n">
        <f aca="false">E104-N104</f>
        <v>0</v>
      </c>
      <c r="X104" s="0" t="n">
        <f aca="false">F104-O104</f>
        <v>0</v>
      </c>
      <c r="Y104" s="0" t="n">
        <f aca="false">G104-P104</f>
        <v>0</v>
      </c>
      <c r="Z104" s="0" t="n">
        <f aca="false">H104-Q104</f>
        <v>636</v>
      </c>
      <c r="AA104" s="0" t="n">
        <f aca="false">I104-R104</f>
        <v>1087</v>
      </c>
      <c r="AB104" s="0" t="n">
        <f aca="false">J104-S104</f>
        <v>0</v>
      </c>
      <c r="AC104" s="1" t="n">
        <f aca="false">AC103+1</f>
        <v>24</v>
      </c>
      <c r="AD104" s="15" t="n">
        <v>43921</v>
      </c>
      <c r="AE104" s="0" t="n">
        <f aca="false">D104-D103</f>
        <v>837</v>
      </c>
      <c r="AF104" s="0" t="n">
        <f aca="false">E104-E103</f>
        <v>748</v>
      </c>
      <c r="AG104" s="0" t="n">
        <f aca="false">F104-F103</f>
        <v>499</v>
      </c>
      <c r="AH104" s="0" t="n">
        <f aca="false">G104-G103</f>
        <v>34</v>
      </c>
      <c r="AI104" s="0" t="n">
        <f aca="false">H104-H103</f>
        <v>382</v>
      </c>
      <c r="AJ104" s="0" t="n">
        <f aca="false">I104-I103</f>
        <v>2010</v>
      </c>
      <c r="AK104" s="0" t="n">
        <f aca="false">J104-J103</f>
        <v>130</v>
      </c>
      <c r="AL104" s="1" t="n">
        <f aca="false">AL103+1</f>
        <v>24</v>
      </c>
    </row>
    <row r="105" customFormat="false" ht="12.8" hidden="false" customHeight="false" outlineLevel="0" collapsed="false">
      <c r="A105" s="1"/>
      <c r="B105" s="1" t="n">
        <f aca="false">B104+1</f>
        <v>25</v>
      </c>
      <c r="C105" s="15" t="n">
        <f aca="false">$C104+1</f>
        <v>43922</v>
      </c>
      <c r="D105" s="1" t="n">
        <v>13155</v>
      </c>
      <c r="E105" s="1" t="n">
        <v>9387</v>
      </c>
      <c r="F105" s="1" t="n">
        <v>4032</v>
      </c>
      <c r="G105" s="9" t="n">
        <v>239</v>
      </c>
      <c r="H105" s="9" t="n">
        <v>3095</v>
      </c>
      <c r="I105" s="9" t="n">
        <v>6394</v>
      </c>
      <c r="J105" s="1" t="n">
        <v>931</v>
      </c>
      <c r="K105" s="1" t="n">
        <f aca="false">K104+1</f>
        <v>25</v>
      </c>
      <c r="L105" s="15" t="n">
        <v>43922</v>
      </c>
      <c r="M105" s="9" t="n">
        <v>13155</v>
      </c>
      <c r="N105" s="9" t="n">
        <v>9387</v>
      </c>
      <c r="O105" s="9" t="n">
        <v>4032</v>
      </c>
      <c r="P105" s="9" t="n">
        <v>239</v>
      </c>
      <c r="Q105" s="1" t="n">
        <v>2352</v>
      </c>
      <c r="R105" s="1" t="n">
        <v>5114</v>
      </c>
      <c r="S105" s="9" t="n">
        <v>931</v>
      </c>
      <c r="T105" s="1" t="n">
        <f aca="false">T104+1</f>
        <v>25</v>
      </c>
      <c r="U105" s="15" t="n">
        <v>43922</v>
      </c>
      <c r="V105" s="0" t="n">
        <f aca="false">D105-M105</f>
        <v>0</v>
      </c>
      <c r="W105" s="0" t="n">
        <f aca="false">E105-N105</f>
        <v>0</v>
      </c>
      <c r="X105" s="0" t="n">
        <f aca="false">F105-O105</f>
        <v>0</v>
      </c>
      <c r="Y105" s="0" t="n">
        <f aca="false">G105-P105</f>
        <v>0</v>
      </c>
      <c r="Z105" s="0" t="n">
        <f aca="false">H105-Q105</f>
        <v>743</v>
      </c>
      <c r="AA105" s="0" t="n">
        <f aca="false">I105-R105</f>
        <v>1280</v>
      </c>
      <c r="AB105" s="0" t="n">
        <f aca="false">J105-S105</f>
        <v>0</v>
      </c>
      <c r="AC105" s="1" t="n">
        <f aca="false">AC104+1</f>
        <v>25</v>
      </c>
      <c r="AD105" s="15" t="n">
        <v>43922</v>
      </c>
      <c r="AE105" s="0" t="n">
        <f aca="false">D105-D104</f>
        <v>727</v>
      </c>
      <c r="AF105" s="0" t="n">
        <f aca="false">E105-E104</f>
        <v>923</v>
      </c>
      <c r="AG105" s="0" t="n">
        <f aca="false">F105-F104</f>
        <v>509</v>
      </c>
      <c r="AH105" s="0" t="n">
        <f aca="false">G105-G104</f>
        <v>59</v>
      </c>
      <c r="AI105" s="0" t="n">
        <f aca="false">H105-H104</f>
        <v>670</v>
      </c>
      <c r="AJ105" s="0" t="n">
        <f aca="false">I105-I104</f>
        <v>1243</v>
      </c>
      <c r="AK105" s="0" t="n">
        <f aca="false">J105-J104</f>
        <v>156</v>
      </c>
      <c r="AL105" s="1" t="n">
        <f aca="false">AL104+1</f>
        <v>25</v>
      </c>
    </row>
    <row r="106" customFormat="false" ht="12.8" hidden="false" customHeight="false" outlineLevel="0" collapsed="false">
      <c r="A106" s="1"/>
      <c r="B106" s="1" t="n">
        <f aca="false">B105+1</f>
        <v>26</v>
      </c>
      <c r="C106" s="15" t="n">
        <f aca="false">$C105+1</f>
        <v>43923</v>
      </c>
      <c r="D106" s="1" t="n">
        <v>13915</v>
      </c>
      <c r="E106" s="1" t="n">
        <v>10348</v>
      </c>
      <c r="F106" s="1" t="n">
        <v>5387</v>
      </c>
      <c r="G106" s="9" t="n">
        <v>308</v>
      </c>
      <c r="H106" s="9" t="n">
        <v>3747</v>
      </c>
      <c r="I106" s="9" t="n">
        <v>7576</v>
      </c>
      <c r="J106" s="1" t="n">
        <v>1107</v>
      </c>
      <c r="K106" s="1" t="n">
        <f aca="false">K105+1</f>
        <v>26</v>
      </c>
      <c r="L106" s="15" t="n">
        <v>43923</v>
      </c>
      <c r="M106" s="9" t="n">
        <v>13915</v>
      </c>
      <c r="N106" s="9" t="n">
        <v>10348</v>
      </c>
      <c r="O106" s="9" t="n">
        <v>5387</v>
      </c>
      <c r="P106" s="9" t="n">
        <v>308</v>
      </c>
      <c r="Q106" s="1" t="n">
        <v>2921</v>
      </c>
      <c r="R106" s="1" t="n">
        <v>6088</v>
      </c>
      <c r="S106" s="9" t="n">
        <v>1107</v>
      </c>
      <c r="T106" s="1" t="n">
        <f aca="false">T105+1</f>
        <v>26</v>
      </c>
      <c r="U106" s="15" t="n">
        <v>43923</v>
      </c>
      <c r="V106" s="0" t="n">
        <f aca="false">D106-M106</f>
        <v>0</v>
      </c>
      <c r="W106" s="0" t="n">
        <f aca="false">E106-N106</f>
        <v>0</v>
      </c>
      <c r="X106" s="0" t="n">
        <f aca="false">F106-O106</f>
        <v>0</v>
      </c>
      <c r="Y106" s="0" t="n">
        <f aca="false">G106-P106</f>
        <v>0</v>
      </c>
      <c r="Z106" s="0" t="n">
        <f aca="false">H106-Q106</f>
        <v>826</v>
      </c>
      <c r="AA106" s="0" t="n">
        <f aca="false">I106-R106</f>
        <v>1488</v>
      </c>
      <c r="AB106" s="0" t="n">
        <f aca="false">J106-S106</f>
        <v>0</v>
      </c>
      <c r="AC106" s="1" t="n">
        <f aca="false">AC105+1</f>
        <v>26</v>
      </c>
      <c r="AD106" s="15" t="n">
        <v>43923</v>
      </c>
      <c r="AE106" s="0" t="n">
        <f aca="false">D106-D105</f>
        <v>760</v>
      </c>
      <c r="AF106" s="0" t="n">
        <f aca="false">E106-E105</f>
        <v>961</v>
      </c>
      <c r="AG106" s="0" t="n">
        <f aca="false">F106-F105</f>
        <v>1355</v>
      </c>
      <c r="AH106" s="0" t="n">
        <f aca="false">G106-G105</f>
        <v>69</v>
      </c>
      <c r="AI106" s="0" t="n">
        <f aca="false">H106-H105</f>
        <v>652</v>
      </c>
      <c r="AJ106" s="0" t="n">
        <f aca="false">I106-I105</f>
        <v>1182</v>
      </c>
      <c r="AK106" s="0" t="n">
        <f aca="false">J106-J105</f>
        <v>176</v>
      </c>
      <c r="AL106" s="1" t="n">
        <f aca="false">AL105+1</f>
        <v>26</v>
      </c>
    </row>
    <row r="107" customFormat="false" ht="12.8" hidden="false" customHeight="false" outlineLevel="0" collapsed="false">
      <c r="A107" s="1"/>
      <c r="B107" s="1" t="n">
        <f aca="false">B106+1</f>
        <v>27</v>
      </c>
      <c r="C107" s="15" t="n">
        <f aca="false">$C106+1</f>
        <v>43924</v>
      </c>
      <c r="D107" s="1" t="n">
        <v>14681</v>
      </c>
      <c r="E107" s="1" t="n">
        <v>11198</v>
      </c>
      <c r="F107" s="1" t="n">
        <v>6507</v>
      </c>
      <c r="G107" s="9" t="n">
        <v>358</v>
      </c>
      <c r="H107" s="9" t="n">
        <v>4461</v>
      </c>
      <c r="I107" s="9" t="n">
        <v>8839</v>
      </c>
      <c r="J107" s="1" t="n">
        <v>1275</v>
      </c>
      <c r="K107" s="1" t="n">
        <f aca="false">K106+1</f>
        <v>27</v>
      </c>
      <c r="L107" s="15" t="n">
        <v>43924</v>
      </c>
      <c r="M107" s="9" t="n">
        <v>14681</v>
      </c>
      <c r="N107" s="9" t="n">
        <v>11198</v>
      </c>
      <c r="O107" s="9" t="n">
        <v>6507</v>
      </c>
      <c r="P107" s="9" t="n">
        <v>358</v>
      </c>
      <c r="Q107" s="1" t="n">
        <v>3605</v>
      </c>
      <c r="R107" s="1" t="n">
        <v>7139</v>
      </c>
      <c r="S107" s="9" t="n">
        <v>1275</v>
      </c>
      <c r="T107" s="1" t="n">
        <f aca="false">T106+1</f>
        <v>27</v>
      </c>
      <c r="U107" s="15" t="n">
        <v>43924</v>
      </c>
      <c r="V107" s="0" t="n">
        <f aca="false">D107-M107</f>
        <v>0</v>
      </c>
      <c r="W107" s="0" t="n">
        <f aca="false">E107-N107</f>
        <v>0</v>
      </c>
      <c r="X107" s="0" t="n">
        <f aca="false">F107-O107</f>
        <v>0</v>
      </c>
      <c r="Y107" s="0" t="n">
        <f aca="false">G107-P107</f>
        <v>0</v>
      </c>
      <c r="Z107" s="0" t="n">
        <f aca="false">H107-Q107</f>
        <v>856</v>
      </c>
      <c r="AA107" s="0" t="n">
        <f aca="false">I107-R107</f>
        <v>1700</v>
      </c>
      <c r="AB107" s="0" t="n">
        <f aca="false">J107-S107</f>
        <v>0</v>
      </c>
      <c r="AC107" s="1" t="n">
        <f aca="false">AC106+1</f>
        <v>27</v>
      </c>
      <c r="AD107" s="15" t="n">
        <v>43924</v>
      </c>
      <c r="AE107" s="0" t="n">
        <f aca="false">D107-D106</f>
        <v>766</v>
      </c>
      <c r="AF107" s="0" t="n">
        <f aca="false">E107-E106</f>
        <v>850</v>
      </c>
      <c r="AG107" s="0" t="n">
        <f aca="false">F107-F106</f>
        <v>1120</v>
      </c>
      <c r="AH107" s="0" t="n">
        <f aca="false">G107-G106</f>
        <v>50</v>
      </c>
      <c r="AI107" s="0" t="n">
        <f aca="false">H107-H106</f>
        <v>714</v>
      </c>
      <c r="AJ107" s="0" t="n">
        <f aca="false">I107-I106</f>
        <v>1263</v>
      </c>
      <c r="AK107" s="0" t="n">
        <f aca="false">J107-J106</f>
        <v>168</v>
      </c>
      <c r="AL107" s="1" t="n">
        <f aca="false">AL106+1</f>
        <v>27</v>
      </c>
    </row>
    <row r="108" customFormat="false" ht="12.8" hidden="false" customHeight="false" outlineLevel="0" collapsed="false">
      <c r="A108" s="1"/>
      <c r="B108" s="1" t="n">
        <f aca="false">B107+1</f>
        <v>28</v>
      </c>
      <c r="C108" s="15" t="n">
        <f aca="false">$C107+1</f>
        <v>43925</v>
      </c>
      <c r="D108" s="1" t="n">
        <v>15362</v>
      </c>
      <c r="E108" s="1" t="n">
        <v>11947</v>
      </c>
      <c r="F108" s="1" t="n">
        <v>7560</v>
      </c>
      <c r="G108" s="9" t="n">
        <v>373</v>
      </c>
      <c r="H108" s="9" t="n">
        <v>5221</v>
      </c>
      <c r="I108" s="9" t="n">
        <v>10384</v>
      </c>
      <c r="J108" s="1" t="n">
        <v>1444</v>
      </c>
      <c r="K108" s="1" t="n">
        <f aca="false">K107+1</f>
        <v>28</v>
      </c>
      <c r="L108" s="15" t="n">
        <v>43925</v>
      </c>
      <c r="M108" s="9" t="n">
        <v>15362</v>
      </c>
      <c r="N108" s="9" t="n">
        <v>11947</v>
      </c>
      <c r="O108" s="9" t="n">
        <v>7560</v>
      </c>
      <c r="P108" s="9" t="n">
        <v>373</v>
      </c>
      <c r="Q108" s="1" t="n">
        <v>4313</v>
      </c>
      <c r="R108" s="1" t="n">
        <v>8469</v>
      </c>
      <c r="S108" s="9" t="n">
        <v>1444</v>
      </c>
      <c r="T108" s="1" t="n">
        <f aca="false">T107+1</f>
        <v>28</v>
      </c>
      <c r="U108" s="15" t="n">
        <v>43925</v>
      </c>
      <c r="V108" s="0" t="n">
        <f aca="false">D108-M108</f>
        <v>0</v>
      </c>
      <c r="W108" s="0" t="n">
        <f aca="false">E108-N108</f>
        <v>0</v>
      </c>
      <c r="X108" s="0" t="n">
        <f aca="false">F108-O108</f>
        <v>0</v>
      </c>
      <c r="Y108" s="0" t="n">
        <f aca="false">G108-P108</f>
        <v>0</v>
      </c>
      <c r="Z108" s="0" t="n">
        <f aca="false">H108-Q108</f>
        <v>908</v>
      </c>
      <c r="AA108" s="0" t="n">
        <f aca="false">I108-R108</f>
        <v>1915</v>
      </c>
      <c r="AB108" s="0" t="n">
        <f aca="false">J108-S108</f>
        <v>0</v>
      </c>
      <c r="AC108" s="1" t="n">
        <f aca="false">AC107+1</f>
        <v>28</v>
      </c>
      <c r="AD108" s="15" t="n">
        <v>43925</v>
      </c>
      <c r="AE108" s="0" t="n">
        <f aca="false">D108-D107</f>
        <v>681</v>
      </c>
      <c r="AF108" s="0" t="n">
        <f aca="false">E108-E107</f>
        <v>749</v>
      </c>
      <c r="AG108" s="0" t="n">
        <f aca="false">F108-F107</f>
        <v>1053</v>
      </c>
      <c r="AH108" s="0" t="n">
        <f aca="false">G108-G107</f>
        <v>15</v>
      </c>
      <c r="AI108" s="0" t="n">
        <f aca="false">H108-H107</f>
        <v>760</v>
      </c>
      <c r="AJ108" s="0" t="n">
        <f aca="false">I108-I107</f>
        <v>1545</v>
      </c>
      <c r="AK108" s="0" t="n">
        <f aca="false">J108-J107</f>
        <v>169</v>
      </c>
      <c r="AL108" s="1" t="n">
        <f aca="false">AL107+1</f>
        <v>28</v>
      </c>
    </row>
    <row r="109" customFormat="false" ht="12.8" hidden="false" customHeight="false" outlineLevel="0" collapsed="false">
      <c r="A109" s="1"/>
      <c r="B109" s="1" t="n">
        <f aca="false">B108+1</f>
        <v>29</v>
      </c>
      <c r="C109" s="15" t="n">
        <f aca="false">$C108+1</f>
        <v>43926</v>
      </c>
      <c r="D109" s="1" t="n">
        <v>15887</v>
      </c>
      <c r="E109" s="1" t="n">
        <v>12641</v>
      </c>
      <c r="F109" s="1" t="n">
        <v>8078</v>
      </c>
      <c r="G109" s="9" t="n">
        <v>401</v>
      </c>
      <c r="H109" s="9" t="n">
        <v>5865</v>
      </c>
      <c r="I109" s="9" t="n">
        <v>11793</v>
      </c>
      <c r="J109" s="1" t="n">
        <v>1584</v>
      </c>
      <c r="K109" s="1" t="n">
        <f aca="false">K108+1</f>
        <v>29</v>
      </c>
      <c r="L109" s="15" t="n">
        <v>43926</v>
      </c>
      <c r="M109" s="9" t="n">
        <v>15887</v>
      </c>
      <c r="N109" s="9" t="n">
        <v>12641</v>
      </c>
      <c r="O109" s="9" t="n">
        <v>8078</v>
      </c>
      <c r="P109" s="9" t="n">
        <v>401</v>
      </c>
      <c r="Q109" s="1" t="n">
        <v>4934</v>
      </c>
      <c r="R109" s="1" t="n">
        <v>9636</v>
      </c>
      <c r="S109" s="9" t="n">
        <v>1584</v>
      </c>
      <c r="T109" s="1" t="n">
        <f aca="false">T108+1</f>
        <v>29</v>
      </c>
      <c r="U109" s="15" t="n">
        <v>43926</v>
      </c>
      <c r="V109" s="0" t="n">
        <f aca="false">D109-M109</f>
        <v>0</v>
      </c>
      <c r="W109" s="0" t="n">
        <f aca="false">E109-N109</f>
        <v>0</v>
      </c>
      <c r="X109" s="0" t="n">
        <f aca="false">F109-O109</f>
        <v>0</v>
      </c>
      <c r="Y109" s="0" t="n">
        <f aca="false">G109-P109</f>
        <v>0</v>
      </c>
      <c r="Z109" s="0" t="n">
        <f aca="false">H109-Q109</f>
        <v>931</v>
      </c>
      <c r="AA109" s="0" t="n">
        <f aca="false">I109-R109</f>
        <v>2157</v>
      </c>
      <c r="AB109" s="0" t="n">
        <f aca="false">J109-S109</f>
        <v>0</v>
      </c>
      <c r="AC109" s="1" t="n">
        <f aca="false">AC108+1</f>
        <v>29</v>
      </c>
      <c r="AD109" s="15" t="n">
        <v>43926</v>
      </c>
      <c r="AE109" s="0" t="n">
        <f aca="false">D109-D108</f>
        <v>525</v>
      </c>
      <c r="AF109" s="0" t="n">
        <f aca="false">E109-E108</f>
        <v>694</v>
      </c>
      <c r="AG109" s="0" t="n">
        <f aca="false">F109-F108</f>
        <v>518</v>
      </c>
      <c r="AH109" s="0" t="n">
        <f aca="false">G109-G108</f>
        <v>28</v>
      </c>
      <c r="AI109" s="0" t="n">
        <f aca="false">H109-H108</f>
        <v>644</v>
      </c>
      <c r="AJ109" s="0" t="n">
        <f aca="false">I109-I108</f>
        <v>1409</v>
      </c>
      <c r="AK109" s="0" t="n">
        <f aca="false">J109-J108</f>
        <v>140</v>
      </c>
      <c r="AL109" s="1" t="n">
        <f aca="false">AL108+1</f>
        <v>29</v>
      </c>
    </row>
    <row r="110" customFormat="false" ht="12.8" hidden="false" customHeight="false" outlineLevel="0" collapsed="false">
      <c r="A110" s="1"/>
      <c r="B110" s="1" t="n">
        <f aca="false">B109+1</f>
        <v>30</v>
      </c>
      <c r="C110" s="15" t="n">
        <f aca="false">$C109+1</f>
        <v>43927</v>
      </c>
      <c r="D110" s="1" t="n">
        <v>16523</v>
      </c>
      <c r="E110" s="1" t="n">
        <v>13341</v>
      </c>
      <c r="F110" s="1" t="n">
        <v>8911</v>
      </c>
      <c r="G110" s="9" t="n">
        <v>477</v>
      </c>
      <c r="H110" s="9" t="n">
        <v>6443</v>
      </c>
      <c r="I110" s="9" t="n">
        <v>13298</v>
      </c>
      <c r="J110" s="1" t="n">
        <v>1810</v>
      </c>
      <c r="K110" s="1" t="n">
        <f aca="false">K109+1</f>
        <v>30</v>
      </c>
      <c r="L110" s="15" t="n">
        <v>43927</v>
      </c>
      <c r="M110" s="9" t="n">
        <v>16523</v>
      </c>
      <c r="N110" s="9" t="n">
        <v>13341</v>
      </c>
      <c r="O110" s="9" t="n">
        <v>8911</v>
      </c>
      <c r="P110" s="9" t="n">
        <v>477</v>
      </c>
      <c r="Q110" s="1" t="n">
        <v>5373</v>
      </c>
      <c r="R110" s="1" t="n">
        <v>10895</v>
      </c>
      <c r="S110" s="9" t="n">
        <v>1810</v>
      </c>
      <c r="T110" s="1" t="n">
        <f aca="false">T109+1</f>
        <v>30</v>
      </c>
      <c r="U110" s="15" t="n">
        <v>43927</v>
      </c>
      <c r="V110" s="0" t="n">
        <f aca="false">D110-M110</f>
        <v>0</v>
      </c>
      <c r="W110" s="0" t="n">
        <f aca="false">E110-N110</f>
        <v>0</v>
      </c>
      <c r="X110" s="0" t="n">
        <f aca="false">F110-O110</f>
        <v>0</v>
      </c>
      <c r="Y110" s="0" t="n">
        <f aca="false">G110-P110</f>
        <v>0</v>
      </c>
      <c r="Z110" s="0" t="n">
        <f aca="false">H110-Q110</f>
        <v>1070</v>
      </c>
      <c r="AA110" s="0" t="n">
        <f aca="false">I110-R110</f>
        <v>2403</v>
      </c>
      <c r="AB110" s="0" t="n">
        <f aca="false">J110-S110</f>
        <v>0</v>
      </c>
      <c r="AC110" s="1" t="n">
        <f aca="false">AC109+1</f>
        <v>30</v>
      </c>
      <c r="AD110" s="15" t="n">
        <v>43927</v>
      </c>
      <c r="AE110" s="0" t="n">
        <f aca="false">D110-D109</f>
        <v>636</v>
      </c>
      <c r="AF110" s="0" t="n">
        <f aca="false">E110-E109</f>
        <v>700</v>
      </c>
      <c r="AG110" s="0" t="n">
        <f aca="false">F110-F109</f>
        <v>833</v>
      </c>
      <c r="AH110" s="0" t="n">
        <f aca="false">G110-G109</f>
        <v>76</v>
      </c>
      <c r="AI110" s="0" t="n">
        <f aca="false">H110-H109</f>
        <v>578</v>
      </c>
      <c r="AJ110" s="0" t="n">
        <f aca="false">I110-I109</f>
        <v>1505</v>
      </c>
      <c r="AK110" s="0" t="n">
        <f aca="false">J110-J109</f>
        <v>226</v>
      </c>
      <c r="AL110" s="1" t="n">
        <f aca="false">AL109+1</f>
        <v>30</v>
      </c>
    </row>
    <row r="111" customFormat="false" ht="12.8" hidden="false" customHeight="false" outlineLevel="0" collapsed="false">
      <c r="A111" s="1"/>
      <c r="B111" s="1" t="n">
        <f aca="false">B110+1</f>
        <v>31</v>
      </c>
      <c r="C111" s="15" t="n">
        <f aca="false">$C110+1</f>
        <v>43928</v>
      </c>
      <c r="D111" s="1" t="n">
        <v>17127</v>
      </c>
      <c r="E111" s="1" t="n">
        <v>14045</v>
      </c>
      <c r="F111" s="1" t="n">
        <v>10328</v>
      </c>
      <c r="G111" s="9" t="n">
        <v>591</v>
      </c>
      <c r="H111" s="9" t="n">
        <v>7471</v>
      </c>
      <c r="I111" s="9" t="n">
        <v>15526</v>
      </c>
      <c r="J111" s="1" t="n">
        <v>2016</v>
      </c>
      <c r="K111" s="1" t="n">
        <f aca="false">K110+1</f>
        <v>31</v>
      </c>
      <c r="L111" s="15" t="n">
        <v>43928</v>
      </c>
      <c r="M111" s="9" t="n">
        <v>17127</v>
      </c>
      <c r="N111" s="9" t="n">
        <v>14045</v>
      </c>
      <c r="O111" s="9" t="n">
        <v>10328</v>
      </c>
      <c r="P111" s="9" t="n">
        <v>591</v>
      </c>
      <c r="Q111" s="1" t="n">
        <v>6159</v>
      </c>
      <c r="R111" s="1" t="n">
        <v>12868</v>
      </c>
      <c r="S111" s="9" t="n">
        <v>2016</v>
      </c>
      <c r="T111" s="1" t="n">
        <f aca="false">T110+1</f>
        <v>31</v>
      </c>
      <c r="U111" s="15" t="n">
        <v>43928</v>
      </c>
      <c r="V111" s="0" t="n">
        <f aca="false">D111-M111</f>
        <v>0</v>
      </c>
      <c r="W111" s="0" t="n">
        <f aca="false">E111-N111</f>
        <v>0</v>
      </c>
      <c r="X111" s="0" t="n">
        <f aca="false">F111-O111</f>
        <v>0</v>
      </c>
      <c r="Y111" s="0" t="n">
        <f aca="false">G111-P111</f>
        <v>0</v>
      </c>
      <c r="Z111" s="0" t="n">
        <f aca="false">H111-Q111</f>
        <v>1312</v>
      </c>
      <c r="AA111" s="0" t="n">
        <f aca="false">I111-R111</f>
        <v>2658</v>
      </c>
      <c r="AB111" s="0" t="n">
        <f aca="false">J111-S111</f>
        <v>0</v>
      </c>
      <c r="AC111" s="1" t="n">
        <f aca="false">AC110+1</f>
        <v>31</v>
      </c>
      <c r="AD111" s="15" t="n">
        <v>43928</v>
      </c>
      <c r="AE111" s="0" t="n">
        <f aca="false">D111-D110</f>
        <v>604</v>
      </c>
      <c r="AF111" s="0" t="n">
        <f aca="false">E111-E110</f>
        <v>704</v>
      </c>
      <c r="AG111" s="0" t="n">
        <f aca="false">F111-F110</f>
        <v>1417</v>
      </c>
      <c r="AH111" s="0" t="n">
        <f aca="false">G111-G110</f>
        <v>114</v>
      </c>
      <c r="AI111" s="0" t="n">
        <f aca="false">H111-H110</f>
        <v>1028</v>
      </c>
      <c r="AJ111" s="0" t="n">
        <f aca="false">I111-I110</f>
        <v>2228</v>
      </c>
      <c r="AK111" s="0" t="n">
        <f aca="false">J111-J110</f>
        <v>206</v>
      </c>
      <c r="AL111" s="1" t="n">
        <f aca="false">AL110+1</f>
        <v>31</v>
      </c>
    </row>
    <row r="112" customFormat="false" ht="12.8" hidden="false" customHeight="false" outlineLevel="0" collapsed="false">
      <c r="A112" s="1"/>
      <c r="B112" s="1" t="n">
        <f aca="false">B111+1</f>
        <v>32</v>
      </c>
      <c r="C112" s="15" t="n">
        <f aca="false">$C111+1</f>
        <v>43929</v>
      </c>
      <c r="D112" s="1" t="n">
        <v>17669</v>
      </c>
      <c r="E112" s="1" t="n">
        <v>14792</v>
      </c>
      <c r="F112" s="1" t="n">
        <v>10869</v>
      </c>
      <c r="G112" s="9" t="n">
        <v>687</v>
      </c>
      <c r="H112" s="9" t="n">
        <v>8505</v>
      </c>
      <c r="I112" s="9" t="n">
        <v>17691</v>
      </c>
      <c r="J112" s="1" t="n">
        <v>2349</v>
      </c>
      <c r="K112" s="1" t="n">
        <f aca="false">K111+1</f>
        <v>32</v>
      </c>
      <c r="L112" s="15" t="n">
        <v>43929</v>
      </c>
      <c r="M112" s="9" t="n">
        <v>17669</v>
      </c>
      <c r="N112" s="9" t="n">
        <v>14792</v>
      </c>
      <c r="O112" s="9" t="n">
        <v>10869</v>
      </c>
      <c r="P112" s="9" t="n">
        <v>687</v>
      </c>
      <c r="Q112" s="1" t="n">
        <v>7097</v>
      </c>
      <c r="R112" s="1" t="n">
        <v>14811</v>
      </c>
      <c r="S112" s="9" t="n">
        <v>2349</v>
      </c>
      <c r="T112" s="1" t="n">
        <f aca="false">T111+1</f>
        <v>32</v>
      </c>
      <c r="U112" s="15" t="n">
        <v>43929</v>
      </c>
      <c r="V112" s="0" t="n">
        <f aca="false">D112-M112</f>
        <v>0</v>
      </c>
      <c r="W112" s="0" t="n">
        <f aca="false">E112-N112</f>
        <v>0</v>
      </c>
      <c r="X112" s="0" t="n">
        <f aca="false">F112-O112</f>
        <v>0</v>
      </c>
      <c r="Y112" s="0" t="n">
        <f aca="false">G112-P112</f>
        <v>0</v>
      </c>
      <c r="Z112" s="0" t="n">
        <f aca="false">H112-Q112</f>
        <v>1408</v>
      </c>
      <c r="AA112" s="0" t="n">
        <f aca="false">I112-R112</f>
        <v>2880</v>
      </c>
      <c r="AB112" s="0" t="n">
        <f aca="false">J112-S112</f>
        <v>0</v>
      </c>
      <c r="AC112" s="1" t="n">
        <f aca="false">AC111+1</f>
        <v>32</v>
      </c>
      <c r="AD112" s="15" t="n">
        <v>43929</v>
      </c>
      <c r="AE112" s="0" t="n">
        <f aca="false">D112-D111</f>
        <v>542</v>
      </c>
      <c r="AF112" s="0" t="n">
        <f aca="false">E112-E111</f>
        <v>747</v>
      </c>
      <c r="AG112" s="0" t="n">
        <f aca="false">F112-F111</f>
        <v>541</v>
      </c>
      <c r="AH112" s="0" t="n">
        <f aca="false">G112-G111</f>
        <v>96</v>
      </c>
      <c r="AI112" s="0" t="n">
        <f aca="false">H112-H111</f>
        <v>1034</v>
      </c>
      <c r="AJ112" s="0" t="n">
        <f aca="false">I112-I111</f>
        <v>2165</v>
      </c>
      <c r="AK112" s="0" t="n">
        <f aca="false">J112-J111</f>
        <v>333</v>
      </c>
      <c r="AL112" s="1" t="n">
        <f aca="false">AL111+1</f>
        <v>32</v>
      </c>
    </row>
    <row r="113" customFormat="false" ht="12.8" hidden="false" customHeight="false" outlineLevel="0" collapsed="false">
      <c r="A113" s="1"/>
      <c r="B113" s="1" t="n">
        <f aca="false">B112+1</f>
        <v>33</v>
      </c>
      <c r="C113" s="15" t="n">
        <f aca="false">$C112+1</f>
        <v>43930</v>
      </c>
      <c r="D113" s="1" t="n">
        <v>18279</v>
      </c>
      <c r="E113" s="1" t="n">
        <v>15447</v>
      </c>
      <c r="F113" s="1" t="n">
        <v>12210</v>
      </c>
      <c r="G113" s="9" t="n">
        <v>793</v>
      </c>
      <c r="H113" s="9" t="n">
        <v>9608</v>
      </c>
      <c r="I113" s="9" t="n">
        <v>19802</v>
      </c>
      <c r="J113" s="1" t="n">
        <v>2607</v>
      </c>
      <c r="K113" s="1" t="n">
        <f aca="false">K112+1</f>
        <v>33</v>
      </c>
      <c r="L113" s="15" t="n">
        <v>43930</v>
      </c>
      <c r="M113" s="9" t="n">
        <v>18279</v>
      </c>
      <c r="N113" s="9" t="n">
        <v>15447</v>
      </c>
      <c r="O113" s="9" t="n">
        <v>12210</v>
      </c>
      <c r="P113" s="9" t="n">
        <v>793</v>
      </c>
      <c r="Q113" s="1" t="n">
        <v>7978</v>
      </c>
      <c r="R113" s="1" t="n">
        <v>16712</v>
      </c>
      <c r="S113" s="9" t="n">
        <v>2607</v>
      </c>
      <c r="T113" s="1" t="n">
        <f aca="false">T112+1</f>
        <v>33</v>
      </c>
      <c r="U113" s="15" t="n">
        <v>43930</v>
      </c>
      <c r="V113" s="0" t="n">
        <f aca="false">D113-M113</f>
        <v>0</v>
      </c>
      <c r="W113" s="0" t="n">
        <f aca="false">E113-N113</f>
        <v>0</v>
      </c>
      <c r="X113" s="0" t="n">
        <f aca="false">F113-O113</f>
        <v>0</v>
      </c>
      <c r="Y113" s="0" t="n">
        <f aca="false">G113-P113</f>
        <v>0</v>
      </c>
      <c r="Z113" s="0" t="n">
        <f aca="false">H113-Q113</f>
        <v>1630</v>
      </c>
      <c r="AA113" s="0" t="n">
        <f aca="false">I113-R113</f>
        <v>3090</v>
      </c>
      <c r="AB113" s="0" t="n">
        <f aca="false">J113-S113</f>
        <v>0</v>
      </c>
      <c r="AC113" s="1" t="n">
        <f aca="false">AC112+1</f>
        <v>33</v>
      </c>
      <c r="AD113" s="15" t="n">
        <v>43930</v>
      </c>
      <c r="AE113" s="0" t="n">
        <f aca="false">D113-D112</f>
        <v>610</v>
      </c>
      <c r="AF113" s="0" t="n">
        <f aca="false">E113-E112</f>
        <v>655</v>
      </c>
      <c r="AG113" s="0" t="n">
        <f aca="false">F113-F112</f>
        <v>1341</v>
      </c>
      <c r="AH113" s="0" t="n">
        <f aca="false">G113-G112</f>
        <v>106</v>
      </c>
      <c r="AI113" s="0" t="n">
        <f aca="false">H113-H112</f>
        <v>1103</v>
      </c>
      <c r="AJ113" s="0" t="n">
        <f aca="false">I113-I112</f>
        <v>2111</v>
      </c>
      <c r="AK113" s="0" t="n">
        <f aca="false">J113-J112</f>
        <v>258</v>
      </c>
      <c r="AL113" s="1" t="n">
        <f aca="false">AL112+1</f>
        <v>33</v>
      </c>
    </row>
    <row r="114" customFormat="false" ht="12.8" hidden="false" customHeight="false" outlineLevel="0" collapsed="false">
      <c r="A114" s="1"/>
      <c r="B114" s="1" t="n">
        <f aca="false">B113+1</f>
        <v>34</v>
      </c>
      <c r="C114" s="15" t="n">
        <f aca="false">$C113+1</f>
        <v>43931</v>
      </c>
      <c r="D114" s="1" t="n">
        <v>18849</v>
      </c>
      <c r="E114" s="1" t="n">
        <v>16081</v>
      </c>
      <c r="F114" s="1" t="n">
        <v>13197</v>
      </c>
      <c r="G114" s="9" t="n">
        <v>870</v>
      </c>
      <c r="H114" s="9" t="n">
        <v>10760</v>
      </c>
      <c r="I114" s="9" t="n">
        <v>22038</v>
      </c>
      <c r="J114" s="1" t="n">
        <v>2736</v>
      </c>
      <c r="K114" s="1" t="n">
        <f aca="false">K113+1</f>
        <v>34</v>
      </c>
      <c r="L114" s="15" t="n">
        <v>43931</v>
      </c>
      <c r="M114" s="9" t="n">
        <v>18849</v>
      </c>
      <c r="N114" s="9" t="n">
        <v>16081</v>
      </c>
      <c r="O114" s="9" t="n">
        <v>13197</v>
      </c>
      <c r="P114" s="9" t="n">
        <v>870</v>
      </c>
      <c r="Q114" s="1" t="n">
        <v>8958</v>
      </c>
      <c r="R114" s="1" t="n">
        <v>18747</v>
      </c>
      <c r="S114" s="9" t="n">
        <v>2736</v>
      </c>
      <c r="T114" s="1" t="n">
        <f aca="false">T113+1</f>
        <v>34</v>
      </c>
      <c r="U114" s="15" t="n">
        <v>43931</v>
      </c>
      <c r="V114" s="0" t="n">
        <f aca="false">D114-M114</f>
        <v>0</v>
      </c>
      <c r="W114" s="0" t="n">
        <f aca="false">E114-N114</f>
        <v>0</v>
      </c>
      <c r="X114" s="0" t="n">
        <f aca="false">F114-O114</f>
        <v>0</v>
      </c>
      <c r="Y114" s="0" t="n">
        <f aca="false">G114-P114</f>
        <v>0</v>
      </c>
      <c r="Z114" s="0" t="n">
        <f aca="false">H114-Q114</f>
        <v>1802</v>
      </c>
      <c r="AA114" s="0" t="n">
        <f aca="false">I114-R114</f>
        <v>3291</v>
      </c>
      <c r="AB114" s="0" t="n">
        <f aca="false">J114-S114</f>
        <v>0</v>
      </c>
      <c r="AC114" s="1" t="n">
        <f aca="false">AC113+1</f>
        <v>34</v>
      </c>
      <c r="AD114" s="15" t="n">
        <v>43931</v>
      </c>
      <c r="AE114" s="0" t="n">
        <f aca="false">D114-D113</f>
        <v>570</v>
      </c>
      <c r="AF114" s="0" t="n">
        <f aca="false">E114-E113</f>
        <v>634</v>
      </c>
      <c r="AG114" s="0" t="n">
        <f aca="false">F114-F113</f>
        <v>987</v>
      </c>
      <c r="AH114" s="0" t="n">
        <f aca="false">G114-G113</f>
        <v>77</v>
      </c>
      <c r="AI114" s="0" t="n">
        <f aca="false">H114-H113</f>
        <v>1152</v>
      </c>
      <c r="AJ114" s="0" t="n">
        <f aca="false">I114-I113</f>
        <v>2236</v>
      </c>
      <c r="AK114" s="0" t="n">
        <f aca="false">J114-J113</f>
        <v>129</v>
      </c>
      <c r="AL114" s="1" t="n">
        <f aca="false">AL113+1</f>
        <v>34</v>
      </c>
    </row>
    <row r="115" customFormat="false" ht="12.8" hidden="false" customHeight="false" outlineLevel="0" collapsed="false">
      <c r="A115" s="1"/>
      <c r="B115" s="1" t="n">
        <f aca="false">B114+1</f>
        <v>35</v>
      </c>
      <c r="C115" s="15" t="n">
        <f aca="false">$C114+1</f>
        <v>43932</v>
      </c>
      <c r="D115" s="1" t="n">
        <v>19468</v>
      </c>
      <c r="E115" s="1" t="n">
        <v>16606</v>
      </c>
      <c r="F115" s="1" t="n">
        <v>13832</v>
      </c>
      <c r="G115" s="9" t="n">
        <v>887</v>
      </c>
      <c r="H115" s="9" t="n">
        <v>11599</v>
      </c>
      <c r="I115" s="9" t="n">
        <v>24062</v>
      </c>
      <c r="J115" s="1" t="n">
        <v>2871</v>
      </c>
      <c r="K115" s="1" t="n">
        <f aca="false">K114+1</f>
        <v>35</v>
      </c>
      <c r="L115" s="15" t="n">
        <v>43932</v>
      </c>
      <c r="M115" s="9" t="n">
        <v>19468</v>
      </c>
      <c r="N115" s="9" t="n">
        <v>16606</v>
      </c>
      <c r="O115" s="9" t="n">
        <v>13832</v>
      </c>
      <c r="P115" s="9" t="n">
        <v>887</v>
      </c>
      <c r="Q115" s="1" t="n">
        <v>9875</v>
      </c>
      <c r="R115" s="1" t="n">
        <v>20577</v>
      </c>
      <c r="S115" s="9" t="n">
        <v>2871</v>
      </c>
      <c r="T115" s="1" t="n">
        <f aca="false">T114+1</f>
        <v>35</v>
      </c>
      <c r="U115" s="15" t="n">
        <v>43932</v>
      </c>
      <c r="V115" s="0" t="n">
        <f aca="false">D115-M115</f>
        <v>0</v>
      </c>
      <c r="W115" s="0" t="n">
        <f aca="false">E115-N115</f>
        <v>0</v>
      </c>
      <c r="X115" s="0" t="n">
        <f aca="false">F115-O115</f>
        <v>0</v>
      </c>
      <c r="Y115" s="0" t="n">
        <f aca="false">G115-P115</f>
        <v>0</v>
      </c>
      <c r="Z115" s="0" t="n">
        <f aca="false">H115-Q115</f>
        <v>1724</v>
      </c>
      <c r="AA115" s="0" t="n">
        <f aca="false">I115-R115</f>
        <v>3485</v>
      </c>
      <c r="AB115" s="0" t="n">
        <f aca="false">J115-S115</f>
        <v>0</v>
      </c>
      <c r="AC115" s="1" t="n">
        <f aca="false">AC114+1</f>
        <v>35</v>
      </c>
      <c r="AD115" s="15" t="n">
        <v>43932</v>
      </c>
      <c r="AE115" s="0" t="n">
        <f aca="false">D115-D114</f>
        <v>619</v>
      </c>
      <c r="AF115" s="0" t="n">
        <f aca="false">E115-E114</f>
        <v>525</v>
      </c>
      <c r="AG115" s="0" t="n">
        <f aca="false">F115-F114</f>
        <v>635</v>
      </c>
      <c r="AH115" s="0" t="n">
        <f aca="false">G115-G114</f>
        <v>17</v>
      </c>
      <c r="AI115" s="0" t="n">
        <f aca="false">H115-H114</f>
        <v>839</v>
      </c>
      <c r="AJ115" s="0" t="n">
        <f aca="false">I115-I114</f>
        <v>2024</v>
      </c>
      <c r="AK115" s="0" t="n">
        <f aca="false">J115-J114</f>
        <v>135</v>
      </c>
      <c r="AL115" s="1" t="n">
        <f aca="false">AL114+1</f>
        <v>35</v>
      </c>
    </row>
    <row r="116" customFormat="false" ht="12.8" hidden="false" customHeight="false" outlineLevel="0" collapsed="false">
      <c r="A116" s="1"/>
      <c r="B116" s="1" t="n">
        <f aca="false">B115+1</f>
        <v>36</v>
      </c>
      <c r="C116" s="15" t="n">
        <f aca="false">$C115+1</f>
        <v>43933</v>
      </c>
      <c r="D116" s="1" t="n">
        <v>19899</v>
      </c>
      <c r="E116" s="1" t="n">
        <v>17209</v>
      </c>
      <c r="F116" s="1" t="n">
        <v>14393</v>
      </c>
      <c r="G116" s="9" t="n">
        <v>899</v>
      </c>
      <c r="H116" s="9" t="n">
        <v>12285</v>
      </c>
      <c r="I116" s="9" t="n">
        <v>25789</v>
      </c>
      <c r="J116" s="1" t="n">
        <v>3022</v>
      </c>
      <c r="K116" s="1" t="n">
        <f aca="false">K115+1</f>
        <v>36</v>
      </c>
      <c r="L116" s="15" t="n">
        <v>43933</v>
      </c>
      <c r="M116" s="9" t="n">
        <v>19899</v>
      </c>
      <c r="N116" s="9" t="n">
        <v>17209</v>
      </c>
      <c r="O116" s="9" t="n">
        <v>14393</v>
      </c>
      <c r="P116" s="9" t="n">
        <v>899</v>
      </c>
      <c r="Q116" s="1" t="n">
        <v>10612</v>
      </c>
      <c r="R116" s="1" t="n">
        <v>22105</v>
      </c>
      <c r="S116" s="9" t="n">
        <v>3022</v>
      </c>
      <c r="T116" s="1" t="n">
        <f aca="false">T115+1</f>
        <v>36</v>
      </c>
      <c r="U116" s="15" t="n">
        <v>43933</v>
      </c>
      <c r="V116" s="0" t="n">
        <f aca="false">D116-M116</f>
        <v>0</v>
      </c>
      <c r="W116" s="0" t="n">
        <f aca="false">E116-N116</f>
        <v>0</v>
      </c>
      <c r="X116" s="0" t="n">
        <f aca="false">F116-O116</f>
        <v>0</v>
      </c>
      <c r="Y116" s="0" t="n">
        <f aca="false">G116-P116</f>
        <v>0</v>
      </c>
      <c r="Z116" s="0" t="n">
        <f aca="false">H116-Q116</f>
        <v>1673</v>
      </c>
      <c r="AA116" s="0" t="n">
        <f aca="false">I116-R116</f>
        <v>3684</v>
      </c>
      <c r="AB116" s="0" t="n">
        <f aca="false">J116-S116</f>
        <v>0</v>
      </c>
      <c r="AC116" s="1" t="n">
        <f aca="false">AC115+1</f>
        <v>36</v>
      </c>
      <c r="AD116" s="15" t="n">
        <v>43933</v>
      </c>
      <c r="AE116" s="0" t="n">
        <f aca="false">D116-D115</f>
        <v>431</v>
      </c>
      <c r="AF116" s="0" t="n">
        <f aca="false">E116-E115</f>
        <v>603</v>
      </c>
      <c r="AG116" s="0" t="n">
        <f aca="false">F116-F115</f>
        <v>561</v>
      </c>
      <c r="AH116" s="0" t="n">
        <f aca="false">G116-G115</f>
        <v>12</v>
      </c>
      <c r="AI116" s="0" t="n">
        <f aca="false">H116-H115</f>
        <v>686</v>
      </c>
      <c r="AJ116" s="0" t="n">
        <f aca="false">I116-I115</f>
        <v>1727</v>
      </c>
      <c r="AK116" s="0" t="n">
        <f aca="false">J116-J115</f>
        <v>151</v>
      </c>
      <c r="AL116" s="1" t="n">
        <f aca="false">AL115+1</f>
        <v>36</v>
      </c>
    </row>
    <row r="117" customFormat="false" ht="12.8" hidden="false" customHeight="false" outlineLevel="0" collapsed="false">
      <c r="A117" s="1"/>
      <c r="B117" s="1" t="n">
        <f aca="false">B116+1</f>
        <v>37</v>
      </c>
      <c r="C117" s="15" t="n">
        <f aca="false">$C116+1</f>
        <v>43934</v>
      </c>
      <c r="D117" s="1" t="n">
        <v>20465</v>
      </c>
      <c r="E117" s="1" t="n">
        <v>17756</v>
      </c>
      <c r="F117" s="1" t="n">
        <v>14967</v>
      </c>
      <c r="G117" s="9" t="n">
        <v>919</v>
      </c>
      <c r="H117" s="9" t="n">
        <v>13029</v>
      </c>
      <c r="I117" s="9" t="n">
        <v>27515</v>
      </c>
      <c r="J117" s="1" t="n">
        <v>3194</v>
      </c>
      <c r="K117" s="1" t="n">
        <f aca="false">K116+1</f>
        <v>37</v>
      </c>
      <c r="L117" s="15" t="n">
        <v>43934</v>
      </c>
      <c r="M117" s="9" t="n">
        <v>20465</v>
      </c>
      <c r="N117" s="9" t="n">
        <v>17756</v>
      </c>
      <c r="O117" s="9" t="n">
        <v>14967</v>
      </c>
      <c r="P117" s="9" t="n">
        <v>919</v>
      </c>
      <c r="Q117" s="1" t="n">
        <v>11329</v>
      </c>
      <c r="R117" s="1" t="n">
        <v>23640</v>
      </c>
      <c r="S117" s="9" t="n">
        <v>3194</v>
      </c>
      <c r="T117" s="1" t="n">
        <f aca="false">T116+1</f>
        <v>37</v>
      </c>
      <c r="U117" s="15" t="n">
        <v>43934</v>
      </c>
      <c r="V117" s="0" t="n">
        <f aca="false">D117-M117</f>
        <v>0</v>
      </c>
      <c r="W117" s="0" t="n">
        <f aca="false">E117-N117</f>
        <v>0</v>
      </c>
      <c r="X117" s="0" t="n">
        <f aca="false">F117-O117</f>
        <v>0</v>
      </c>
      <c r="Y117" s="0" t="n">
        <f aca="false">G117-P117</f>
        <v>0</v>
      </c>
      <c r="Z117" s="0" t="n">
        <f aca="false">H117-Q117</f>
        <v>1700</v>
      </c>
      <c r="AA117" s="0" t="n">
        <f aca="false">I117-R117</f>
        <v>3875</v>
      </c>
      <c r="AB117" s="0" t="n">
        <f aca="false">J117-S117</f>
        <v>0</v>
      </c>
      <c r="AC117" s="1" t="n">
        <f aca="false">AC116+1</f>
        <v>37</v>
      </c>
      <c r="AD117" s="15" t="n">
        <v>43934</v>
      </c>
      <c r="AE117" s="0" t="n">
        <f aca="false">D117-D116</f>
        <v>566</v>
      </c>
      <c r="AF117" s="0" t="n">
        <f aca="false">E117-E116</f>
        <v>547</v>
      </c>
      <c r="AG117" s="0" t="n">
        <f aca="false">F117-F116</f>
        <v>574</v>
      </c>
      <c r="AH117" s="0" t="n">
        <f aca="false">G117-G116</f>
        <v>20</v>
      </c>
      <c r="AI117" s="0" t="n">
        <f aca="false">H117-H116</f>
        <v>744</v>
      </c>
      <c r="AJ117" s="0" t="n">
        <f aca="false">I117-I116</f>
        <v>1726</v>
      </c>
      <c r="AK117" s="0" t="n">
        <f aca="false">J117-J116</f>
        <v>172</v>
      </c>
      <c r="AL117" s="1" t="n">
        <f aca="false">AL116+1</f>
        <v>37</v>
      </c>
    </row>
    <row r="118" customFormat="false" ht="12.8" hidden="false" customHeight="false" outlineLevel="0" collapsed="false">
      <c r="A118" s="1"/>
      <c r="B118" s="1" t="n">
        <f aca="false">B117+1</f>
        <v>38</v>
      </c>
      <c r="C118" s="15" t="n">
        <f aca="false">$C117+1</f>
        <v>43935</v>
      </c>
      <c r="D118" s="1" t="n">
        <v>21067</v>
      </c>
      <c r="E118" s="1" t="n">
        <v>18255</v>
      </c>
      <c r="F118" s="1" t="n">
        <v>15729</v>
      </c>
      <c r="G118" s="9" t="n">
        <v>1033</v>
      </c>
      <c r="H118" s="9" t="n">
        <v>14073</v>
      </c>
      <c r="I118" s="9" t="n">
        <v>30081</v>
      </c>
      <c r="J118" s="1" t="n">
        <v>3495</v>
      </c>
      <c r="K118" s="1" t="n">
        <f aca="false">K117+1</f>
        <v>38</v>
      </c>
      <c r="L118" s="15" t="n">
        <v>43935</v>
      </c>
      <c r="M118" s="9" t="n">
        <v>21067</v>
      </c>
      <c r="N118" s="9" t="n">
        <v>18255</v>
      </c>
      <c r="O118" s="9" t="n">
        <v>15729</v>
      </c>
      <c r="P118" s="9" t="n">
        <v>1033</v>
      </c>
      <c r="Q118" s="1" t="n">
        <v>12107</v>
      </c>
      <c r="R118" s="1" t="n">
        <v>29825</v>
      </c>
      <c r="S118" s="9" t="n">
        <v>3495</v>
      </c>
      <c r="T118" s="1" t="n">
        <f aca="false">T117+1</f>
        <v>38</v>
      </c>
      <c r="U118" s="15" t="n">
        <v>43935</v>
      </c>
      <c r="V118" s="0" t="n">
        <f aca="false">D118-M118</f>
        <v>0</v>
      </c>
      <c r="W118" s="0" t="n">
        <f aca="false">E118-N118</f>
        <v>0</v>
      </c>
      <c r="X118" s="0" t="n">
        <f aca="false">F118-O118</f>
        <v>0</v>
      </c>
      <c r="Y118" s="0" t="n">
        <f aca="false">G118-P118</f>
        <v>0</v>
      </c>
      <c r="Z118" s="0" t="n">
        <f aca="false">H118-Q118</f>
        <v>1966</v>
      </c>
      <c r="AA118" s="0" t="n">
        <f aca="false">I118-R118</f>
        <v>256</v>
      </c>
      <c r="AB118" s="0" t="n">
        <f aca="false">J118-S118</f>
        <v>0</v>
      </c>
      <c r="AC118" s="1" t="n">
        <f aca="false">AC117+1</f>
        <v>38</v>
      </c>
      <c r="AD118" s="15" t="n">
        <v>43935</v>
      </c>
      <c r="AE118" s="0" t="n">
        <f aca="false">D118-D117</f>
        <v>602</v>
      </c>
      <c r="AF118" s="0" t="n">
        <f aca="false">E118-E117</f>
        <v>499</v>
      </c>
      <c r="AG118" s="0" t="n">
        <f aca="false">F118-F117</f>
        <v>762</v>
      </c>
      <c r="AH118" s="0" t="n">
        <f aca="false">G118-G117</f>
        <v>114</v>
      </c>
      <c r="AI118" s="0" t="n">
        <f aca="false">H118-H117</f>
        <v>1044</v>
      </c>
      <c r="AJ118" s="0" t="n">
        <f aca="false">I118-I117</f>
        <v>2566</v>
      </c>
      <c r="AK118" s="0" t="n">
        <f aca="false">J118-J117</f>
        <v>301</v>
      </c>
      <c r="AL118" s="1" t="n">
        <f aca="false">AL117+1</f>
        <v>38</v>
      </c>
    </row>
    <row r="119" customFormat="false" ht="12.8" hidden="false" customHeight="false" outlineLevel="0" collapsed="false">
      <c r="A119" s="1"/>
      <c r="B119" s="1" t="n">
        <f aca="false">B118+1</f>
        <v>39</v>
      </c>
      <c r="C119" s="15" t="n">
        <f aca="false">$C118+1</f>
        <v>43936</v>
      </c>
      <c r="D119" s="1" t="n">
        <v>21645</v>
      </c>
      <c r="E119" s="1" t="n">
        <v>18812</v>
      </c>
      <c r="F119" s="1" t="n">
        <v>17167</v>
      </c>
      <c r="G119" s="9" t="n">
        <v>1203</v>
      </c>
      <c r="H119" s="9" t="n">
        <v>14915</v>
      </c>
      <c r="I119" s="9" t="n">
        <v>32712</v>
      </c>
      <c r="J119" s="1" t="n">
        <v>3804</v>
      </c>
      <c r="K119" s="1" t="n">
        <f aca="false">K118+1</f>
        <v>39</v>
      </c>
      <c r="L119" s="15" t="n">
        <v>43936</v>
      </c>
      <c r="M119" s="9" t="n">
        <v>21645</v>
      </c>
      <c r="N119" s="9" t="n">
        <v>18812</v>
      </c>
      <c r="O119" s="9" t="n">
        <v>17167</v>
      </c>
      <c r="P119" s="9" t="n">
        <v>1203</v>
      </c>
      <c r="Q119" s="1" t="n">
        <v>12868</v>
      </c>
      <c r="R119" s="1" t="n">
        <v>32443</v>
      </c>
      <c r="S119" s="9" t="n">
        <v>3804</v>
      </c>
      <c r="T119" s="1" t="n">
        <f aca="false">T118+1</f>
        <v>39</v>
      </c>
      <c r="U119" s="15" t="n">
        <v>43936</v>
      </c>
      <c r="V119" s="0" t="n">
        <f aca="false">D119-M119</f>
        <v>0</v>
      </c>
      <c r="W119" s="0" t="n">
        <f aca="false">E119-N119</f>
        <v>0</v>
      </c>
      <c r="X119" s="0" t="n">
        <f aca="false">F119-O119</f>
        <v>0</v>
      </c>
      <c r="Y119" s="0" t="n">
        <f aca="false">G119-P119</f>
        <v>0</v>
      </c>
      <c r="Z119" s="0" t="n">
        <f aca="false">H119-Q119</f>
        <v>2047</v>
      </c>
      <c r="AA119" s="0" t="n">
        <f aca="false">I119-R119</f>
        <v>269</v>
      </c>
      <c r="AB119" s="0" t="n">
        <f aca="false">J119-S119</f>
        <v>0</v>
      </c>
      <c r="AC119" s="1" t="n">
        <f aca="false">AC118+1</f>
        <v>39</v>
      </c>
      <c r="AD119" s="15" t="n">
        <v>43936</v>
      </c>
      <c r="AE119" s="0" t="n">
        <f aca="false">D119-D118</f>
        <v>578</v>
      </c>
      <c r="AF119" s="0" t="n">
        <f aca="false">E119-E118</f>
        <v>557</v>
      </c>
      <c r="AG119" s="0" t="n">
        <f aca="false">F119-F118</f>
        <v>1438</v>
      </c>
      <c r="AH119" s="0" t="n">
        <f aca="false">G119-G118</f>
        <v>170</v>
      </c>
      <c r="AI119" s="0" t="n">
        <f aca="false">H119-H118</f>
        <v>842</v>
      </c>
      <c r="AJ119" s="0" t="n">
        <f aca="false">I119-I118</f>
        <v>2631</v>
      </c>
      <c r="AK119" s="0" t="n">
        <f aca="false">J119-J118</f>
        <v>309</v>
      </c>
      <c r="AL119" s="1" t="n">
        <f aca="false">AL118+1</f>
        <v>39</v>
      </c>
    </row>
    <row r="120" customFormat="false" ht="12.8" hidden="false" customHeight="false" outlineLevel="0" collapsed="false">
      <c r="A120" s="1"/>
      <c r="B120" s="1" t="n">
        <f aca="false">B119+1</f>
        <v>40</v>
      </c>
      <c r="C120" s="15" t="n">
        <f aca="false">$C119+1</f>
        <v>43937</v>
      </c>
      <c r="D120" s="1" t="n">
        <v>22170</v>
      </c>
      <c r="E120" s="1" t="n">
        <v>19130</v>
      </c>
      <c r="F120" s="1" t="n">
        <v>17920</v>
      </c>
      <c r="G120" s="9" t="n">
        <v>1333</v>
      </c>
      <c r="H120" s="9" t="n">
        <v>15944</v>
      </c>
      <c r="I120" s="9" t="n">
        <v>34905</v>
      </c>
      <c r="J120" s="1" t="n">
        <v>4052</v>
      </c>
      <c r="K120" s="1" t="n">
        <f aca="false">K119+1</f>
        <v>40</v>
      </c>
      <c r="L120" s="15" t="n">
        <v>43937</v>
      </c>
      <c r="M120" s="9" t="n">
        <v>22170</v>
      </c>
      <c r="N120" s="9" t="n">
        <v>19130</v>
      </c>
      <c r="O120" s="9" t="n">
        <v>17920</v>
      </c>
      <c r="P120" s="9" t="n">
        <v>1333</v>
      </c>
      <c r="Q120" s="1" t="n">
        <v>13729</v>
      </c>
      <c r="R120" s="1" t="n">
        <v>34619</v>
      </c>
      <c r="S120" s="9" t="n">
        <v>4052</v>
      </c>
      <c r="T120" s="1" t="n">
        <f aca="false">T119+1</f>
        <v>40</v>
      </c>
      <c r="U120" s="15" t="n">
        <v>43937</v>
      </c>
      <c r="V120" s="0" t="n">
        <f aca="false">D120-M120</f>
        <v>0</v>
      </c>
      <c r="W120" s="0" t="n">
        <f aca="false">E120-N120</f>
        <v>0</v>
      </c>
      <c r="X120" s="0" t="n">
        <f aca="false">F120-O120</f>
        <v>0</v>
      </c>
      <c r="Y120" s="0" t="n">
        <f aca="false">G120-P120</f>
        <v>0</v>
      </c>
      <c r="Z120" s="0" t="n">
        <f aca="false">H120-Q120</f>
        <v>2215</v>
      </c>
      <c r="AA120" s="0" t="n">
        <f aca="false">I120-R120</f>
        <v>286</v>
      </c>
      <c r="AB120" s="0" t="n">
        <f aca="false">J120-S120</f>
        <v>0</v>
      </c>
      <c r="AC120" s="1" t="n">
        <f aca="false">AC119+1</f>
        <v>40</v>
      </c>
      <c r="AD120" s="15" t="n">
        <v>43937</v>
      </c>
      <c r="AE120" s="0" t="n">
        <f aca="false">D120-D119</f>
        <v>525</v>
      </c>
      <c r="AF120" s="0" t="n">
        <f aca="false">E120-E119</f>
        <v>318</v>
      </c>
      <c r="AG120" s="0" t="n">
        <f aca="false">F120-F119</f>
        <v>753</v>
      </c>
      <c r="AH120" s="0" t="n">
        <f aca="false">G120-G119</f>
        <v>130</v>
      </c>
      <c r="AI120" s="0" t="n">
        <f aca="false">H120-H119</f>
        <v>1029</v>
      </c>
      <c r="AJ120" s="0" t="n">
        <f aca="false">I120-I119</f>
        <v>2193</v>
      </c>
      <c r="AK120" s="0" t="n">
        <f aca="false">J120-J119</f>
        <v>248</v>
      </c>
      <c r="AL120" s="1" t="n">
        <f aca="false">AL119+1</f>
        <v>40</v>
      </c>
    </row>
    <row r="121" customFormat="false" ht="12.8" hidden="false" customHeight="false" outlineLevel="0" collapsed="false">
      <c r="A121" s="1"/>
      <c r="B121" s="1" t="n">
        <f aca="false">B120+1</f>
        <v>41</v>
      </c>
      <c r="C121" s="15" t="n">
        <f aca="false">$C120+1</f>
        <v>43938</v>
      </c>
      <c r="D121" s="1" t="n">
        <v>22745</v>
      </c>
      <c r="E121" s="1" t="n">
        <v>19478</v>
      </c>
      <c r="F121" s="1" t="n">
        <v>18681</v>
      </c>
      <c r="G121" s="9" t="n">
        <v>1400</v>
      </c>
      <c r="H121" s="9" t="n">
        <v>16879</v>
      </c>
      <c r="I121" s="9" t="n">
        <v>37448</v>
      </c>
      <c r="J121" s="1" t="n">
        <v>4352</v>
      </c>
      <c r="K121" s="1" t="n">
        <f aca="false">K120+1</f>
        <v>41</v>
      </c>
      <c r="L121" s="15" t="n">
        <v>43938</v>
      </c>
      <c r="M121" s="9" t="n">
        <v>22745</v>
      </c>
      <c r="N121" s="9" t="n">
        <v>19478</v>
      </c>
      <c r="O121" s="9" t="n">
        <v>18681</v>
      </c>
      <c r="P121" s="9" t="n">
        <v>1400</v>
      </c>
      <c r="Q121" s="1" t="n">
        <v>14576</v>
      </c>
      <c r="R121" s="1" t="n">
        <v>37147</v>
      </c>
      <c r="S121" s="9" t="n">
        <v>4352</v>
      </c>
      <c r="T121" s="1" t="n">
        <f aca="false">T120+1</f>
        <v>41</v>
      </c>
      <c r="U121" s="15" t="n">
        <v>43938</v>
      </c>
      <c r="V121" s="0" t="n">
        <f aca="false">D121-M121</f>
        <v>0</v>
      </c>
      <c r="W121" s="0" t="n">
        <f aca="false">E121-N121</f>
        <v>0</v>
      </c>
      <c r="X121" s="0" t="n">
        <f aca="false">F121-O121</f>
        <v>0</v>
      </c>
      <c r="Y121" s="0" t="n">
        <f aca="false">G121-P121</f>
        <v>0</v>
      </c>
      <c r="Z121" s="0" t="n">
        <f aca="false">H121-Q121</f>
        <v>2303</v>
      </c>
      <c r="AA121" s="0" t="n">
        <f aca="false">I121-R121</f>
        <v>301</v>
      </c>
      <c r="AB121" s="0" t="n">
        <f aca="false">J121-S121</f>
        <v>0</v>
      </c>
      <c r="AC121" s="1" t="n">
        <f aca="false">AC120+1</f>
        <v>41</v>
      </c>
      <c r="AD121" s="15" t="n">
        <v>43938</v>
      </c>
      <c r="AE121" s="0" t="n">
        <f aca="false">D121-D120</f>
        <v>575</v>
      </c>
      <c r="AF121" s="0" t="n">
        <f aca="false">E121-E120</f>
        <v>348</v>
      </c>
      <c r="AG121" s="0" t="n">
        <f aca="false">F121-F120</f>
        <v>761</v>
      </c>
      <c r="AH121" s="0" t="n">
        <f aca="false">G121-G120</f>
        <v>67</v>
      </c>
      <c r="AI121" s="0" t="n">
        <f aca="false">H121-H120</f>
        <v>935</v>
      </c>
      <c r="AJ121" s="0" t="n">
        <f aca="false">I121-I120</f>
        <v>2543</v>
      </c>
      <c r="AK121" s="0" t="n">
        <f aca="false">J121-J120</f>
        <v>300</v>
      </c>
      <c r="AL121" s="1" t="n">
        <f aca="false">AL120+1</f>
        <v>41</v>
      </c>
    </row>
    <row r="122" customFormat="false" ht="12.8" hidden="false" customHeight="false" outlineLevel="0" collapsed="false">
      <c r="A122" s="1"/>
      <c r="B122" s="1" t="n">
        <f aca="false">B121+1</f>
        <v>42</v>
      </c>
      <c r="C122" s="15" t="n">
        <f aca="false">$C121+1</f>
        <v>43939</v>
      </c>
      <c r="D122" s="1" t="n">
        <v>23227</v>
      </c>
      <c r="E122" s="1" t="n">
        <v>20043</v>
      </c>
      <c r="F122" s="1" t="n">
        <v>19323</v>
      </c>
      <c r="G122" s="9" t="n">
        <v>1511</v>
      </c>
      <c r="H122" s="9" t="n">
        <v>17994</v>
      </c>
      <c r="I122" s="9" t="n">
        <v>39331</v>
      </c>
      <c r="J122" s="1" t="n">
        <v>4538</v>
      </c>
      <c r="K122" s="1" t="n">
        <f aca="false">K121+1</f>
        <v>42</v>
      </c>
      <c r="L122" s="15" t="n">
        <v>43939</v>
      </c>
      <c r="M122" s="9" t="n">
        <v>23227</v>
      </c>
      <c r="N122" s="9" t="n">
        <v>20043</v>
      </c>
      <c r="O122" s="9" t="n">
        <v>19323</v>
      </c>
      <c r="P122" s="9" t="n">
        <v>1511</v>
      </c>
      <c r="Q122" s="1" t="n">
        <v>15464</v>
      </c>
      <c r="R122" s="1" t="n">
        <v>39014</v>
      </c>
      <c r="S122" s="9" t="n">
        <v>4538</v>
      </c>
      <c r="T122" s="1" t="n">
        <f aca="false">T121+1</f>
        <v>42</v>
      </c>
      <c r="U122" s="15" t="n">
        <v>43939</v>
      </c>
      <c r="V122" s="0" t="n">
        <f aca="false">D122-M122</f>
        <v>0</v>
      </c>
      <c r="W122" s="0" t="n">
        <f aca="false">E122-N122</f>
        <v>0</v>
      </c>
      <c r="X122" s="0" t="n">
        <f aca="false">F122-O122</f>
        <v>0</v>
      </c>
      <c r="Y122" s="0" t="n">
        <f aca="false">G122-P122</f>
        <v>0</v>
      </c>
      <c r="Z122" s="0" t="n">
        <f aca="false">H122-Q122</f>
        <v>2530</v>
      </c>
      <c r="AA122" s="0" t="n">
        <f aca="false">I122-R122</f>
        <v>317</v>
      </c>
      <c r="AB122" s="0" t="n">
        <f aca="false">J122-S122</f>
        <v>0</v>
      </c>
      <c r="AC122" s="1" t="n">
        <f aca="false">AC121+1</f>
        <v>42</v>
      </c>
      <c r="AD122" s="15" t="n">
        <v>43939</v>
      </c>
      <c r="AE122" s="0" t="n">
        <f aca="false">D122-D121</f>
        <v>482</v>
      </c>
      <c r="AF122" s="0" t="n">
        <f aca="false">E122-E121</f>
        <v>565</v>
      </c>
      <c r="AG122" s="0" t="n">
        <f aca="false">F122-F121</f>
        <v>642</v>
      </c>
      <c r="AH122" s="0" t="n">
        <f aca="false">G122-G121</f>
        <v>111</v>
      </c>
      <c r="AI122" s="0" t="n">
        <f aca="false">H122-H121</f>
        <v>1115</v>
      </c>
      <c r="AJ122" s="0" t="n">
        <f aca="false">I122-I121</f>
        <v>1883</v>
      </c>
      <c r="AK122" s="0" t="n">
        <f aca="false">J122-J121</f>
        <v>186</v>
      </c>
      <c r="AL122" s="1" t="n">
        <f aca="false">AL121+1</f>
        <v>42</v>
      </c>
    </row>
    <row r="123" customFormat="false" ht="12.8" hidden="false" customHeight="false" outlineLevel="0" collapsed="false">
      <c r="A123" s="1"/>
      <c r="B123" s="1" t="n">
        <f aca="false">B122+1</f>
        <v>43</v>
      </c>
      <c r="C123" s="15" t="n">
        <f aca="false">$C122+1</f>
        <v>43940</v>
      </c>
      <c r="D123" s="1" t="n">
        <v>23660</v>
      </c>
      <c r="E123" s="1" t="n">
        <v>20453</v>
      </c>
      <c r="F123" s="1" t="n">
        <v>19718</v>
      </c>
      <c r="G123" s="9" t="n">
        <v>1540</v>
      </c>
      <c r="H123" s="9" t="n">
        <v>18492</v>
      </c>
      <c r="I123" s="9" t="n">
        <v>40901</v>
      </c>
      <c r="J123" s="1" t="n">
        <v>4642</v>
      </c>
      <c r="K123" s="1" t="n">
        <f aca="false">K122+1</f>
        <v>43</v>
      </c>
      <c r="L123" s="15" t="n">
        <v>43940</v>
      </c>
      <c r="M123" s="9" t="n">
        <v>23660</v>
      </c>
      <c r="N123" s="9" t="n">
        <v>20453</v>
      </c>
      <c r="O123" s="9" t="n">
        <v>19718</v>
      </c>
      <c r="P123" s="9" t="n">
        <v>1540</v>
      </c>
      <c r="Q123" s="1" t="n">
        <v>16060</v>
      </c>
      <c r="R123" s="1" t="n">
        <v>40575</v>
      </c>
      <c r="S123" s="9" t="n">
        <v>4642</v>
      </c>
      <c r="T123" s="1" t="n">
        <f aca="false">T122+1</f>
        <v>43</v>
      </c>
      <c r="U123" s="15" t="n">
        <v>43940</v>
      </c>
      <c r="V123" s="0" t="n">
        <f aca="false">D123-M123</f>
        <v>0</v>
      </c>
      <c r="W123" s="0" t="n">
        <f aca="false">E123-N123</f>
        <v>0</v>
      </c>
      <c r="X123" s="0" t="n">
        <f aca="false">F123-O123</f>
        <v>0</v>
      </c>
      <c r="Y123" s="0" t="n">
        <f aca="false">G123-P123</f>
        <v>0</v>
      </c>
      <c r="Z123" s="0" t="n">
        <f aca="false">H123-Q123</f>
        <v>2432</v>
      </c>
      <c r="AA123" s="0" t="n">
        <f aca="false">I123-R123</f>
        <v>326</v>
      </c>
      <c r="AB123" s="0" t="n">
        <f aca="false">J123-S123</f>
        <v>0</v>
      </c>
      <c r="AC123" s="1" t="n">
        <f aca="false">AC122+1</f>
        <v>43</v>
      </c>
      <c r="AD123" s="15" t="n">
        <v>43940</v>
      </c>
      <c r="AE123" s="0" t="n">
        <f aca="false">D123-D122</f>
        <v>433</v>
      </c>
      <c r="AF123" s="0" t="n">
        <f aca="false">E123-E122</f>
        <v>410</v>
      </c>
      <c r="AG123" s="0" t="n">
        <f aca="false">F123-F122</f>
        <v>395</v>
      </c>
      <c r="AH123" s="0" t="n">
        <f aca="false">G123-G122</f>
        <v>29</v>
      </c>
      <c r="AI123" s="0" t="n">
        <f aca="false">H123-H122</f>
        <v>498</v>
      </c>
      <c r="AJ123" s="0" t="n">
        <f aca="false">I123-I122</f>
        <v>1570</v>
      </c>
      <c r="AK123" s="0" t="n">
        <f aca="false">J123-J122</f>
        <v>104</v>
      </c>
      <c r="AL123" s="1" t="n">
        <f aca="false">AL122+1</f>
        <v>43</v>
      </c>
    </row>
    <row r="124" customFormat="false" ht="12.8" hidden="false" customHeight="false" outlineLevel="0" collapsed="false">
      <c r="A124" s="1"/>
      <c r="B124" s="1" t="n">
        <f aca="false">B123+1</f>
        <v>44</v>
      </c>
      <c r="C124" s="15" t="n">
        <f aca="false">$C123+1</f>
        <v>43941</v>
      </c>
      <c r="D124" s="1" t="n">
        <v>24114</v>
      </c>
      <c r="E124" s="1" t="n">
        <v>20852</v>
      </c>
      <c r="F124" s="1" t="n">
        <v>20265</v>
      </c>
      <c r="G124" s="1" t="n">
        <v>1580</v>
      </c>
      <c r="H124" s="9" t="n">
        <v>19051</v>
      </c>
      <c r="I124" s="9" t="n">
        <v>42843</v>
      </c>
      <c r="J124" s="1" t="n">
        <v>4862</v>
      </c>
      <c r="K124" s="1" t="n">
        <f aca="false">K123+1</f>
        <v>44</v>
      </c>
      <c r="L124" s="15" t="n">
        <v>43941</v>
      </c>
      <c r="M124" s="9" t="n">
        <v>24114</v>
      </c>
      <c r="N124" s="9" t="n">
        <v>20852</v>
      </c>
      <c r="O124" s="9" t="n">
        <v>20265</v>
      </c>
      <c r="P124" s="9" t="n">
        <v>1580</v>
      </c>
      <c r="Q124" s="1" t="n">
        <v>16509</v>
      </c>
      <c r="R124" s="1" t="n">
        <v>42514</v>
      </c>
      <c r="S124" s="9" t="n">
        <v>4862</v>
      </c>
      <c r="T124" s="1" t="n">
        <f aca="false">T123+1</f>
        <v>44</v>
      </c>
      <c r="U124" s="15" t="n">
        <v>43941</v>
      </c>
      <c r="V124" s="0" t="n">
        <f aca="false">D124-M124</f>
        <v>0</v>
      </c>
      <c r="W124" s="0" t="n">
        <f aca="false">E124-N124</f>
        <v>0</v>
      </c>
      <c r="X124" s="0" t="n">
        <f aca="false">F124-O124</f>
        <v>0</v>
      </c>
      <c r="Y124" s="0" t="n">
        <f aca="false">G124-P124</f>
        <v>0</v>
      </c>
      <c r="Z124" s="0" t="n">
        <f aca="false">H124-Q124</f>
        <v>2542</v>
      </c>
      <c r="AA124" s="0" t="n">
        <f aca="false">I124-R124</f>
        <v>329</v>
      </c>
      <c r="AB124" s="0" t="n">
        <f aca="false">J124-S124</f>
        <v>0</v>
      </c>
      <c r="AC124" s="1" t="n">
        <f aca="false">AC123+1</f>
        <v>44</v>
      </c>
      <c r="AD124" s="15" t="n">
        <v>43941</v>
      </c>
      <c r="AE124" s="0" t="n">
        <f aca="false">D124-D123</f>
        <v>454</v>
      </c>
      <c r="AF124" s="0" t="n">
        <f aca="false">E124-E123</f>
        <v>399</v>
      </c>
      <c r="AG124" s="0" t="n">
        <f aca="false">F124-F123</f>
        <v>547</v>
      </c>
      <c r="AH124" s="0" t="n">
        <f aca="false">G124-G123</f>
        <v>40</v>
      </c>
      <c r="AI124" s="0" t="n">
        <f aca="false">H124-H123</f>
        <v>559</v>
      </c>
      <c r="AJ124" s="0" t="n">
        <f aca="false">I124-I123</f>
        <v>1942</v>
      </c>
      <c r="AK124" s="0" t="n">
        <f aca="false">J124-J123</f>
        <v>220</v>
      </c>
      <c r="AL124" s="1" t="n">
        <f aca="false">AL123+1</f>
        <v>44</v>
      </c>
    </row>
    <row r="125" customFormat="false" ht="12.8" hidden="false" customHeight="false" outlineLevel="0" collapsed="false">
      <c r="A125" s="1"/>
      <c r="B125" s="1" t="n">
        <f aca="false">B124+1</f>
        <v>45</v>
      </c>
      <c r="C125" s="15" t="n">
        <f aca="false">$C124+1</f>
        <v>43942</v>
      </c>
      <c r="D125" s="1" t="n">
        <v>24648</v>
      </c>
      <c r="E125" s="1" t="n">
        <v>21282</v>
      </c>
      <c r="F125" s="1" t="n">
        <v>20796</v>
      </c>
      <c r="G125" s="1" t="n">
        <v>1765</v>
      </c>
      <c r="H125" s="9" t="n">
        <v>20223</v>
      </c>
      <c r="I125" s="9" t="n">
        <v>45536</v>
      </c>
      <c r="J125" s="1" t="n">
        <v>5086</v>
      </c>
      <c r="K125" s="1" t="n">
        <f aca="false">K124+1</f>
        <v>45</v>
      </c>
      <c r="L125" s="15" t="n">
        <v>43942</v>
      </c>
      <c r="M125" s="9" t="n">
        <v>24648</v>
      </c>
      <c r="N125" s="9" t="n">
        <v>21282</v>
      </c>
      <c r="O125" s="9" t="n">
        <v>20796</v>
      </c>
      <c r="P125" s="9" t="n">
        <v>1765</v>
      </c>
      <c r="Q125" s="1" t="n">
        <v>17337</v>
      </c>
      <c r="R125" s="1" t="n">
        <v>45536</v>
      </c>
      <c r="S125" s="9" t="n">
        <v>5086</v>
      </c>
      <c r="T125" s="1" t="n">
        <f aca="false">T124+1</f>
        <v>45</v>
      </c>
      <c r="U125" s="15" t="n">
        <v>43942</v>
      </c>
      <c r="V125" s="0" t="n">
        <f aca="false">D125-M125</f>
        <v>0</v>
      </c>
      <c r="W125" s="0" t="n">
        <f aca="false">E125-N125</f>
        <v>0</v>
      </c>
      <c r="X125" s="0" t="n">
        <f aca="false">F125-O125</f>
        <v>0</v>
      </c>
      <c r="Y125" s="0" t="n">
        <f aca="false">G125-P125</f>
        <v>0</v>
      </c>
      <c r="Z125" s="0" t="n">
        <f aca="false">H125-Q125</f>
        <v>2886</v>
      </c>
      <c r="AA125" s="0" t="n">
        <f aca="false">I125-R125</f>
        <v>0</v>
      </c>
      <c r="AB125" s="0" t="n">
        <f aca="false">J125-S125</f>
        <v>0</v>
      </c>
      <c r="AC125" s="1" t="n">
        <f aca="false">AC124+1</f>
        <v>45</v>
      </c>
      <c r="AD125" s="15" t="n">
        <v>43942</v>
      </c>
      <c r="AE125" s="0" t="n">
        <f aca="false">D125-D124</f>
        <v>534</v>
      </c>
      <c r="AF125" s="0" t="n">
        <f aca="false">E125-E124</f>
        <v>430</v>
      </c>
      <c r="AG125" s="0" t="n">
        <f aca="false">F125-F124</f>
        <v>531</v>
      </c>
      <c r="AH125" s="0" t="n">
        <f aca="false">G125-G124</f>
        <v>185</v>
      </c>
      <c r="AI125" s="0" t="n">
        <f aca="false">H125-H124</f>
        <v>1172</v>
      </c>
      <c r="AJ125" s="0" t="n">
        <f aca="false">I125-I124</f>
        <v>2693</v>
      </c>
      <c r="AK125" s="0" t="n">
        <f aca="false">J125-J124</f>
        <v>224</v>
      </c>
      <c r="AL125" s="1" t="n">
        <f aca="false">AL124+1</f>
        <v>45</v>
      </c>
    </row>
    <row r="126" customFormat="false" ht="12.8" hidden="false" customHeight="false" outlineLevel="0" collapsed="false">
      <c r="A126" s="1"/>
      <c r="B126" s="1" t="n">
        <f aca="false">B125+1</f>
        <v>46</v>
      </c>
      <c r="C126" s="15" t="n">
        <f aca="false">$C125+1</f>
        <v>43943</v>
      </c>
      <c r="D126" s="1" t="n">
        <v>25085</v>
      </c>
      <c r="E126" s="1" t="n">
        <v>21717</v>
      </c>
      <c r="F126" s="1" t="n">
        <v>21340</v>
      </c>
      <c r="G126" s="1" t="n">
        <v>1937</v>
      </c>
      <c r="H126" s="9" t="n">
        <v>21060</v>
      </c>
      <c r="I126" s="9" t="n">
        <v>47894</v>
      </c>
      <c r="J126" s="1" t="n">
        <v>5315</v>
      </c>
      <c r="K126" s="1" t="n">
        <f aca="false">K125+1</f>
        <v>46</v>
      </c>
      <c r="L126" s="15" t="n">
        <v>43943</v>
      </c>
      <c r="M126" s="9" t="n">
        <v>25085</v>
      </c>
      <c r="N126" s="9" t="n">
        <v>21717</v>
      </c>
      <c r="O126" s="9" t="n">
        <v>21340</v>
      </c>
      <c r="P126" s="9" t="n">
        <v>1937</v>
      </c>
      <c r="Q126" s="1" t="n">
        <v>18100</v>
      </c>
      <c r="R126" s="1" t="n">
        <v>47894</v>
      </c>
      <c r="S126" s="9" t="n">
        <v>5315</v>
      </c>
      <c r="T126" s="1" t="n">
        <f aca="false">T125+1</f>
        <v>46</v>
      </c>
      <c r="U126" s="15" t="n">
        <v>43943</v>
      </c>
      <c r="V126" s="0" t="n">
        <f aca="false">D126-M126</f>
        <v>0</v>
      </c>
      <c r="W126" s="0" t="n">
        <f aca="false">E126-N126</f>
        <v>0</v>
      </c>
      <c r="X126" s="0" t="n">
        <f aca="false">F126-O126</f>
        <v>0</v>
      </c>
      <c r="Y126" s="0" t="n">
        <f aca="false">G126-P126</f>
        <v>0</v>
      </c>
      <c r="Z126" s="0" t="n">
        <f aca="false">H126-Q126</f>
        <v>2960</v>
      </c>
      <c r="AA126" s="0" t="n">
        <f aca="false">I126-R126</f>
        <v>0</v>
      </c>
      <c r="AB126" s="0" t="n">
        <f aca="false">J126-S126</f>
        <v>0</v>
      </c>
      <c r="AC126" s="1" t="n">
        <f aca="false">AC125+1</f>
        <v>46</v>
      </c>
      <c r="AD126" s="15" t="n">
        <v>43943</v>
      </c>
      <c r="AE126" s="0" t="n">
        <f aca="false">D126-D125</f>
        <v>437</v>
      </c>
      <c r="AF126" s="0" t="n">
        <f aca="false">E126-E125</f>
        <v>435</v>
      </c>
      <c r="AG126" s="0" t="n">
        <f aca="false">F126-F125</f>
        <v>544</v>
      </c>
      <c r="AH126" s="0" t="n">
        <f aca="false">G126-G125</f>
        <v>172</v>
      </c>
      <c r="AI126" s="0" t="n">
        <f aca="false">H126-H125</f>
        <v>837</v>
      </c>
      <c r="AJ126" s="0" t="n">
        <f aca="false">I126-I125</f>
        <v>2358</v>
      </c>
      <c r="AK126" s="0" t="n">
        <f aca="false">J126-J125</f>
        <v>229</v>
      </c>
      <c r="AL126" s="1" t="n">
        <f aca="false">AL125+1</f>
        <v>46</v>
      </c>
    </row>
    <row r="127" customFormat="false" ht="12.8" hidden="false" customHeight="false" outlineLevel="0" collapsed="false">
      <c r="A127" s="1"/>
      <c r="B127" s="1" t="n">
        <f aca="false">B126+1</f>
        <v>47</v>
      </c>
      <c r="C127" s="15" t="n">
        <f aca="false">$C126+1</f>
        <v>43944</v>
      </c>
      <c r="D127" s="1" t="n">
        <v>25549</v>
      </c>
      <c r="E127" s="1" t="n">
        <v>22157</v>
      </c>
      <c r="F127" s="1" t="n">
        <v>21856</v>
      </c>
      <c r="G127" s="1" t="n">
        <v>2021</v>
      </c>
      <c r="H127" s="9" t="n">
        <v>21787</v>
      </c>
      <c r="I127" s="9" t="n">
        <v>50236</v>
      </c>
      <c r="J127" s="1" t="n">
        <v>5575</v>
      </c>
      <c r="K127" s="1" t="n">
        <f aca="false">K126+1</f>
        <v>47</v>
      </c>
      <c r="L127" s="15" t="n">
        <v>43944</v>
      </c>
      <c r="M127" s="9" t="n">
        <v>25549</v>
      </c>
      <c r="N127" s="9" t="n">
        <v>22157</v>
      </c>
      <c r="O127" s="9" t="n">
        <v>21856</v>
      </c>
      <c r="P127" s="9" t="n">
        <v>2021</v>
      </c>
      <c r="Q127" s="1" t="n">
        <v>18738</v>
      </c>
      <c r="R127" s="1" t="n">
        <v>50236</v>
      </c>
      <c r="S127" s="9" t="n">
        <v>5575</v>
      </c>
      <c r="T127" s="1" t="n">
        <f aca="false">T126+1</f>
        <v>47</v>
      </c>
      <c r="U127" s="15" t="n">
        <v>43944</v>
      </c>
      <c r="V127" s="0" t="n">
        <f aca="false">D127-M127</f>
        <v>0</v>
      </c>
      <c r="W127" s="0" t="n">
        <f aca="false">E127-N127</f>
        <v>0</v>
      </c>
      <c r="X127" s="0" t="n">
        <f aca="false">F127-O127</f>
        <v>0</v>
      </c>
      <c r="Y127" s="0" t="n">
        <f aca="false">G127-P127</f>
        <v>0</v>
      </c>
      <c r="Z127" s="0" t="n">
        <f aca="false">H127-Q127</f>
        <v>3049</v>
      </c>
      <c r="AA127" s="0" t="n">
        <f aca="false">I127-R127</f>
        <v>0</v>
      </c>
      <c r="AB127" s="0" t="n">
        <f aca="false">J127-S127</f>
        <v>0</v>
      </c>
      <c r="AC127" s="1" t="n">
        <f aca="false">AC126+1</f>
        <v>47</v>
      </c>
      <c r="AD127" s="15" t="n">
        <v>43944</v>
      </c>
      <c r="AE127" s="0" t="n">
        <f aca="false">D127-D126</f>
        <v>464</v>
      </c>
      <c r="AF127" s="0" t="n">
        <f aca="false">E127-E126</f>
        <v>440</v>
      </c>
      <c r="AG127" s="0" t="n">
        <f aca="false">F127-F126</f>
        <v>516</v>
      </c>
      <c r="AH127" s="0" t="n">
        <f aca="false">G127-G126</f>
        <v>84</v>
      </c>
      <c r="AI127" s="0" t="n">
        <f aca="false">H127-H126</f>
        <v>727</v>
      </c>
      <c r="AJ127" s="0" t="n">
        <f aca="false">I127-I126</f>
        <v>2342</v>
      </c>
      <c r="AK127" s="0" t="n">
        <f aca="false">J127-J126</f>
        <v>260</v>
      </c>
      <c r="AL127" s="1" t="n">
        <f aca="false">AL126+1</f>
        <v>47</v>
      </c>
    </row>
    <row r="128" customFormat="false" ht="12.8" hidden="false" customHeight="false" outlineLevel="0" collapsed="false">
      <c r="A128" s="1"/>
      <c r="B128" s="1" t="n">
        <f aca="false">B127+1</f>
        <v>48</v>
      </c>
      <c r="C128" s="15" t="n">
        <f aca="false">$C127+1</f>
        <v>43945</v>
      </c>
      <c r="D128" s="1" t="n">
        <v>25969</v>
      </c>
      <c r="E128" s="1" t="n">
        <v>22524</v>
      </c>
      <c r="F128" s="1" t="n">
        <v>22245</v>
      </c>
      <c r="G128" s="1" t="n">
        <v>2152</v>
      </c>
      <c r="H128" s="9" t="n">
        <v>22792</v>
      </c>
      <c r="I128" s="9" t="n">
        <v>52193</v>
      </c>
      <c r="J128" s="1" t="n">
        <v>5760</v>
      </c>
      <c r="K128" s="1" t="n">
        <f aca="false">K127+1</f>
        <v>48</v>
      </c>
      <c r="L128" s="15" t="n">
        <v>43945</v>
      </c>
      <c r="M128" s="9" t="n">
        <v>25969</v>
      </c>
      <c r="N128" s="9" t="n">
        <v>22524</v>
      </c>
      <c r="O128" s="9" t="n">
        <v>22245</v>
      </c>
      <c r="P128" s="9" t="n">
        <v>2152</v>
      </c>
      <c r="Q128" s="1" t="n">
        <v>19506</v>
      </c>
      <c r="R128" s="1" t="n">
        <v>52193</v>
      </c>
      <c r="S128" s="9" t="n">
        <v>5760</v>
      </c>
      <c r="T128" s="1" t="n">
        <f aca="false">T127+1</f>
        <v>48</v>
      </c>
      <c r="U128" s="15" t="n">
        <v>43945</v>
      </c>
      <c r="V128" s="0" t="n">
        <f aca="false">D128-M128</f>
        <v>0</v>
      </c>
      <c r="W128" s="0" t="n">
        <f aca="false">E128-N128</f>
        <v>0</v>
      </c>
      <c r="X128" s="0" t="n">
        <f aca="false">F128-O128</f>
        <v>0</v>
      </c>
      <c r="Y128" s="0" t="n">
        <f aca="false">G128-P128</f>
        <v>0</v>
      </c>
      <c r="Z128" s="0" t="n">
        <f aca="false">H128-Q128</f>
        <v>3286</v>
      </c>
      <c r="AA128" s="0" t="n">
        <f aca="false">I128-R128</f>
        <v>0</v>
      </c>
      <c r="AB128" s="0" t="n">
        <f aca="false">J128-S128</f>
        <v>0</v>
      </c>
      <c r="AC128" s="1" t="n">
        <f aca="false">AC127+1</f>
        <v>48</v>
      </c>
      <c r="AD128" s="15" t="n">
        <v>43945</v>
      </c>
      <c r="AE128" s="0" t="n">
        <f aca="false">D128-D127</f>
        <v>420</v>
      </c>
      <c r="AF128" s="0" t="n">
        <f aca="false">E128-E127</f>
        <v>367</v>
      </c>
      <c r="AG128" s="0" t="n">
        <f aca="false">F128-F127</f>
        <v>389</v>
      </c>
      <c r="AH128" s="0" t="n">
        <f aca="false">G128-G127</f>
        <v>131</v>
      </c>
      <c r="AI128" s="0" t="n">
        <f aca="false">H128-H127</f>
        <v>1005</v>
      </c>
      <c r="AJ128" s="0" t="n">
        <f aca="false">I128-I127</f>
        <v>1957</v>
      </c>
      <c r="AK128" s="0" t="n">
        <f aca="false">J128-J127</f>
        <v>185</v>
      </c>
      <c r="AL128" s="1" t="n">
        <f aca="false">AL127+1</f>
        <v>48</v>
      </c>
    </row>
    <row r="129" customFormat="false" ht="12.8" hidden="false" customHeight="false" outlineLevel="0" collapsed="false">
      <c r="A129" s="1"/>
      <c r="B129" s="1" t="n">
        <f aca="false">B128+1</f>
        <v>49</v>
      </c>
      <c r="C129" s="15" t="n">
        <f aca="false">$C128+1</f>
        <v>43946</v>
      </c>
      <c r="D129" s="1" t="n">
        <v>26384</v>
      </c>
      <c r="E129" s="1" t="n">
        <v>22902</v>
      </c>
      <c r="F129" s="1" t="n">
        <v>22614</v>
      </c>
      <c r="G129" s="1" t="n">
        <v>2192</v>
      </c>
      <c r="H129" s="9" t="n">
        <v>23635</v>
      </c>
      <c r="I129" s="9" t="n">
        <v>54256</v>
      </c>
      <c r="J129" s="1" t="n">
        <v>5877</v>
      </c>
      <c r="K129" s="1" t="n">
        <f aca="false">K128+1</f>
        <v>49</v>
      </c>
      <c r="L129" s="15" t="n">
        <v>43946</v>
      </c>
      <c r="M129" s="9" t="n">
        <v>26384</v>
      </c>
      <c r="N129" s="9" t="n">
        <v>22902</v>
      </c>
      <c r="O129" s="9" t="n">
        <v>22614</v>
      </c>
      <c r="P129" s="9" t="n">
        <v>2192</v>
      </c>
      <c r="Q129" s="1" t="n">
        <v>20319</v>
      </c>
      <c r="R129" s="1" t="n">
        <v>54256</v>
      </c>
      <c r="S129" s="9" t="n">
        <v>5877</v>
      </c>
      <c r="T129" s="1" t="n">
        <f aca="false">T128+1</f>
        <v>49</v>
      </c>
      <c r="U129" s="15" t="n">
        <v>43946</v>
      </c>
      <c r="V129" s="0" t="n">
        <f aca="false">D129-M129</f>
        <v>0</v>
      </c>
      <c r="W129" s="0" t="n">
        <f aca="false">E129-N129</f>
        <v>0</v>
      </c>
      <c r="X129" s="0" t="n">
        <f aca="false">F129-O129</f>
        <v>0</v>
      </c>
      <c r="Y129" s="0" t="n">
        <f aca="false">G129-P129</f>
        <v>0</v>
      </c>
      <c r="Z129" s="0" t="n">
        <f aca="false">H129-Q129</f>
        <v>3316</v>
      </c>
      <c r="AA129" s="0" t="n">
        <f aca="false">I129-R129</f>
        <v>0</v>
      </c>
      <c r="AB129" s="0" t="n">
        <f aca="false">J129-S129</f>
        <v>0</v>
      </c>
      <c r="AC129" s="1" t="n">
        <f aca="false">AC128+1</f>
        <v>49</v>
      </c>
      <c r="AD129" s="15" t="n">
        <v>43946</v>
      </c>
      <c r="AE129" s="0" t="n">
        <f aca="false">D129-D128</f>
        <v>415</v>
      </c>
      <c r="AF129" s="0" t="n">
        <f aca="false">E129-E128</f>
        <v>378</v>
      </c>
      <c r="AG129" s="0" t="n">
        <f aca="false">F129-F128</f>
        <v>369</v>
      </c>
      <c r="AH129" s="0" t="n">
        <f aca="false">G129-G128</f>
        <v>40</v>
      </c>
      <c r="AI129" s="0" t="n">
        <f aca="false">H129-H128</f>
        <v>843</v>
      </c>
      <c r="AJ129" s="0" t="n">
        <f aca="false">I129-I128</f>
        <v>2063</v>
      </c>
      <c r="AK129" s="0" t="n">
        <f aca="false">J129-J128</f>
        <v>117</v>
      </c>
      <c r="AL129" s="1" t="n">
        <f aca="false">AL128+1</f>
        <v>49</v>
      </c>
    </row>
    <row r="130" customFormat="false" ht="12.8" hidden="false" customHeight="false" outlineLevel="0" collapsed="false">
      <c r="A130" s="1"/>
      <c r="B130" s="1" t="n">
        <f aca="false">B129+1</f>
        <v>50</v>
      </c>
      <c r="C130" s="15" t="n">
        <f aca="false">$C129+1</f>
        <v>43947</v>
      </c>
      <c r="D130" s="1" t="n">
        <v>26644</v>
      </c>
      <c r="E130" s="1" t="n">
        <v>23190</v>
      </c>
      <c r="F130" s="1" t="n">
        <v>22856</v>
      </c>
      <c r="G130" s="1" t="n">
        <v>2194</v>
      </c>
      <c r="H130" s="9" t="n">
        <v>24055</v>
      </c>
      <c r="I130" s="9" t="n">
        <v>55413</v>
      </c>
      <c r="J130" s="1" t="n">
        <v>5976</v>
      </c>
      <c r="K130" s="1" t="n">
        <f aca="false">K129+1</f>
        <v>50</v>
      </c>
      <c r="L130" s="15" t="n">
        <v>43947</v>
      </c>
      <c r="M130" s="9" t="n">
        <v>26644</v>
      </c>
      <c r="N130" s="9" t="n">
        <v>23190</v>
      </c>
      <c r="O130" s="9" t="n">
        <v>22856</v>
      </c>
      <c r="P130" s="9" t="n">
        <v>2194</v>
      </c>
      <c r="Q130" s="1" t="n">
        <v>20732</v>
      </c>
      <c r="R130" s="1" t="n">
        <v>55413</v>
      </c>
      <c r="S130" s="9" t="n">
        <v>5976</v>
      </c>
      <c r="T130" s="1" t="n">
        <f aca="false">T129+1</f>
        <v>50</v>
      </c>
      <c r="U130" s="15" t="n">
        <v>43947</v>
      </c>
      <c r="V130" s="0" t="n">
        <f aca="false">D130-M130</f>
        <v>0</v>
      </c>
      <c r="W130" s="0" t="n">
        <f aca="false">E130-N130</f>
        <v>0</v>
      </c>
      <c r="X130" s="0" t="n">
        <f aca="false">F130-O130</f>
        <v>0</v>
      </c>
      <c r="Y130" s="0" t="n">
        <f aca="false">G130-P130</f>
        <v>0</v>
      </c>
      <c r="Z130" s="0" t="n">
        <f aca="false">H130-Q130</f>
        <v>3323</v>
      </c>
      <c r="AA130" s="0" t="n">
        <f aca="false">I130-R130</f>
        <v>0</v>
      </c>
      <c r="AB130" s="0" t="n">
        <f aca="false">J130-S130</f>
        <v>0</v>
      </c>
      <c r="AC130" s="1" t="n">
        <f aca="false">AC129+1</f>
        <v>50</v>
      </c>
      <c r="AD130" s="15" t="n">
        <v>43947</v>
      </c>
      <c r="AE130" s="0" t="n">
        <f aca="false">D130-D129</f>
        <v>260</v>
      </c>
      <c r="AF130" s="0" t="n">
        <f aca="false">E130-E129</f>
        <v>288</v>
      </c>
      <c r="AG130" s="0" t="n">
        <f aca="false">F130-F129</f>
        <v>242</v>
      </c>
      <c r="AH130" s="0" t="n">
        <f aca="false">G130-G129</f>
        <v>2</v>
      </c>
      <c r="AI130" s="0" t="n">
        <f aca="false">H130-H129</f>
        <v>420</v>
      </c>
      <c r="AJ130" s="0" t="n">
        <f aca="false">I130-I129</f>
        <v>1157</v>
      </c>
      <c r="AK130" s="0" t="n">
        <f aca="false">J130-J129</f>
        <v>99</v>
      </c>
      <c r="AL130" s="1" t="n">
        <f aca="false">AL129+1</f>
        <v>50</v>
      </c>
    </row>
    <row r="131" customFormat="false" ht="15" hidden="false" customHeight="false" outlineLevel="0" collapsed="false">
      <c r="A131" s="1"/>
      <c r="B131" s="1" t="n">
        <f aca="false">B130+1</f>
        <v>51</v>
      </c>
      <c r="C131" s="15" t="n">
        <f aca="false">$C130+1</f>
        <v>43948</v>
      </c>
      <c r="D131" s="1" t="n">
        <v>26977</v>
      </c>
      <c r="E131" s="1" t="n">
        <v>23521</v>
      </c>
      <c r="F131" s="1" t="n">
        <v>23293</v>
      </c>
      <c r="G131" s="1" t="n">
        <v>2274</v>
      </c>
      <c r="H131" s="9" t="n">
        <v>24393</v>
      </c>
      <c r="I131" s="9" t="n">
        <v>56797</v>
      </c>
      <c r="J131" s="1" t="n">
        <v>6126</v>
      </c>
      <c r="K131" s="1" t="n">
        <f aca="false">K130+1</f>
        <v>51</v>
      </c>
      <c r="L131" s="15" t="n">
        <v>43948</v>
      </c>
      <c r="M131" s="9" t="n">
        <v>26977</v>
      </c>
      <c r="N131" s="9" t="n">
        <v>23521</v>
      </c>
      <c r="O131" s="9" t="n">
        <v>23293</v>
      </c>
      <c r="P131" s="9" t="n">
        <v>2274</v>
      </c>
      <c r="Q131" s="1" t="n">
        <v>21092</v>
      </c>
      <c r="R131" s="1" t="n">
        <v>56797</v>
      </c>
      <c r="S131" s="9" t="n">
        <v>6126</v>
      </c>
      <c r="T131" s="1" t="n">
        <f aca="false">T130+1</f>
        <v>51</v>
      </c>
      <c r="U131" s="15" t="n">
        <v>43948</v>
      </c>
      <c r="V131" s="0" t="n">
        <f aca="false">D131-M131</f>
        <v>0</v>
      </c>
      <c r="W131" s="0" t="n">
        <f aca="false">E131-N131</f>
        <v>0</v>
      </c>
      <c r="X131" s="0" t="n">
        <f aca="false">F131-O131</f>
        <v>0</v>
      </c>
      <c r="Y131" s="0" t="n">
        <f aca="false">G131-P131</f>
        <v>0</v>
      </c>
      <c r="Z131" s="0" t="n">
        <f aca="false">H131-Q131</f>
        <v>3301</v>
      </c>
      <c r="AA131" s="0" t="n">
        <f aca="false">I131-R131</f>
        <v>0</v>
      </c>
      <c r="AB131" s="0" t="n">
        <f aca="false">J131-S131</f>
        <v>0</v>
      </c>
      <c r="AC131" s="1" t="n">
        <f aca="false">AC130+1</f>
        <v>51</v>
      </c>
      <c r="AD131" s="15" t="n">
        <v>43948</v>
      </c>
      <c r="AE131" s="0" t="n">
        <f aca="false">D131-D130</f>
        <v>333</v>
      </c>
      <c r="AF131" s="0" t="n">
        <f aca="false">E131-E130</f>
        <v>331</v>
      </c>
      <c r="AG131" s="0" t="n">
        <f aca="false">F131-F130</f>
        <v>437</v>
      </c>
      <c r="AH131" s="0" t="n">
        <f aca="false">G131-G130</f>
        <v>80</v>
      </c>
      <c r="AI131" s="0" t="n">
        <f aca="false">H131-H130</f>
        <v>338</v>
      </c>
      <c r="AJ131" s="0" t="n">
        <f aca="false">I131-I130</f>
        <v>1384</v>
      </c>
      <c r="AK131" s="0" t="n">
        <f aca="false">J131-J130</f>
        <v>150</v>
      </c>
      <c r="AL131" s="1" t="n">
        <f aca="false">AL130+1</f>
        <v>51</v>
      </c>
      <c r="AN131" s="34" t="s">
        <v>105</v>
      </c>
      <c r="AO131" s="36"/>
      <c r="AP131" s="37"/>
    </row>
    <row r="132" customFormat="false" ht="12.8" hidden="false" customHeight="false" outlineLevel="0" collapsed="false">
      <c r="A132" s="1"/>
      <c r="B132" s="1" t="n">
        <f aca="false">B131+1</f>
        <v>52</v>
      </c>
      <c r="C132" s="15" t="n">
        <f aca="false">$C131+1</f>
        <v>43949</v>
      </c>
      <c r="D132" s="1" t="n">
        <v>27359</v>
      </c>
      <c r="E132" s="1" t="n">
        <v>23822</v>
      </c>
      <c r="F132" s="1" t="n">
        <v>23660</v>
      </c>
      <c r="G132" s="1" t="n">
        <v>2355</v>
      </c>
      <c r="H132" s="9" t="n">
        <v>25302</v>
      </c>
      <c r="I132" s="9" t="n">
        <v>59266</v>
      </c>
      <c r="J132" s="1" t="n">
        <v>6314</v>
      </c>
      <c r="K132" s="1" t="n">
        <f aca="false">K131+1</f>
        <v>52</v>
      </c>
      <c r="L132" s="15" t="n">
        <v>43949</v>
      </c>
      <c r="M132" s="9" t="n">
        <v>27359</v>
      </c>
      <c r="N132" s="9" t="n">
        <v>23822</v>
      </c>
      <c r="O132" s="9" t="n">
        <v>23660</v>
      </c>
      <c r="P132" s="9" t="n">
        <v>2355</v>
      </c>
      <c r="Q132" s="1" t="n">
        <v>21678</v>
      </c>
      <c r="R132" s="1" t="n">
        <v>59266</v>
      </c>
      <c r="S132" s="9" t="n">
        <v>6314</v>
      </c>
      <c r="T132" s="1" t="n">
        <f aca="false">T131+1</f>
        <v>52</v>
      </c>
      <c r="U132" s="15" t="n">
        <v>43949</v>
      </c>
      <c r="V132" s="0" t="n">
        <f aca="false">D132-M132</f>
        <v>0</v>
      </c>
      <c r="W132" s="0" t="n">
        <f aca="false">E132-N132</f>
        <v>0</v>
      </c>
      <c r="X132" s="0" t="n">
        <f aca="false">F132-O132</f>
        <v>0</v>
      </c>
      <c r="Y132" s="0" t="n">
        <f aca="false">G132-P132</f>
        <v>0</v>
      </c>
      <c r="Z132" s="0" t="n">
        <f aca="false">H132-Q132</f>
        <v>3624</v>
      </c>
      <c r="AA132" s="0" t="n">
        <f aca="false">I132-R132</f>
        <v>0</v>
      </c>
      <c r="AB132" s="0" t="n">
        <f aca="false">J132-S132</f>
        <v>0</v>
      </c>
      <c r="AC132" s="1" t="n">
        <f aca="false">AC131+1</f>
        <v>52</v>
      </c>
      <c r="AD132" s="15" t="n">
        <v>43949</v>
      </c>
      <c r="AE132" s="0" t="n">
        <f aca="false">D132-D131</f>
        <v>382</v>
      </c>
      <c r="AF132" s="0" t="n">
        <f aca="false">E132-E131</f>
        <v>301</v>
      </c>
      <c r="AG132" s="0" t="n">
        <f aca="false">F132-F131</f>
        <v>367</v>
      </c>
      <c r="AH132" s="0" t="n">
        <f aca="false">G132-G131</f>
        <v>81</v>
      </c>
      <c r="AI132" s="0" t="n">
        <f aca="false">H132-H131</f>
        <v>909</v>
      </c>
      <c r="AJ132" s="0" t="n">
        <f aca="false">I132-I131</f>
        <v>2469</v>
      </c>
      <c r="AK132" s="0" t="n">
        <f aca="false">J132-J131</f>
        <v>188</v>
      </c>
      <c r="AL132" s="1" t="n">
        <f aca="false">AL131+1</f>
        <v>52</v>
      </c>
      <c r="AN132" s="5" t="s">
        <v>9</v>
      </c>
      <c r="AO132" s="5" t="s">
        <v>10</v>
      </c>
      <c r="AP132" s="5" t="s">
        <v>11</v>
      </c>
      <c r="AQ132" s="5" t="s">
        <v>12</v>
      </c>
      <c r="AR132" s="5" t="s">
        <v>13</v>
      </c>
      <c r="AS132" s="5" t="s">
        <v>14</v>
      </c>
      <c r="AT132" s="5" t="s">
        <v>15</v>
      </c>
    </row>
    <row r="133" customFormat="false" ht="12.8" hidden="false" customHeight="false" outlineLevel="0" collapsed="false">
      <c r="A133" s="1"/>
      <c r="B133" s="1" t="n">
        <f aca="false">B132+1</f>
        <v>53</v>
      </c>
      <c r="C133" s="15" t="n">
        <f aca="false">$C132+1</f>
        <v>43950</v>
      </c>
      <c r="D133" s="1" t="n">
        <v>27682</v>
      </c>
      <c r="E133" s="1" t="n">
        <v>24275</v>
      </c>
      <c r="F133" s="1" t="n">
        <v>24087</v>
      </c>
      <c r="G133" s="1" t="n">
        <v>2462</v>
      </c>
      <c r="H133" s="9" t="n">
        <v>26097</v>
      </c>
      <c r="I133" s="9" t="n">
        <v>61656</v>
      </c>
      <c r="J133" s="1" t="n">
        <v>6497</v>
      </c>
      <c r="K133" s="1" t="n">
        <f aca="false">K132+1</f>
        <v>53</v>
      </c>
      <c r="L133" s="15" t="n">
        <v>43950</v>
      </c>
      <c r="M133" s="1" t="n">
        <v>27682</v>
      </c>
      <c r="N133" s="9" t="n">
        <v>24275</v>
      </c>
      <c r="O133" s="9" t="n">
        <v>24087</v>
      </c>
      <c r="P133" s="9" t="n">
        <v>2462</v>
      </c>
      <c r="Q133" s="1" t="n">
        <v>26097</v>
      </c>
      <c r="R133" s="1" t="n">
        <v>61655</v>
      </c>
      <c r="S133" s="9" t="n">
        <v>6497</v>
      </c>
      <c r="T133" s="1" t="n">
        <f aca="false">T132+1</f>
        <v>53</v>
      </c>
      <c r="U133" s="15" t="n">
        <v>43950</v>
      </c>
      <c r="V133" s="0" t="n">
        <f aca="false">D133-M133</f>
        <v>0</v>
      </c>
      <c r="W133" s="0" t="n">
        <f aca="false">E133-N133</f>
        <v>0</v>
      </c>
      <c r="X133" s="0" t="n">
        <f aca="false">F133-O133</f>
        <v>0</v>
      </c>
      <c r="Y133" s="0" t="n">
        <f aca="false">G133-P133</f>
        <v>0</v>
      </c>
      <c r="Z133" s="0" t="n">
        <f aca="false">H133-Q133</f>
        <v>0</v>
      </c>
      <c r="AA133" s="0" t="n">
        <f aca="false">I133-R133</f>
        <v>1</v>
      </c>
      <c r="AB133" s="0" t="n">
        <f aca="false">J133-S133</f>
        <v>0</v>
      </c>
      <c r="AC133" s="1" t="n">
        <f aca="false">AC132+1</f>
        <v>53</v>
      </c>
      <c r="AD133" s="15" t="n">
        <v>43950</v>
      </c>
      <c r="AE133" s="0" t="n">
        <f aca="false">D133-D132</f>
        <v>323</v>
      </c>
      <c r="AF133" s="0" t="n">
        <f aca="false">E133-E132</f>
        <v>453</v>
      </c>
      <c r="AG133" s="0" t="n">
        <f aca="false">F133-F132</f>
        <v>427</v>
      </c>
      <c r="AH133" s="0" t="n">
        <f aca="false">G133-G132</f>
        <v>107</v>
      </c>
      <c r="AI133" s="0" t="n">
        <f aca="false">H133-H132</f>
        <v>795</v>
      </c>
      <c r="AJ133" s="0" t="n">
        <f aca="false">I133-I132</f>
        <v>2390</v>
      </c>
      <c r="AK133" s="0" t="n">
        <f aca="false">J133-J132</f>
        <v>183</v>
      </c>
      <c r="AL133" s="1" t="n">
        <f aca="false">AL132+1</f>
        <v>53</v>
      </c>
      <c r="AN133" s="40" t="n">
        <f aca="false">AVERAGE(AE81:AE87)</f>
        <v>172.571428571429</v>
      </c>
      <c r="AO133" s="40" t="n">
        <f aca="false">AVERAGE(AF88:AF94)</f>
        <v>169.285714285714</v>
      </c>
      <c r="AP133" s="40" t="n">
        <f aca="false">AVERAGE(AG92:AG98)</f>
        <v>149.571428571429</v>
      </c>
      <c r="AQ133" s="40" t="n">
        <f aca="false">AVERAGE(AH98:AH104)</f>
        <v>20</v>
      </c>
      <c r="AR133" s="40" t="n">
        <f aca="false">AVERAGE(AI97:AI103)</f>
        <v>240.571428571429</v>
      </c>
      <c r="AS133" s="40" t="n">
        <f aca="false">AVERAGE(AJ100:AJ106)</f>
        <v>897.285714285714</v>
      </c>
      <c r="AT133" s="40" t="n">
        <f aca="false">AVERAGE(AK101:AK107)</f>
        <v>132</v>
      </c>
    </row>
    <row r="134" customFormat="false" ht="12.8" hidden="false" customHeight="false" outlineLevel="0" collapsed="false">
      <c r="A134" s="9"/>
      <c r="B134" s="1" t="n">
        <f aca="false">B133+1</f>
        <v>54</v>
      </c>
      <c r="C134" s="15" t="n">
        <f aca="false">$C133+1</f>
        <v>43951</v>
      </c>
      <c r="D134" s="9" t="n">
        <v>27967</v>
      </c>
      <c r="E134" s="9" t="n">
        <v>24543</v>
      </c>
      <c r="F134" s="9" t="n">
        <v>24376</v>
      </c>
      <c r="G134" s="9" t="n">
        <v>2586</v>
      </c>
      <c r="H134" s="9" t="n">
        <v>26771</v>
      </c>
      <c r="I134" s="9" t="n">
        <v>63856</v>
      </c>
      <c r="J134" s="9" t="n">
        <v>6623</v>
      </c>
      <c r="K134" s="1" t="n">
        <f aca="false">K133+1</f>
        <v>54</v>
      </c>
      <c r="L134" s="15" t="n">
        <v>43951</v>
      </c>
      <c r="M134" s="9" t="n">
        <v>27967</v>
      </c>
      <c r="N134" s="9" t="n">
        <v>24543</v>
      </c>
      <c r="O134" s="9" t="n">
        <v>24376</v>
      </c>
      <c r="P134" s="9" t="n">
        <v>2586</v>
      </c>
      <c r="Q134" s="9" t="n">
        <v>26771</v>
      </c>
      <c r="R134" s="9" t="n">
        <v>63856</v>
      </c>
      <c r="S134" s="9" t="n">
        <v>6623</v>
      </c>
      <c r="T134" s="1" t="n">
        <f aca="false">T133+1</f>
        <v>54</v>
      </c>
      <c r="U134" s="15" t="n">
        <v>43951</v>
      </c>
      <c r="V134" s="0" t="n">
        <f aca="false">D134-M134</f>
        <v>0</v>
      </c>
      <c r="W134" s="0" t="n">
        <f aca="false">E134-N134</f>
        <v>0</v>
      </c>
      <c r="X134" s="0" t="n">
        <f aca="false">F134-O134</f>
        <v>0</v>
      </c>
      <c r="Y134" s="0" t="n">
        <f aca="false">G134-P134</f>
        <v>0</v>
      </c>
      <c r="Z134" s="0" t="n">
        <f aca="false">H134-Q134</f>
        <v>0</v>
      </c>
      <c r="AA134" s="0" t="n">
        <f aca="false">I134-R134</f>
        <v>0</v>
      </c>
      <c r="AB134" s="0" t="n">
        <f aca="false">J134-S134</f>
        <v>0</v>
      </c>
      <c r="AC134" s="1" t="n">
        <f aca="false">AC133+1</f>
        <v>54</v>
      </c>
      <c r="AD134" s="15" t="n">
        <v>43951</v>
      </c>
      <c r="AE134" s="0" t="n">
        <f aca="false">D134-D133</f>
        <v>285</v>
      </c>
      <c r="AF134" s="0" t="n">
        <f aca="false">E134-E133</f>
        <v>268</v>
      </c>
      <c r="AG134" s="0" t="n">
        <f aca="false">F134-F133</f>
        <v>289</v>
      </c>
      <c r="AH134" s="0" t="n">
        <f aca="false">G134-G133</f>
        <v>124</v>
      </c>
      <c r="AI134" s="0" t="n">
        <f aca="false">H134-H133</f>
        <v>674</v>
      </c>
      <c r="AJ134" s="0" t="n">
        <f aca="false">I134-I133</f>
        <v>2200</v>
      </c>
      <c r="AK134" s="0" t="n">
        <f aca="false">J134-J133</f>
        <v>126</v>
      </c>
      <c r="AL134" s="1" t="n">
        <f aca="false">AL133+1</f>
        <v>54</v>
      </c>
    </row>
    <row r="135" customFormat="false" ht="12.8" hidden="false" customHeight="false" outlineLevel="0" collapsed="false">
      <c r="A135" s="9"/>
      <c r="B135" s="1" t="n">
        <f aca="false">B134+1</f>
        <v>55</v>
      </c>
      <c r="C135" s="15" t="n">
        <f aca="false">$C134+1</f>
        <v>43952</v>
      </c>
      <c r="D135" s="9" t="n">
        <v>28236</v>
      </c>
      <c r="E135" s="9" t="n">
        <v>24824</v>
      </c>
      <c r="F135" s="9" t="n">
        <v>24594</v>
      </c>
      <c r="G135" s="9" t="n">
        <v>2653</v>
      </c>
      <c r="H135" s="9" t="n">
        <v>27510</v>
      </c>
      <c r="I135" s="9" t="n">
        <v>65753</v>
      </c>
      <c r="J135" s="9" t="n">
        <v>6736</v>
      </c>
      <c r="K135" s="1" t="n">
        <f aca="false">K134+1</f>
        <v>55</v>
      </c>
      <c r="L135" s="15" t="n">
        <v>43952</v>
      </c>
      <c r="M135" s="9" t="n">
        <v>28236</v>
      </c>
      <c r="N135" s="9" t="n">
        <v>24824</v>
      </c>
      <c r="O135" s="9" t="n">
        <v>24594</v>
      </c>
      <c r="P135" s="9" t="n">
        <v>2653</v>
      </c>
      <c r="Q135" s="9" t="n">
        <v>27510</v>
      </c>
      <c r="R135" s="9" t="n">
        <v>65753</v>
      </c>
      <c r="S135" s="9" t="n">
        <v>6736</v>
      </c>
      <c r="T135" s="1" t="n">
        <f aca="false">T134+1</f>
        <v>55</v>
      </c>
      <c r="U135" s="15" t="n">
        <v>43952</v>
      </c>
      <c r="V135" s="0" t="n">
        <f aca="false">D135-M135</f>
        <v>0</v>
      </c>
      <c r="W135" s="0" t="n">
        <f aca="false">E135-N135</f>
        <v>0</v>
      </c>
      <c r="X135" s="0" t="n">
        <f aca="false">F135-O135</f>
        <v>0</v>
      </c>
      <c r="Y135" s="0" t="n">
        <f aca="false">G135-P135</f>
        <v>0</v>
      </c>
      <c r="Z135" s="0" t="n">
        <f aca="false">H135-Q135</f>
        <v>0</v>
      </c>
      <c r="AA135" s="0" t="n">
        <f aca="false">I135-R135</f>
        <v>0</v>
      </c>
      <c r="AB135" s="0" t="n">
        <f aca="false">J135-S135</f>
        <v>0</v>
      </c>
      <c r="AC135" s="1" t="n">
        <f aca="false">AC134+1</f>
        <v>55</v>
      </c>
      <c r="AD135" s="15" t="n">
        <v>43952</v>
      </c>
      <c r="AE135" s="0" t="n">
        <f aca="false">D135-D134</f>
        <v>269</v>
      </c>
      <c r="AF135" s="0" t="n">
        <f aca="false">E135-E134</f>
        <v>281</v>
      </c>
      <c r="AG135" s="0" t="n">
        <f aca="false">F135-F134</f>
        <v>218</v>
      </c>
      <c r="AH135" s="0" t="n">
        <f aca="false">G135-G134</f>
        <v>67</v>
      </c>
      <c r="AI135" s="0" t="n">
        <f aca="false">H135-H134</f>
        <v>739</v>
      </c>
      <c r="AJ135" s="0" t="n">
        <f aca="false">I135-I134</f>
        <v>1897</v>
      </c>
      <c r="AK135" s="0" t="n">
        <f aca="false">J135-J134</f>
        <v>113</v>
      </c>
      <c r="AL135" s="1" t="n">
        <f aca="false">AL134+1</f>
        <v>55</v>
      </c>
    </row>
    <row r="136" customFormat="false" ht="12.8" hidden="false" customHeight="false" outlineLevel="0" collapsed="false">
      <c r="B136" s="1" t="n">
        <f aca="false">B135+1</f>
        <v>56</v>
      </c>
      <c r="C136" s="15" t="n">
        <f aca="false">$C135+1</f>
        <v>43953</v>
      </c>
      <c r="D136" s="9" t="n">
        <v>28710</v>
      </c>
      <c r="E136" s="9" t="n">
        <v>25100</v>
      </c>
      <c r="F136" s="9" t="n">
        <v>24760</v>
      </c>
      <c r="G136" s="9" t="n">
        <v>2669</v>
      </c>
      <c r="H136" s="9" t="n">
        <v>28131</v>
      </c>
      <c r="I136" s="9" t="n">
        <v>67444</v>
      </c>
      <c r="J136" s="9" t="n">
        <v>6812</v>
      </c>
      <c r="K136" s="1" t="n">
        <f aca="false">K135+1</f>
        <v>56</v>
      </c>
      <c r="L136" s="15" t="n">
        <v>43953</v>
      </c>
      <c r="M136" s="9" t="n">
        <v>28710</v>
      </c>
      <c r="N136" s="9" t="n">
        <v>25100</v>
      </c>
      <c r="O136" s="9" t="n">
        <v>24760</v>
      </c>
      <c r="P136" s="9" t="n">
        <v>2669</v>
      </c>
      <c r="Q136" s="9" t="n">
        <v>28131</v>
      </c>
      <c r="R136" s="9" t="n">
        <v>67444</v>
      </c>
      <c r="S136" s="9" t="n">
        <v>6812</v>
      </c>
      <c r="T136" s="1" t="n">
        <f aca="false">T135+1</f>
        <v>56</v>
      </c>
      <c r="U136" s="15" t="n">
        <v>43953</v>
      </c>
      <c r="V136" s="0" t="n">
        <f aca="false">D136-M136</f>
        <v>0</v>
      </c>
      <c r="W136" s="0" t="n">
        <f aca="false">E136-N136</f>
        <v>0</v>
      </c>
      <c r="X136" s="0" t="n">
        <f aca="false">F136-O136</f>
        <v>0</v>
      </c>
      <c r="Y136" s="0" t="n">
        <f aca="false">G136-P136</f>
        <v>0</v>
      </c>
      <c r="Z136" s="0" t="n">
        <f aca="false">H136-Q136</f>
        <v>0</v>
      </c>
      <c r="AA136" s="0" t="n">
        <f aca="false">I136-R136</f>
        <v>0</v>
      </c>
      <c r="AB136" s="0" t="n">
        <f aca="false">J136-S136</f>
        <v>0</v>
      </c>
      <c r="AC136" s="1" t="n">
        <f aca="false">AC135+1</f>
        <v>56</v>
      </c>
      <c r="AD136" s="15" t="n">
        <v>43953</v>
      </c>
      <c r="AE136" s="41" t="n">
        <f aca="false">IF(ISNUMBER(D136),D136-D135,"")</f>
        <v>474</v>
      </c>
      <c r="AF136" s="41" t="n">
        <f aca="false">IF(ISNUMBER(E136),E136-E135,"")</f>
        <v>276</v>
      </c>
      <c r="AG136" s="41" t="n">
        <f aca="false">IF(ISNUMBER(F136),F136-F135,"")</f>
        <v>166</v>
      </c>
      <c r="AH136" s="41" t="n">
        <f aca="false">IF(ISNUMBER(G136),G136-G135,"")</f>
        <v>16</v>
      </c>
      <c r="AI136" s="41" t="n">
        <f aca="false">IF(ISNUMBER(H136),H136-H135,"")</f>
        <v>621</v>
      </c>
      <c r="AJ136" s="41" t="n">
        <f aca="false">IF(ISNUMBER(I136),I136-I135,"")</f>
        <v>1691</v>
      </c>
      <c r="AK136" s="41" t="n">
        <f aca="false">IF(ISNUMBER(J136),J136-J135,"")</f>
        <v>76</v>
      </c>
      <c r="AL136" s="1" t="n">
        <f aca="false">AL135+1</f>
        <v>56</v>
      </c>
      <c r="AM136" s="28" t="s">
        <v>106</v>
      </c>
      <c r="AN136" s="1" t="n">
        <v>23</v>
      </c>
      <c r="AO136" s="0" t="s">
        <v>107</v>
      </c>
    </row>
    <row r="137" customFormat="false" ht="15" hidden="false" customHeight="false" outlineLevel="0" collapsed="false">
      <c r="B137" s="1" t="n">
        <f aca="false">B136+1</f>
        <v>57</v>
      </c>
      <c r="C137" s="15" t="n">
        <f aca="false">$C136+1</f>
        <v>43954</v>
      </c>
      <c r="D137" s="9" t="n">
        <v>28884</v>
      </c>
      <c r="E137" s="9" t="n">
        <v>25264</v>
      </c>
      <c r="F137" s="9" t="n">
        <v>24895</v>
      </c>
      <c r="G137" s="9" t="n">
        <v>2679</v>
      </c>
      <c r="H137" s="9" t="n">
        <v>28446</v>
      </c>
      <c r="I137" s="9" t="n">
        <v>68597</v>
      </c>
      <c r="J137" s="9" t="n">
        <v>6866</v>
      </c>
      <c r="K137" s="1" t="n">
        <f aca="false">K136+1</f>
        <v>57</v>
      </c>
      <c r="L137" s="15" t="n">
        <v>43954</v>
      </c>
      <c r="M137" s="9" t="n">
        <v>28884</v>
      </c>
      <c r="N137" s="9" t="n">
        <v>25264</v>
      </c>
      <c r="O137" s="9" t="n">
        <v>24895</v>
      </c>
      <c r="P137" s="9" t="n">
        <v>2679</v>
      </c>
      <c r="Q137" s="9" t="n">
        <v>28446</v>
      </c>
      <c r="R137" s="9" t="n">
        <v>68598</v>
      </c>
      <c r="S137" s="9" t="n">
        <v>6866</v>
      </c>
      <c r="T137" s="1" t="n">
        <f aca="false">T136+1</f>
        <v>57</v>
      </c>
      <c r="U137" s="15" t="n">
        <v>43954</v>
      </c>
      <c r="V137" s="0" t="n">
        <f aca="false">D137-M137</f>
        <v>0</v>
      </c>
      <c r="W137" s="0" t="n">
        <f aca="false">E137-N137</f>
        <v>0</v>
      </c>
      <c r="X137" s="0" t="n">
        <f aca="false">F137-O137</f>
        <v>0</v>
      </c>
      <c r="Y137" s="0" t="n">
        <f aca="false">G137-P137</f>
        <v>0</v>
      </c>
      <c r="Z137" s="0" t="n">
        <f aca="false">H137-Q137</f>
        <v>0</v>
      </c>
      <c r="AA137" s="0" t="n">
        <f aca="false">I137-R137</f>
        <v>-1</v>
      </c>
      <c r="AB137" s="0" t="n">
        <f aca="false">J137-S137</f>
        <v>0</v>
      </c>
      <c r="AC137" s="1" t="n">
        <f aca="false">AC136+1</f>
        <v>57</v>
      </c>
      <c r="AD137" s="15" t="n">
        <v>43954</v>
      </c>
      <c r="AE137" s="41" t="n">
        <f aca="false">IF(ISNUMBER(D137),D137-D136,"")</f>
        <v>174</v>
      </c>
      <c r="AF137" s="41" t="n">
        <f aca="false">IF(ISNUMBER(E137),E137-E136,"")</f>
        <v>164</v>
      </c>
      <c r="AG137" s="41" t="n">
        <f aca="false">IF(ISNUMBER(F137),F137-F136,"")</f>
        <v>135</v>
      </c>
      <c r="AH137" s="41" t="n">
        <f aca="false">IF(ISNUMBER(G137),G137-G136,"")</f>
        <v>10</v>
      </c>
      <c r="AI137" s="41" t="n">
        <f aca="false">IF(ISNUMBER(H137),H137-H136,"")</f>
        <v>315</v>
      </c>
      <c r="AJ137" s="41" t="n">
        <f aca="false">IF(ISNUMBER(I137),I137-I136,"")</f>
        <v>1153</v>
      </c>
      <c r="AK137" s="41" t="n">
        <f aca="false">IF(ISNUMBER(J137),J137-J136,"")</f>
        <v>54</v>
      </c>
      <c r="AL137" s="1" t="n">
        <f aca="false">AL136+1</f>
        <v>57</v>
      </c>
      <c r="AN137" s="34" t="s">
        <v>108</v>
      </c>
      <c r="AO137" s="36"/>
      <c r="AP137" s="37"/>
    </row>
    <row r="138" customFormat="false" ht="12.8" hidden="false" customHeight="false" outlineLevel="0" collapsed="false">
      <c r="B138" s="1" t="n">
        <f aca="false">B137+1</f>
        <v>58</v>
      </c>
      <c r="C138" s="15" t="n">
        <f aca="false">$C137+1</f>
        <v>43955</v>
      </c>
      <c r="D138" s="9" t="n">
        <v>29079</v>
      </c>
      <c r="E138" s="9" t="n">
        <v>25428</v>
      </c>
      <c r="F138" s="9" t="n">
        <v>25201</v>
      </c>
      <c r="G138" s="9" t="n">
        <v>2769</v>
      </c>
      <c r="H138" s="9" t="n">
        <v>28734</v>
      </c>
      <c r="I138" s="9" t="n">
        <v>69921</v>
      </c>
      <c r="J138" s="9" t="n">
        <v>6993</v>
      </c>
      <c r="K138" s="1" t="n">
        <f aca="false">K137+1</f>
        <v>58</v>
      </c>
      <c r="L138" s="15" t="n">
        <v>43955</v>
      </c>
      <c r="M138" s="9" t="n">
        <v>29079</v>
      </c>
      <c r="N138" s="9" t="n">
        <v>25428</v>
      </c>
      <c r="O138" s="9" t="n">
        <v>25201</v>
      </c>
      <c r="P138" s="9" t="n">
        <v>2769</v>
      </c>
      <c r="Q138" s="9" t="n">
        <v>28734</v>
      </c>
      <c r="R138" s="9" t="n">
        <v>69921</v>
      </c>
      <c r="S138" s="9" t="n">
        <v>6993</v>
      </c>
      <c r="T138" s="1" t="n">
        <f aca="false">T137+1</f>
        <v>58</v>
      </c>
      <c r="U138" s="15" t="n">
        <v>43955</v>
      </c>
      <c r="V138" s="0" t="n">
        <f aca="false">D138-M138</f>
        <v>0</v>
      </c>
      <c r="W138" s="0" t="n">
        <f aca="false">E138-N138</f>
        <v>0</v>
      </c>
      <c r="X138" s="0" t="n">
        <f aca="false">F138-O138</f>
        <v>0</v>
      </c>
      <c r="Y138" s="0" t="n">
        <f aca="false">G138-P138</f>
        <v>0</v>
      </c>
      <c r="Z138" s="0" t="n">
        <f aca="false">H138-Q138</f>
        <v>0</v>
      </c>
      <c r="AA138" s="0" t="n">
        <f aca="false">I138-R138</f>
        <v>0</v>
      </c>
      <c r="AB138" s="0" t="n">
        <f aca="false">J138-S138</f>
        <v>0</v>
      </c>
      <c r="AC138" s="1" t="n">
        <f aca="false">AC137+1</f>
        <v>58</v>
      </c>
      <c r="AD138" s="15" t="n">
        <v>43955</v>
      </c>
      <c r="AE138" s="41" t="n">
        <f aca="false">IF(ISNUMBER(D138),D138-D137,"")</f>
        <v>195</v>
      </c>
      <c r="AF138" s="41" t="n">
        <f aca="false">IF(ISNUMBER(E138),E138-E137,"")</f>
        <v>164</v>
      </c>
      <c r="AG138" s="41" t="n">
        <f aca="false">IF(ISNUMBER(F138),F138-F137,"")</f>
        <v>306</v>
      </c>
      <c r="AH138" s="41" t="n">
        <f aca="false">IF(ISNUMBER(G138),G138-G137,"")</f>
        <v>90</v>
      </c>
      <c r="AI138" s="41" t="n">
        <f aca="false">IF(ISNUMBER(H138),H138-H137,"")</f>
        <v>288</v>
      </c>
      <c r="AJ138" s="41" t="n">
        <f aca="false">IF(ISNUMBER(I138),I138-I137,"")</f>
        <v>1324</v>
      </c>
      <c r="AK138" s="41" t="n">
        <f aca="false">IF(ISNUMBER(J138),J138-J137,"")</f>
        <v>127</v>
      </c>
      <c r="AL138" s="1" t="n">
        <f aca="false">AL137+1</f>
        <v>58</v>
      </c>
      <c r="AN138" s="5" t="s">
        <v>9</v>
      </c>
      <c r="AO138" s="5" t="s">
        <v>10</v>
      </c>
      <c r="AP138" s="5" t="s">
        <v>11</v>
      </c>
      <c r="AQ138" s="5" t="s">
        <v>12</v>
      </c>
      <c r="AR138" s="5" t="s">
        <v>13</v>
      </c>
      <c r="AS138" s="5" t="s">
        <v>14</v>
      </c>
      <c r="AT138" s="5" t="s">
        <v>15</v>
      </c>
    </row>
    <row r="139" customFormat="false" ht="12.8" hidden="false" customHeight="false" outlineLevel="0" collapsed="false">
      <c r="B139" s="1" t="n">
        <f aca="false">B138+1</f>
        <v>59</v>
      </c>
      <c r="C139" s="15" t="n">
        <f aca="false">$C138+1</f>
        <v>43956</v>
      </c>
      <c r="D139" s="9" t="n">
        <v>29315</v>
      </c>
      <c r="E139" s="9" t="n">
        <v>25613</v>
      </c>
      <c r="F139" s="9" t="n">
        <v>25531</v>
      </c>
      <c r="G139" s="9" t="n">
        <v>2854</v>
      </c>
      <c r="H139" s="9" t="n">
        <v>29427</v>
      </c>
      <c r="I139" s="9" t="n">
        <v>72271</v>
      </c>
      <c r="J139" s="9" t="n">
        <v>6993</v>
      </c>
      <c r="K139" s="1" t="n">
        <f aca="false">K138+1</f>
        <v>59</v>
      </c>
      <c r="L139" s="15" t="n">
        <v>43956</v>
      </c>
      <c r="M139" s="9" t="n">
        <v>29315</v>
      </c>
      <c r="N139" s="9" t="n">
        <v>25613</v>
      </c>
      <c r="O139" s="9" t="n">
        <v>25531</v>
      </c>
      <c r="P139" s="9" t="n">
        <v>2854</v>
      </c>
      <c r="Q139" s="9" t="n">
        <v>29427</v>
      </c>
      <c r="R139" s="9" t="n">
        <v>72271</v>
      </c>
      <c r="S139" s="9" t="n">
        <v>6993</v>
      </c>
      <c r="T139" s="1" t="n">
        <f aca="false">T138+1</f>
        <v>59</v>
      </c>
      <c r="U139" s="15" t="n">
        <v>43956</v>
      </c>
      <c r="V139" s="0" t="n">
        <f aca="false">D139-M139</f>
        <v>0</v>
      </c>
      <c r="W139" s="0" t="n">
        <f aca="false">E139-N139</f>
        <v>0</v>
      </c>
      <c r="X139" s="0" t="n">
        <f aca="false">F139-O139</f>
        <v>0</v>
      </c>
      <c r="Y139" s="0" t="n">
        <f aca="false">G139-P139</f>
        <v>0</v>
      </c>
      <c r="Z139" s="0" t="n">
        <f aca="false">H139-Q139</f>
        <v>0</v>
      </c>
      <c r="AA139" s="0" t="n">
        <f aca="false">I139-R139</f>
        <v>0</v>
      </c>
      <c r="AB139" s="0" t="n">
        <f aca="false">J139-S139</f>
        <v>0</v>
      </c>
      <c r="AC139" s="1" t="n">
        <f aca="false">AC138+1</f>
        <v>59</v>
      </c>
      <c r="AD139" s="15" t="n">
        <v>43956</v>
      </c>
      <c r="AE139" s="41" t="n">
        <f aca="false">IF(ISNUMBER(D139),D139-D138,"")</f>
        <v>236</v>
      </c>
      <c r="AF139" s="41" t="n">
        <f aca="false">IF(ISNUMBER(E139),E139-E138,"")</f>
        <v>185</v>
      </c>
      <c r="AG139" s="41" t="n">
        <f aca="false">IF(ISNUMBER(F139),F139-F138,"")</f>
        <v>330</v>
      </c>
      <c r="AH139" s="41" t="n">
        <f aca="false">IF(ISNUMBER(G139),G139-G138,"")</f>
        <v>85</v>
      </c>
      <c r="AI139" s="41" t="n">
        <f aca="false">IF(ISNUMBER(H139),H139-H138,"")</f>
        <v>693</v>
      </c>
      <c r="AJ139" s="41" t="n">
        <f aca="false">IF(ISNUMBER(I139),I139-I138,"")</f>
        <v>2350</v>
      </c>
      <c r="AK139" s="41" t="n">
        <f aca="false">IF(ISNUMBER(J139),J139-J138,"")</f>
        <v>0</v>
      </c>
      <c r="AL139" s="1" t="n">
        <f aca="false">AL138+1</f>
        <v>59</v>
      </c>
      <c r="AN139" s="40" t="n">
        <f aca="true">OFFSET(AN139,$AN$136,0)-AN$133</f>
        <v>-60.285714285715</v>
      </c>
      <c r="AO139" s="40" t="n">
        <f aca="true">OFFSET(AO139,$AN$136,0)-AO$133</f>
        <v>-263.714285714285</v>
      </c>
      <c r="AP139" s="40" t="n">
        <f aca="true">OFFSET(AP139,$AN$136,0)-AP$133</f>
        <v>-77.0000000000004</v>
      </c>
      <c r="AQ139" s="40" t="n">
        <f aca="true">OFFSET(AQ139,$AN$136,0)-AQ$133</f>
        <v>34.5714285714286</v>
      </c>
      <c r="AR139" s="40" t="n">
        <f aca="true">OFFSET(AR139,$AN$136,0)-AR$133</f>
        <v>3.28571428571399</v>
      </c>
      <c r="AS139" s="40" t="n">
        <f aca="true">OFFSET(AS139,$AN$136,0)-AS$133</f>
        <v>108.285714285716</v>
      </c>
      <c r="AT139" s="40" t="n">
        <f aca="true">OFFSET(AT139,$AN$136,0)-AT$133</f>
        <v>-88.4285714285714</v>
      </c>
    </row>
    <row r="140" customFormat="false" ht="12.8" hidden="false" customHeight="false" outlineLevel="0" collapsed="false">
      <c r="B140" s="1" t="n">
        <f aca="false">B139+1</f>
        <v>60</v>
      </c>
      <c r="C140" s="15" t="n">
        <f aca="false">$C139+1</f>
        <v>43957</v>
      </c>
      <c r="D140" s="9" t="n">
        <v>29684</v>
      </c>
      <c r="E140" s="9" t="n">
        <v>25857</v>
      </c>
      <c r="F140" s="9" t="n">
        <v>25809</v>
      </c>
      <c r="G140" s="9" t="n">
        <v>2941</v>
      </c>
      <c r="H140" s="9" t="n">
        <v>30076</v>
      </c>
      <c r="I140" s="9" t="n">
        <v>74799</v>
      </c>
      <c r="J140" s="9" t="n">
        <v>7275</v>
      </c>
      <c r="K140" s="1" t="n">
        <f aca="false">K139+1</f>
        <v>60</v>
      </c>
      <c r="L140" s="15" t="n">
        <v>43957</v>
      </c>
      <c r="M140" s="9" t="n">
        <v>29684</v>
      </c>
      <c r="N140" s="9" t="n">
        <v>25857</v>
      </c>
      <c r="O140" s="9" t="n">
        <v>25809</v>
      </c>
      <c r="P140" s="9" t="n">
        <v>2941</v>
      </c>
      <c r="Q140" s="9" t="n">
        <v>30076</v>
      </c>
      <c r="R140" s="9" t="n">
        <v>74799</v>
      </c>
      <c r="S140" s="9" t="n">
        <v>7275</v>
      </c>
      <c r="T140" s="1" t="n">
        <f aca="false">T139+1</f>
        <v>60</v>
      </c>
      <c r="U140" s="15" t="n">
        <v>43957</v>
      </c>
      <c r="V140" s="0" t="n">
        <f aca="false">D140-M140</f>
        <v>0</v>
      </c>
      <c r="W140" s="0" t="n">
        <f aca="false">E140-N140</f>
        <v>0</v>
      </c>
      <c r="X140" s="0" t="n">
        <f aca="false">F140-O140</f>
        <v>0</v>
      </c>
      <c r="Y140" s="0" t="n">
        <f aca="false">G140-P140</f>
        <v>0</v>
      </c>
      <c r="Z140" s="0" t="n">
        <f aca="false">H140-Q140</f>
        <v>0</v>
      </c>
      <c r="AA140" s="0" t="n">
        <f aca="false">I140-R140</f>
        <v>0</v>
      </c>
      <c r="AB140" s="0" t="n">
        <f aca="false">J140-S140</f>
        <v>0</v>
      </c>
      <c r="AC140" s="1" t="n">
        <f aca="false">AC139+1</f>
        <v>60</v>
      </c>
      <c r="AD140" s="15" t="n">
        <v>43957</v>
      </c>
      <c r="AE140" s="41" t="n">
        <f aca="false">IF(ISNUMBER(D140),D140-D139,"")</f>
        <v>369</v>
      </c>
      <c r="AF140" s="41" t="n">
        <f aca="false">IF(ISNUMBER(E140),E140-E139,"")</f>
        <v>244</v>
      </c>
      <c r="AG140" s="41" t="n">
        <f aca="false">IF(ISNUMBER(F140),F140-F139,"")</f>
        <v>278</v>
      </c>
      <c r="AH140" s="41" t="n">
        <f aca="false">IF(ISNUMBER(G140),G140-G139,"")</f>
        <v>87</v>
      </c>
      <c r="AI140" s="41" t="n">
        <f aca="false">IF(ISNUMBER(H140),H140-H139,"")</f>
        <v>649</v>
      </c>
      <c r="AJ140" s="41" t="n">
        <f aca="false">IF(ISNUMBER(I140),I140-I139,"")</f>
        <v>2528</v>
      </c>
      <c r="AK140" s="41" t="n">
        <f aca="false">IF(ISNUMBER(J140),J140-J139,"")</f>
        <v>282</v>
      </c>
      <c r="AL140" s="1" t="n">
        <f aca="false">AL139+1</f>
        <v>60</v>
      </c>
      <c r="AN140" s="19" t="n">
        <v>43972</v>
      </c>
      <c r="AO140" s="15" t="n">
        <v>43966</v>
      </c>
      <c r="AP140" s="19" t="n">
        <v>43972</v>
      </c>
      <c r="AQ140" s="5"/>
      <c r="AR140" s="5"/>
      <c r="AS140" s="5"/>
      <c r="AT140" s="15" t="n">
        <v>43961</v>
      </c>
    </row>
    <row r="141" customFormat="false" ht="12.8" hidden="false" customHeight="false" outlineLevel="0" collapsed="false">
      <c r="B141" s="1" t="n">
        <f aca="false">B140+1</f>
        <v>61</v>
      </c>
      <c r="C141" s="15" t="n">
        <f aca="false">$C140+1</f>
        <v>43958</v>
      </c>
      <c r="D141" s="9" t="n">
        <v>29958</v>
      </c>
      <c r="E141" s="9" t="n">
        <v>26070</v>
      </c>
      <c r="F141" s="9" t="n">
        <v>25987</v>
      </c>
      <c r="G141" s="9" t="n">
        <v>3040</v>
      </c>
      <c r="H141" s="9" t="n">
        <v>30615</v>
      </c>
      <c r="I141" s="9" t="n">
        <v>76928</v>
      </c>
      <c r="J141" s="9" t="n">
        <v>7392</v>
      </c>
      <c r="K141" s="1" t="n">
        <f aca="false">K140+1</f>
        <v>61</v>
      </c>
      <c r="L141" s="15" t="n">
        <v>43958</v>
      </c>
      <c r="M141" s="9" t="n">
        <v>29958</v>
      </c>
      <c r="N141" s="9" t="n">
        <v>26070</v>
      </c>
      <c r="O141" s="9" t="n">
        <v>25987</v>
      </c>
      <c r="P141" s="9" t="n">
        <v>3040</v>
      </c>
      <c r="Q141" s="9" t="n">
        <v>30615</v>
      </c>
      <c r="R141" s="9" t="n">
        <v>76928</v>
      </c>
      <c r="S141" s="9" t="n">
        <v>7392</v>
      </c>
      <c r="T141" s="1" t="n">
        <f aca="false">T140+1</f>
        <v>61</v>
      </c>
      <c r="U141" s="15" t="n">
        <v>43958</v>
      </c>
      <c r="V141" s="0" t="n">
        <f aca="false">D141-M141</f>
        <v>0</v>
      </c>
      <c r="W141" s="0" t="n">
        <f aca="false">E141-N141</f>
        <v>0</v>
      </c>
      <c r="X141" s="0" t="n">
        <f aca="false">F141-O141</f>
        <v>0</v>
      </c>
      <c r="Y141" s="0" t="n">
        <f aca="false">G141-P141</f>
        <v>0</v>
      </c>
      <c r="Z141" s="0" t="n">
        <f aca="false">H141-Q141</f>
        <v>0</v>
      </c>
      <c r="AA141" s="0" t="n">
        <f aca="false">I141-R141</f>
        <v>0</v>
      </c>
      <c r="AB141" s="0" t="n">
        <f aca="false">J141-S141</f>
        <v>0</v>
      </c>
      <c r="AC141" s="1" t="n">
        <f aca="false">AC140+1</f>
        <v>61</v>
      </c>
      <c r="AD141" s="15" t="n">
        <v>43958</v>
      </c>
      <c r="AE141" s="41" t="n">
        <f aca="false">IF(ISNUMBER(D141),D141-D140,"")</f>
        <v>274</v>
      </c>
      <c r="AF141" s="41" t="n">
        <f aca="false">IF(ISNUMBER(E141),E141-E140,"")</f>
        <v>213</v>
      </c>
      <c r="AG141" s="41" t="n">
        <f aca="false">IF(ISNUMBER(F141),F141-F140,"")</f>
        <v>178</v>
      </c>
      <c r="AH141" s="41" t="n">
        <f aca="false">IF(ISNUMBER(G141),G141-G140,"")</f>
        <v>99</v>
      </c>
      <c r="AI141" s="41" t="n">
        <f aca="false">IF(ISNUMBER(H141),H141-H140,"")</f>
        <v>539</v>
      </c>
      <c r="AJ141" s="41" t="n">
        <f aca="false">IF(ISNUMBER(I141),I141-I140,"")</f>
        <v>2129</v>
      </c>
      <c r="AK141" s="41" t="n">
        <f aca="false">IF(ISNUMBER(J141),J141-J140,"")</f>
        <v>117</v>
      </c>
      <c r="AL141" s="1" t="n">
        <f aca="false">AL140+1</f>
        <v>61</v>
      </c>
      <c r="AN141" s="40" t="n">
        <v>-60.285714285715</v>
      </c>
      <c r="AO141" s="40" t="n">
        <v>-263.714285714285</v>
      </c>
      <c r="AP141" s="40" t="n">
        <v>-77.0000000000004</v>
      </c>
      <c r="AQ141" s="40" t="n">
        <v>34.5714285714286</v>
      </c>
      <c r="AR141" s="40" t="n">
        <v>3.28571428571399</v>
      </c>
      <c r="AS141" s="40" t="n">
        <v>108.285714285716</v>
      </c>
      <c r="AT141" s="40" t="n">
        <v>-88.4285714285714</v>
      </c>
      <c r="AU141" s="6" t="s">
        <v>109</v>
      </c>
    </row>
    <row r="142" customFormat="false" ht="12.8" hidden="false" customHeight="false" outlineLevel="0" collapsed="false">
      <c r="B142" s="1" t="n">
        <f aca="false">B141+1</f>
        <v>62</v>
      </c>
      <c r="C142" s="15" t="n">
        <f aca="false">$C141+1</f>
        <v>43959</v>
      </c>
      <c r="D142" s="9" t="n">
        <v>30201</v>
      </c>
      <c r="E142" s="9" t="n">
        <v>26299</v>
      </c>
      <c r="F142" s="9" t="n">
        <v>26230</v>
      </c>
      <c r="G142" s="9" t="n">
        <v>3175</v>
      </c>
      <c r="H142" s="9" t="n">
        <v>31241</v>
      </c>
      <c r="I142" s="9" t="n">
        <v>78615</v>
      </c>
      <c r="J142" s="9" t="n">
        <v>7510</v>
      </c>
      <c r="K142" s="1" t="n">
        <f aca="false">K141+1</f>
        <v>62</v>
      </c>
      <c r="L142" s="15" t="n">
        <v>43959</v>
      </c>
      <c r="M142" s="9" t="n">
        <v>30201</v>
      </c>
      <c r="N142" s="9" t="n">
        <v>26299</v>
      </c>
      <c r="O142" s="9" t="n">
        <v>26230</v>
      </c>
      <c r="P142" s="9" t="n">
        <v>3175</v>
      </c>
      <c r="Q142" s="9" t="n">
        <v>31241</v>
      </c>
      <c r="R142" s="9" t="n">
        <v>78615</v>
      </c>
      <c r="S142" s="9" t="n">
        <v>7510</v>
      </c>
      <c r="T142" s="1" t="n">
        <f aca="false">T141+1</f>
        <v>62</v>
      </c>
      <c r="U142" s="15" t="n">
        <v>43959</v>
      </c>
      <c r="V142" s="0" t="n">
        <f aca="false">D142-M142</f>
        <v>0</v>
      </c>
      <c r="W142" s="0" t="n">
        <f aca="false">E142-N142</f>
        <v>0</v>
      </c>
      <c r="X142" s="0" t="n">
        <f aca="false">F142-O142</f>
        <v>0</v>
      </c>
      <c r="Y142" s="0" t="n">
        <f aca="false">G142-P142</f>
        <v>0</v>
      </c>
      <c r="Z142" s="0" t="n">
        <f aca="false">H142-Q142</f>
        <v>0</v>
      </c>
      <c r="AA142" s="0" t="n">
        <f aca="false">I142-R142</f>
        <v>0</v>
      </c>
      <c r="AB142" s="0" t="n">
        <f aca="false">J142-S142</f>
        <v>0</v>
      </c>
      <c r="AC142" s="1" t="n">
        <f aca="false">AC141+1</f>
        <v>62</v>
      </c>
      <c r="AD142" s="15" t="n">
        <v>43959</v>
      </c>
      <c r="AE142" s="41" t="n">
        <f aca="false">IF(ISNUMBER(D142),D142-D141,"")</f>
        <v>243</v>
      </c>
      <c r="AF142" s="41" t="n">
        <f aca="false">IF(ISNUMBER(E142),E142-E141,"")</f>
        <v>229</v>
      </c>
      <c r="AG142" s="41" t="n">
        <f aca="false">IF(ISNUMBER(F142),F142-F141,"")</f>
        <v>243</v>
      </c>
      <c r="AH142" s="41" t="n">
        <f aca="false">IF(ISNUMBER(G142),G142-G141,"")</f>
        <v>135</v>
      </c>
      <c r="AI142" s="41" t="n">
        <f aca="false">IF(ISNUMBER(H142),H142-H141,"")</f>
        <v>626</v>
      </c>
      <c r="AJ142" s="41" t="n">
        <f aca="false">IF(ISNUMBER(I142),I142-I141,"")</f>
        <v>1687</v>
      </c>
      <c r="AK142" s="41" t="n">
        <f aca="false">IF(ISNUMBER(J142),J142-J141,"")</f>
        <v>118</v>
      </c>
      <c r="AL142" s="1" t="n">
        <f aca="false">AL141+1</f>
        <v>62</v>
      </c>
      <c r="AN142" s="40" t="n">
        <v>-48.285714285715</v>
      </c>
      <c r="AO142" s="40" t="n">
        <v>-293.857142857143</v>
      </c>
      <c r="AP142" s="40" t="n">
        <v>-122</v>
      </c>
      <c r="AQ142" s="40" t="n">
        <v>27.2857142857143</v>
      </c>
      <c r="AR142" s="40" t="n">
        <v>62</v>
      </c>
      <c r="AS142" s="40" t="n">
        <v>219.428571428576</v>
      </c>
      <c r="AT142" s="40" t="n">
        <v>-88.4285714285714</v>
      </c>
      <c r="AU142" s="6" t="s">
        <v>110</v>
      </c>
    </row>
    <row r="143" customFormat="false" ht="12.8" hidden="false" customHeight="false" outlineLevel="0" collapsed="false">
      <c r="B143" s="1" t="n">
        <f aca="false">B142+1</f>
        <v>63</v>
      </c>
      <c r="C143" s="15" t="n">
        <f aca="false">$C142+1</f>
        <v>43960</v>
      </c>
      <c r="D143" s="9" t="n">
        <v>30395</v>
      </c>
      <c r="E143" s="9" t="n">
        <v>26478</v>
      </c>
      <c r="F143" s="9" t="n">
        <v>26310</v>
      </c>
      <c r="G143" s="9" t="n">
        <v>3220</v>
      </c>
      <c r="H143" s="9" t="n">
        <v>31587</v>
      </c>
      <c r="I143" s="9" t="n">
        <v>80037</v>
      </c>
      <c r="J143" s="9" t="n">
        <v>7549</v>
      </c>
      <c r="K143" s="1" t="n">
        <f aca="false">K142+1</f>
        <v>63</v>
      </c>
      <c r="L143" s="15" t="n">
        <v>43960</v>
      </c>
      <c r="M143" s="9" t="n">
        <v>30395</v>
      </c>
      <c r="N143" s="9" t="n">
        <v>26478</v>
      </c>
      <c r="O143" s="9" t="n">
        <v>26310</v>
      </c>
      <c r="P143" s="9" t="n">
        <v>3220</v>
      </c>
      <c r="Q143" s="9" t="n">
        <v>31587</v>
      </c>
      <c r="R143" s="9" t="n">
        <v>80037</v>
      </c>
      <c r="S143" s="9" t="n">
        <v>7549</v>
      </c>
      <c r="T143" s="1" t="n">
        <f aca="false">T142+1</f>
        <v>63</v>
      </c>
      <c r="U143" s="15" t="n">
        <v>43960</v>
      </c>
      <c r="V143" s="0" t="n">
        <f aca="false">D143-M143</f>
        <v>0</v>
      </c>
      <c r="W143" s="0" t="n">
        <f aca="false">E143-N143</f>
        <v>0</v>
      </c>
      <c r="X143" s="0" t="n">
        <f aca="false">F143-O143</f>
        <v>0</v>
      </c>
      <c r="Y143" s="0" t="n">
        <f aca="false">G143-P143</f>
        <v>0</v>
      </c>
      <c r="Z143" s="0" t="n">
        <f aca="false">H143-Q143</f>
        <v>0</v>
      </c>
      <c r="AA143" s="0" t="n">
        <f aca="false">I143-R143</f>
        <v>0</v>
      </c>
      <c r="AB143" s="0" t="n">
        <f aca="false">J143-S143</f>
        <v>0</v>
      </c>
      <c r="AC143" s="1" t="n">
        <f aca="false">AC142+1</f>
        <v>63</v>
      </c>
      <c r="AD143" s="15" t="n">
        <v>43960</v>
      </c>
      <c r="AE143" s="41" t="n">
        <f aca="false">IF(ISNUMBER(D143),D143-D142,"")</f>
        <v>194</v>
      </c>
      <c r="AF143" s="41" t="n">
        <f aca="false">IF(ISNUMBER(E143),E143-E142,"")</f>
        <v>179</v>
      </c>
      <c r="AG143" s="41" t="n">
        <f aca="false">IF(ISNUMBER(F143),F143-F142,"")</f>
        <v>80</v>
      </c>
      <c r="AH143" s="41" t="n">
        <f aca="false">IF(ISNUMBER(G143),G143-G142,"")</f>
        <v>45</v>
      </c>
      <c r="AI143" s="41" t="n">
        <f aca="false">IF(ISNUMBER(H143),H143-H142,"")</f>
        <v>346</v>
      </c>
      <c r="AJ143" s="41" t="n">
        <f aca="false">IF(ISNUMBER(I143),I143-I142,"")</f>
        <v>1422</v>
      </c>
      <c r="AK143" s="41" t="n">
        <f aca="false">IF(ISNUMBER(J143),J143-J142,"")</f>
        <v>39</v>
      </c>
      <c r="AL143" s="1" t="n">
        <f aca="false">AL142+1</f>
        <v>63</v>
      </c>
      <c r="AN143" s="40" t="n">
        <v>-47.285714285715</v>
      </c>
      <c r="AO143" s="40" t="n">
        <v>-11.857142857143</v>
      </c>
      <c r="AP143" s="40" t="n">
        <v>-112.571428571429</v>
      </c>
      <c r="AQ143" s="40" t="n">
        <v>25.5714285714286</v>
      </c>
      <c r="AR143" s="40" t="n">
        <v>67.571428571428</v>
      </c>
      <c r="AS143" s="40" t="n">
        <v>290.571428571429</v>
      </c>
      <c r="AT143" s="40" t="n">
        <v>-86</v>
      </c>
      <c r="AU143" s="6" t="s">
        <v>111</v>
      </c>
    </row>
    <row r="144" customFormat="false" ht="12.8" hidden="false" customHeight="false" outlineLevel="0" collapsed="false">
      <c r="B144" s="1" t="n">
        <f aca="false">B143+1</f>
        <v>64</v>
      </c>
      <c r="C144" s="15" t="n">
        <f aca="false">$C143+1</f>
        <v>43961</v>
      </c>
      <c r="D144" s="9" t="n">
        <v>30560</v>
      </c>
      <c r="E144" s="9" t="n">
        <v>26621</v>
      </c>
      <c r="F144" s="9" t="n">
        <v>26380</v>
      </c>
      <c r="G144" s="9" t="n">
        <v>3225</v>
      </c>
      <c r="H144" s="9" t="n">
        <v>31855</v>
      </c>
      <c r="I144" s="9" t="n">
        <v>80787</v>
      </c>
      <c r="J144" s="9" t="n">
        <v>7569</v>
      </c>
      <c r="K144" s="1" t="n">
        <f aca="false">K143+1</f>
        <v>64</v>
      </c>
      <c r="L144" s="15" t="n">
        <v>43961</v>
      </c>
      <c r="M144" s="9" t="n">
        <v>30560</v>
      </c>
      <c r="N144" s="9" t="n">
        <v>26621</v>
      </c>
      <c r="O144" s="9" t="n">
        <v>26380</v>
      </c>
      <c r="P144" s="9" t="n">
        <v>3225</v>
      </c>
      <c r="Q144" s="9" t="n">
        <v>31855</v>
      </c>
      <c r="R144" s="9" t="n">
        <v>80787</v>
      </c>
      <c r="S144" s="9" t="n">
        <v>7569</v>
      </c>
      <c r="T144" s="1" t="n">
        <f aca="false">T143+1</f>
        <v>64</v>
      </c>
      <c r="U144" s="15" t="n">
        <v>43961</v>
      </c>
      <c r="V144" s="0" t="n">
        <f aca="false">D144-M144</f>
        <v>0</v>
      </c>
      <c r="W144" s="0" t="n">
        <f aca="false">E144-N144</f>
        <v>0</v>
      </c>
      <c r="X144" s="0" t="n">
        <f aca="false">F144-O144</f>
        <v>0</v>
      </c>
      <c r="Y144" s="0" t="n">
        <f aca="false">G144-P144</f>
        <v>0</v>
      </c>
      <c r="Z144" s="0" t="n">
        <f aca="false">H144-Q144</f>
        <v>0</v>
      </c>
      <c r="AA144" s="0" t="n">
        <f aca="false">I144-R144</f>
        <v>0</v>
      </c>
      <c r="AB144" s="0" t="n">
        <f aca="false">J144-S144</f>
        <v>0</v>
      </c>
      <c r="AC144" s="1" t="n">
        <f aca="false">AC143+1</f>
        <v>64</v>
      </c>
      <c r="AD144" s="15" t="n">
        <v>43961</v>
      </c>
      <c r="AE144" s="41" t="n">
        <f aca="false">IF(ISNUMBER(D144),D144-D143,"")</f>
        <v>165</v>
      </c>
      <c r="AF144" s="41" t="n">
        <f aca="false">IF(ISNUMBER(E144),E144-E143,"")</f>
        <v>143</v>
      </c>
      <c r="AG144" s="41" t="n">
        <f aca="false">IF(ISNUMBER(F144),F144-F143,"")</f>
        <v>70</v>
      </c>
      <c r="AH144" s="41" t="n">
        <f aca="false">IF(ISNUMBER(G144),G144-G143,"")</f>
        <v>5</v>
      </c>
      <c r="AI144" s="41" t="n">
        <f aca="false">IF(ISNUMBER(H144),H144-H143,"")</f>
        <v>268</v>
      </c>
      <c r="AJ144" s="41" t="n">
        <f aca="false">IF(ISNUMBER(I144),I144-I143,"")</f>
        <v>750</v>
      </c>
      <c r="AK144" s="41" t="n">
        <f aca="false">IF(ISNUMBER(J144),J144-J143,"")</f>
        <v>20</v>
      </c>
      <c r="AL144" s="1" t="n">
        <f aca="false">AL143+1</f>
        <v>64</v>
      </c>
    </row>
    <row r="145" customFormat="false" ht="15" hidden="false" customHeight="false" outlineLevel="0" collapsed="false">
      <c r="B145" s="1" t="n">
        <f aca="false">B144+1</f>
        <v>65</v>
      </c>
      <c r="C145" s="15" t="n">
        <f aca="false">$C144+1</f>
        <v>43962</v>
      </c>
      <c r="D145" s="9" t="n">
        <v>30739</v>
      </c>
      <c r="E145" s="9" t="n">
        <v>26744</v>
      </c>
      <c r="F145" s="9" t="n">
        <v>26643</v>
      </c>
      <c r="G145" s="9" t="n">
        <v>3256</v>
      </c>
      <c r="H145" s="9" t="n">
        <v>32065</v>
      </c>
      <c r="I145" s="9" t="n">
        <v>81847</v>
      </c>
      <c r="J145" s="9" t="n">
        <v>7661</v>
      </c>
      <c r="K145" s="1" t="n">
        <f aca="false">K144+1</f>
        <v>65</v>
      </c>
      <c r="L145" s="15" t="n">
        <v>43962</v>
      </c>
      <c r="M145" s="9" t="n">
        <v>30739</v>
      </c>
      <c r="N145" s="9" t="n">
        <v>26744</v>
      </c>
      <c r="O145" s="9" t="n">
        <v>26643</v>
      </c>
      <c r="P145" s="9" t="n">
        <v>3256</v>
      </c>
      <c r="Q145" s="9" t="n">
        <v>32065</v>
      </c>
      <c r="R145" s="9" t="n">
        <v>81795</v>
      </c>
      <c r="S145" s="9" t="n">
        <v>7661</v>
      </c>
      <c r="T145" s="1" t="n">
        <f aca="false">T144+1</f>
        <v>65</v>
      </c>
      <c r="U145" s="15" t="n">
        <v>43962</v>
      </c>
      <c r="V145" s="0" t="n">
        <f aca="false">D145-M145</f>
        <v>0</v>
      </c>
      <c r="W145" s="0" t="n">
        <f aca="false">E145-N145</f>
        <v>0</v>
      </c>
      <c r="X145" s="0" t="n">
        <f aca="false">F145-O145</f>
        <v>0</v>
      </c>
      <c r="Y145" s="0" t="n">
        <f aca="false">G145-P145</f>
        <v>0</v>
      </c>
      <c r="Z145" s="0" t="n">
        <f aca="false">H145-Q145</f>
        <v>0</v>
      </c>
      <c r="AA145" s="0" t="n">
        <f aca="false">I145-R145</f>
        <v>52</v>
      </c>
      <c r="AB145" s="0" t="n">
        <f aca="false">J145-S145</f>
        <v>0</v>
      </c>
      <c r="AC145" s="1" t="n">
        <f aca="false">AC144+1</f>
        <v>65</v>
      </c>
      <c r="AD145" s="15" t="n">
        <v>43962</v>
      </c>
      <c r="AE145" s="41" t="n">
        <f aca="false">IF(ISNUMBER(D145),D145-D144,"")</f>
        <v>179</v>
      </c>
      <c r="AF145" s="41" t="n">
        <f aca="false">IF(ISNUMBER(E145),E145-E144,"")</f>
        <v>123</v>
      </c>
      <c r="AG145" s="41" t="n">
        <f aca="false">IF(ISNUMBER(F145),F145-F144,"")</f>
        <v>263</v>
      </c>
      <c r="AH145" s="41" t="n">
        <f aca="false">IF(ISNUMBER(G145),G145-G144,"")</f>
        <v>31</v>
      </c>
      <c r="AI145" s="41" t="n">
        <f aca="false">IF(ISNUMBER(H145),H145-H144,"")</f>
        <v>210</v>
      </c>
      <c r="AJ145" s="41" t="n">
        <f aca="false">IF(ISNUMBER(I145),I145-I144,"")</f>
        <v>1060</v>
      </c>
      <c r="AK145" s="41" t="n">
        <f aca="false">IF(ISNUMBER(J145),J145-J144,"")</f>
        <v>92</v>
      </c>
      <c r="AL145" s="1" t="n">
        <f aca="false">AL144+1</f>
        <v>65</v>
      </c>
      <c r="AN145" s="34" t="s">
        <v>112</v>
      </c>
      <c r="AO145" s="36"/>
      <c r="AP145" s="37"/>
    </row>
    <row r="146" customFormat="false" ht="12.8" hidden="false" customHeight="false" outlineLevel="0" collapsed="false">
      <c r="B146" s="1" t="n">
        <f aca="false">B145+1</f>
        <v>66</v>
      </c>
      <c r="C146" s="15" t="n">
        <f aca="false">$C145+1</f>
        <v>43963</v>
      </c>
      <c r="D146" s="9" t="n">
        <v>30911</v>
      </c>
      <c r="E146" s="9" t="n">
        <v>26920</v>
      </c>
      <c r="F146" s="9" t="n">
        <v>26991</v>
      </c>
      <c r="G146" s="9" t="n">
        <v>3313</v>
      </c>
      <c r="H146" s="9" t="n">
        <v>32692</v>
      </c>
      <c r="I146" s="9" t="n">
        <v>83718</v>
      </c>
      <c r="J146" s="9" t="n">
        <v>7738</v>
      </c>
      <c r="K146" s="1" t="n">
        <f aca="false">K145+1</f>
        <v>66</v>
      </c>
      <c r="L146" s="15" t="n">
        <v>43963</v>
      </c>
      <c r="M146" s="9" t="n">
        <v>30911</v>
      </c>
      <c r="N146" s="9" t="n">
        <v>26920</v>
      </c>
      <c r="O146" s="9" t="n">
        <v>26991</v>
      </c>
      <c r="P146" s="9" t="n">
        <v>3313</v>
      </c>
      <c r="Q146" s="9" t="n">
        <v>32692</v>
      </c>
      <c r="R146" s="9" t="n">
        <v>83425</v>
      </c>
      <c r="S146" s="9" t="n">
        <v>7738</v>
      </c>
      <c r="T146" s="1" t="n">
        <f aca="false">T145+1</f>
        <v>66</v>
      </c>
      <c r="U146" s="15" t="n">
        <v>43963</v>
      </c>
      <c r="V146" s="0" t="n">
        <f aca="false">D146-M146</f>
        <v>0</v>
      </c>
      <c r="W146" s="0" t="n">
        <f aca="false">E146-N146</f>
        <v>0</v>
      </c>
      <c r="X146" s="0" t="n">
        <f aca="false">F146-O146</f>
        <v>0</v>
      </c>
      <c r="Y146" s="0" t="n">
        <f aca="false">G146-P146</f>
        <v>0</v>
      </c>
      <c r="Z146" s="0" t="n">
        <f aca="false">H146-Q146</f>
        <v>0</v>
      </c>
      <c r="AA146" s="0" t="n">
        <f aca="false">I146-R146</f>
        <v>293</v>
      </c>
      <c r="AB146" s="0" t="n">
        <f aca="false">J146-S146</f>
        <v>0</v>
      </c>
      <c r="AC146" s="1" t="n">
        <f aca="false">AC145+1</f>
        <v>66</v>
      </c>
      <c r="AD146" s="15" t="n">
        <v>43963</v>
      </c>
      <c r="AE146" s="41" t="n">
        <f aca="false">IF(ISNUMBER(D146),D146-D145,"")</f>
        <v>172</v>
      </c>
      <c r="AF146" s="41" t="n">
        <f aca="false">IF(ISNUMBER(E146),E146-E145,"")</f>
        <v>176</v>
      </c>
      <c r="AG146" s="41" t="n">
        <f aca="false">IF(ISNUMBER(F146),F146-F145,"")</f>
        <v>348</v>
      </c>
      <c r="AH146" s="41" t="n">
        <f aca="false">IF(ISNUMBER(G146),G146-G145,"")</f>
        <v>57</v>
      </c>
      <c r="AI146" s="41" t="n">
        <f aca="false">IF(ISNUMBER(H146),H146-H145,"")</f>
        <v>627</v>
      </c>
      <c r="AJ146" s="41" t="n">
        <f aca="false">IF(ISNUMBER(I146),I146-I145,"")</f>
        <v>1871</v>
      </c>
      <c r="AK146" s="41" t="n">
        <f aca="false">IF(ISNUMBER(J146),J146-J145,"")</f>
        <v>77</v>
      </c>
      <c r="AL146" s="1" t="n">
        <f aca="false">AL145+1</f>
        <v>66</v>
      </c>
      <c r="AN146" s="5" t="s">
        <v>9</v>
      </c>
      <c r="AO146" s="5" t="s">
        <v>10</v>
      </c>
      <c r="AP146" s="5" t="s">
        <v>11</v>
      </c>
      <c r="AQ146" s="5" t="s">
        <v>12</v>
      </c>
      <c r="AR146" s="5" t="s">
        <v>13</v>
      </c>
      <c r="AS146" s="5" t="s">
        <v>14</v>
      </c>
      <c r="AT146" s="5" t="s">
        <v>15</v>
      </c>
    </row>
    <row r="147" customFormat="false" ht="12.8" hidden="false" customHeight="false" outlineLevel="0" collapsed="false">
      <c r="B147" s="1" t="n">
        <f aca="false">B146+1</f>
        <v>67</v>
      </c>
      <c r="C147" s="15" t="n">
        <f aca="false">$C146+1</f>
        <v>43964</v>
      </c>
      <c r="D147" s="9" t="n">
        <v>31106</v>
      </c>
      <c r="E147" s="9" t="n">
        <v>27104</v>
      </c>
      <c r="F147" s="9" t="n">
        <v>27074</v>
      </c>
      <c r="G147" s="9" t="n">
        <v>3460</v>
      </c>
      <c r="H147" s="9" t="n">
        <v>33186</v>
      </c>
      <c r="I147" s="9" t="n">
        <v>85540</v>
      </c>
      <c r="J147" s="9" t="n">
        <v>7861</v>
      </c>
      <c r="K147" s="1" t="n">
        <f aca="false">K146+1</f>
        <v>67</v>
      </c>
      <c r="L147" s="15" t="n">
        <v>43964</v>
      </c>
      <c r="M147" s="9" t="n">
        <v>31106</v>
      </c>
      <c r="N147" s="9" t="n">
        <v>27104</v>
      </c>
      <c r="O147" s="9" t="n">
        <v>27074</v>
      </c>
      <c r="P147" s="9" t="n">
        <v>3460</v>
      </c>
      <c r="Q147" s="9" t="n">
        <v>33186</v>
      </c>
      <c r="R147" s="9" t="n">
        <v>85197</v>
      </c>
      <c r="S147" s="9" t="n">
        <v>7861</v>
      </c>
      <c r="T147" s="1" t="n">
        <f aca="false">T146+1</f>
        <v>67</v>
      </c>
      <c r="U147" s="15" t="n">
        <v>43964</v>
      </c>
      <c r="V147" s="0" t="n">
        <f aca="false">D147-M147</f>
        <v>0</v>
      </c>
      <c r="W147" s="0" t="n">
        <f aca="false">E147-N147</f>
        <v>0</v>
      </c>
      <c r="X147" s="0" t="n">
        <f aca="false">F147-O147</f>
        <v>0</v>
      </c>
      <c r="Y147" s="0" t="n">
        <f aca="false">G147-P147</f>
        <v>0</v>
      </c>
      <c r="Z147" s="0" t="n">
        <f aca="false">H147-Q147</f>
        <v>0</v>
      </c>
      <c r="AA147" s="0" t="n">
        <f aca="false">I147-R147</f>
        <v>343</v>
      </c>
      <c r="AB147" s="0" t="n">
        <f aca="false">J147-S147</f>
        <v>0</v>
      </c>
      <c r="AC147" s="1" t="n">
        <f aca="false">AC146+1</f>
        <v>67</v>
      </c>
      <c r="AD147" s="15" t="n">
        <v>43964</v>
      </c>
      <c r="AE147" s="41" t="n">
        <f aca="false">IF(ISNUMBER(D147),D147-D146,"")</f>
        <v>195</v>
      </c>
      <c r="AF147" s="41" t="n">
        <f aca="false">IF(ISNUMBER(E147),E147-E146,"")</f>
        <v>184</v>
      </c>
      <c r="AG147" s="41" t="n">
        <f aca="false">IF(ISNUMBER(F147),F147-F146,"")</f>
        <v>83</v>
      </c>
      <c r="AH147" s="41" t="n">
        <f aca="false">IF(ISNUMBER(G147),G147-G146,"")</f>
        <v>147</v>
      </c>
      <c r="AI147" s="41" t="n">
        <f aca="false">IF(ISNUMBER(H147),H147-H146,"")</f>
        <v>494</v>
      </c>
      <c r="AJ147" s="41" t="n">
        <f aca="false">IF(ISNUMBER(I147),I147-I146,"")</f>
        <v>1822</v>
      </c>
      <c r="AK147" s="41" t="n">
        <f aca="false">IF(ISNUMBER(J147),J147-J146,"")</f>
        <v>123</v>
      </c>
      <c r="AL147" s="1" t="n">
        <f aca="false">AL146+1</f>
        <v>67</v>
      </c>
      <c r="AN147" s="42" t="n">
        <f aca="false">AVERAGE(AE139:AE145)</f>
        <v>237.142857142857</v>
      </c>
      <c r="AO147" s="42" t="n">
        <f aca="false">AVERAGE(AF139:AF145)</f>
        <v>188</v>
      </c>
      <c r="AP147" s="42" t="n">
        <f aca="false">AVERAGE(AG139:AG145)</f>
        <v>206</v>
      </c>
      <c r="AQ147" s="42" t="n">
        <f aca="false">AVERAGE(AH139:AH145)</f>
        <v>69.5714285714286</v>
      </c>
      <c r="AR147" s="42" t="n">
        <f aca="false">AVERAGE(AI139:AI145)</f>
        <v>475.857142857143</v>
      </c>
      <c r="AS147" s="42" t="n">
        <f aca="false">AVERAGE(AJ139:AJ145)</f>
        <v>1703.71428571429</v>
      </c>
      <c r="AT147" s="42" t="n">
        <f aca="false">AVERAGE(AK139:AK145)</f>
        <v>95.4285714285714</v>
      </c>
    </row>
    <row r="148" customFormat="false" ht="12.8" hidden="false" customHeight="false" outlineLevel="0" collapsed="false">
      <c r="B148" s="1" t="n">
        <f aca="false">B147+1</f>
        <v>68</v>
      </c>
      <c r="C148" s="15" t="n">
        <f aca="false">$C147+1</f>
        <v>43965</v>
      </c>
      <c r="D148" s="9" t="n">
        <v>31368</v>
      </c>
      <c r="E148" s="9" t="n">
        <v>27321</v>
      </c>
      <c r="F148" s="9" t="n">
        <v>27425</v>
      </c>
      <c r="G148" s="9" t="n">
        <v>3529</v>
      </c>
      <c r="H148" s="9" t="n">
        <v>33614</v>
      </c>
      <c r="I148" s="9" t="n">
        <v>87293</v>
      </c>
      <c r="J148" s="9" t="n">
        <v>7928</v>
      </c>
      <c r="K148" s="1" t="n">
        <f aca="false">K147+1</f>
        <v>68</v>
      </c>
      <c r="L148" s="15" t="n">
        <v>43965</v>
      </c>
      <c r="M148" s="9" t="n">
        <v>31368</v>
      </c>
      <c r="N148" s="9" t="n">
        <v>27321</v>
      </c>
      <c r="O148" s="9" t="n">
        <v>27425</v>
      </c>
      <c r="P148" s="9" t="n">
        <v>3529</v>
      </c>
      <c r="Q148" s="9" t="n">
        <v>33614</v>
      </c>
      <c r="R148" s="9" t="n">
        <v>86912</v>
      </c>
      <c r="S148" s="9" t="n">
        <v>7928</v>
      </c>
      <c r="T148" s="1" t="n">
        <f aca="false">T147+1</f>
        <v>68</v>
      </c>
      <c r="U148" s="15" t="n">
        <v>43965</v>
      </c>
      <c r="V148" s="0" t="n">
        <f aca="false">D148-M148</f>
        <v>0</v>
      </c>
      <c r="W148" s="0" t="n">
        <f aca="false">E148-N148</f>
        <v>0</v>
      </c>
      <c r="X148" s="0" t="n">
        <f aca="false">F148-O148</f>
        <v>0</v>
      </c>
      <c r="Y148" s="0" t="n">
        <f aca="false">G148-P148</f>
        <v>0</v>
      </c>
      <c r="Z148" s="0" t="n">
        <f aca="false">H148-Q148</f>
        <v>0</v>
      </c>
      <c r="AA148" s="0" t="n">
        <f aca="false">I148-R148</f>
        <v>381</v>
      </c>
      <c r="AB148" s="0" t="n">
        <f aca="false">J148-S148</f>
        <v>0</v>
      </c>
      <c r="AC148" s="1" t="n">
        <f aca="false">AC147+1</f>
        <v>68</v>
      </c>
      <c r="AD148" s="15" t="n">
        <v>43965</v>
      </c>
      <c r="AE148" s="41" t="n">
        <f aca="false">IF(ISNUMBER(D148),D148-D147,"")</f>
        <v>262</v>
      </c>
      <c r="AF148" s="41" t="n">
        <f aca="false">IF(ISNUMBER(E148),E148-E147,"")</f>
        <v>217</v>
      </c>
      <c r="AG148" s="41" t="n">
        <f aca="false">IF(ISNUMBER(F148),F148-F147,"")</f>
        <v>351</v>
      </c>
      <c r="AH148" s="41" t="n">
        <f aca="false">IF(ISNUMBER(G148),G148-G147,"")</f>
        <v>69</v>
      </c>
      <c r="AI148" s="41" t="n">
        <f aca="false">IF(ISNUMBER(H148),H148-H147,"")</f>
        <v>428</v>
      </c>
      <c r="AJ148" s="41" t="n">
        <f aca="false">IF(ISNUMBER(I148),I148-I147,"")</f>
        <v>1753</v>
      </c>
      <c r="AK148" s="41" t="n">
        <f aca="false">IF(ISNUMBER(J148),J148-J147,"")</f>
        <v>67</v>
      </c>
      <c r="AL148" s="1" t="n">
        <f aca="false">AL147+1</f>
        <v>68</v>
      </c>
      <c r="AN148" s="42" t="n">
        <f aca="false">AVERAGE(AE140:AE146)</f>
        <v>228</v>
      </c>
      <c r="AO148" s="42" t="n">
        <f aca="false">AVERAGE(AF140:AF146)</f>
        <v>186.714285714286</v>
      </c>
      <c r="AP148" s="42" t="n">
        <f aca="false">AVERAGE(AG140:AG146)</f>
        <v>208.571428571429</v>
      </c>
      <c r="AQ148" s="42" t="n">
        <f aca="false">AVERAGE(AH140:AH146)</f>
        <v>65.5714285714286</v>
      </c>
      <c r="AR148" s="42" t="n">
        <f aca="false">AVERAGE(AI140:AI146)</f>
        <v>466.428571428571</v>
      </c>
      <c r="AS148" s="42" t="n">
        <f aca="false">AVERAGE(AJ140:AJ146)</f>
        <v>1635.28571428571</v>
      </c>
      <c r="AT148" s="42" t="n">
        <f aca="false">AVERAGE(AK140:AK146)</f>
        <v>106.428571428571</v>
      </c>
    </row>
    <row r="149" customFormat="false" ht="12.8" hidden="false" customHeight="false" outlineLevel="0" collapsed="false">
      <c r="B149" s="1" t="n">
        <f aca="false">B148+1</f>
        <v>69</v>
      </c>
      <c r="C149" s="15" t="n">
        <f aca="false">$C148+1</f>
        <v>43966</v>
      </c>
      <c r="D149" s="9" t="n">
        <v>31610</v>
      </c>
      <c r="E149" s="9" t="n">
        <v>27459</v>
      </c>
      <c r="F149" s="9" t="n">
        <v>27529</v>
      </c>
      <c r="G149" s="9" t="n">
        <v>3646</v>
      </c>
      <c r="H149" s="9" t="n">
        <v>33998</v>
      </c>
      <c r="I149" s="9" t="n">
        <v>88895</v>
      </c>
      <c r="J149" s="9" t="n">
        <v>8001</v>
      </c>
      <c r="K149" s="1" t="n">
        <f aca="false">K148+1</f>
        <v>69</v>
      </c>
      <c r="L149" s="15" t="n">
        <v>43966</v>
      </c>
      <c r="M149" s="9" t="n">
        <v>31610</v>
      </c>
      <c r="N149" s="9" t="n">
        <v>27459</v>
      </c>
      <c r="O149" s="9" t="n">
        <v>27529</v>
      </c>
      <c r="P149" s="9" t="n">
        <v>3646</v>
      </c>
      <c r="Q149" s="9" t="n">
        <v>33998</v>
      </c>
      <c r="R149" s="9" t="n">
        <v>88507</v>
      </c>
      <c r="S149" s="9" t="n">
        <v>8001</v>
      </c>
      <c r="T149" s="1" t="n">
        <f aca="false">T148+1</f>
        <v>69</v>
      </c>
      <c r="U149" s="15" t="n">
        <v>43966</v>
      </c>
      <c r="V149" s="0" t="n">
        <f aca="false">D149-M149</f>
        <v>0</v>
      </c>
      <c r="W149" s="0" t="n">
        <f aca="false">E149-N149</f>
        <v>0</v>
      </c>
      <c r="X149" s="0" t="n">
        <f aca="false">F149-O149</f>
        <v>0</v>
      </c>
      <c r="Y149" s="0" t="n">
        <f aca="false">G149-P149</f>
        <v>0</v>
      </c>
      <c r="Z149" s="0" t="n">
        <f aca="false">H149-Q149</f>
        <v>0</v>
      </c>
      <c r="AA149" s="0" t="n">
        <f aca="false">I149-R149</f>
        <v>388</v>
      </c>
      <c r="AB149" s="0" t="n">
        <f aca="false">J149-S149</f>
        <v>0</v>
      </c>
      <c r="AC149" s="1" t="n">
        <f aca="false">AC148+1</f>
        <v>69</v>
      </c>
      <c r="AD149" s="15" t="n">
        <v>43966</v>
      </c>
      <c r="AE149" s="41" t="n">
        <f aca="false">IF(ISNUMBER(D149),D149-D148,"")</f>
        <v>242</v>
      </c>
      <c r="AF149" s="41" t="n">
        <f aca="false">IF(ISNUMBER(E149),E149-E148,"")</f>
        <v>138</v>
      </c>
      <c r="AG149" s="41" t="n">
        <f aca="false">IF(ISNUMBER(F149),F149-F148,"")</f>
        <v>104</v>
      </c>
      <c r="AH149" s="41" t="n">
        <f aca="false">IF(ISNUMBER(G149),G149-G148,"")</f>
        <v>117</v>
      </c>
      <c r="AI149" s="41" t="n">
        <f aca="false">IF(ISNUMBER(H149),H149-H148,"")</f>
        <v>384</v>
      </c>
      <c r="AJ149" s="41" t="n">
        <f aca="false">IF(ISNUMBER(I149),I149-I148,"")</f>
        <v>1602</v>
      </c>
      <c r="AK149" s="41" t="n">
        <f aca="false">IF(ISNUMBER(J149),J149-J148,"")</f>
        <v>73</v>
      </c>
      <c r="AL149" s="1" t="n">
        <f aca="false">AL148+1</f>
        <v>69</v>
      </c>
      <c r="AN149" s="42" t="n">
        <f aca="false">AVERAGE(AE141:AE147)</f>
        <v>203.142857142857</v>
      </c>
      <c r="AO149" s="42" t="n">
        <f aca="false">AVERAGE(AF141:AF147)</f>
        <v>178.142857142857</v>
      </c>
      <c r="AP149" s="42" t="n">
        <f aca="false">AVERAGE(AG141:AG147)</f>
        <v>180.714285714286</v>
      </c>
      <c r="AQ149" s="42" t="n">
        <f aca="false">AVERAGE(AH141:AH147)</f>
        <v>74.1428571428571</v>
      </c>
      <c r="AR149" s="42" t="n">
        <f aca="false">AVERAGE(AI141:AI147)</f>
        <v>444.285714285714</v>
      </c>
      <c r="AS149" s="42" t="n">
        <f aca="false">AVERAGE(AJ141:AJ147)</f>
        <v>1534.42857142857</v>
      </c>
      <c r="AT149" s="42" t="n">
        <f aca="false">AVERAGE(AK141:AK147)</f>
        <v>83.7142857142857</v>
      </c>
    </row>
    <row r="150" customFormat="false" ht="12.8" hidden="false" customHeight="false" outlineLevel="0" collapsed="false">
      <c r="B150" s="1" t="n">
        <f aca="false">B149+1</f>
        <v>70</v>
      </c>
      <c r="C150" s="15" t="n">
        <f aca="false">$C149+1</f>
        <v>43967</v>
      </c>
      <c r="D150" s="9" t="n">
        <v>31763</v>
      </c>
      <c r="E150" s="9" t="n">
        <v>27563</v>
      </c>
      <c r="F150" s="9" t="n">
        <v>27625</v>
      </c>
      <c r="G150" s="9" t="n">
        <v>3674</v>
      </c>
      <c r="H150" s="9" t="n">
        <v>34466</v>
      </c>
      <c r="I150" s="9" t="n">
        <v>90113</v>
      </c>
      <c r="J150" s="9" t="n">
        <v>8027</v>
      </c>
      <c r="K150" s="1" t="n">
        <f aca="false">K149+1</f>
        <v>70</v>
      </c>
      <c r="L150" s="15" t="n">
        <v>43967</v>
      </c>
      <c r="M150" s="9" t="n">
        <v>31763</v>
      </c>
      <c r="N150" s="9" t="n">
        <v>27563</v>
      </c>
      <c r="O150" s="9" t="n">
        <v>27625</v>
      </c>
      <c r="P150" s="9" t="n">
        <v>3674</v>
      </c>
      <c r="Q150" s="9" t="n">
        <v>34466</v>
      </c>
      <c r="R150" s="9" t="n">
        <v>90113</v>
      </c>
      <c r="S150" s="9" t="n">
        <v>8027</v>
      </c>
      <c r="T150" s="1" t="n">
        <f aca="false">T149+1</f>
        <v>70</v>
      </c>
      <c r="U150" s="15" t="n">
        <v>43967</v>
      </c>
      <c r="V150" s="0" t="n">
        <f aca="false">D150-M150</f>
        <v>0</v>
      </c>
      <c r="W150" s="0" t="n">
        <f aca="false">E150-N150</f>
        <v>0</v>
      </c>
      <c r="X150" s="0" t="n">
        <f aca="false">F150-O150</f>
        <v>0</v>
      </c>
      <c r="Y150" s="0" t="n">
        <f aca="false">G150-P150</f>
        <v>0</v>
      </c>
      <c r="Z150" s="0" t="n">
        <f aca="false">H150-Q150</f>
        <v>0</v>
      </c>
      <c r="AA150" s="0" t="n">
        <f aca="false">I150-R150</f>
        <v>0</v>
      </c>
      <c r="AB150" s="0" t="n">
        <f aca="false">J150-S150</f>
        <v>0</v>
      </c>
      <c r="AC150" s="1" t="n">
        <f aca="false">AC149+1</f>
        <v>70</v>
      </c>
      <c r="AD150" s="15" t="n">
        <v>43967</v>
      </c>
      <c r="AE150" s="41" t="n">
        <f aca="false">IF(ISNUMBER(D150),D150-D149,"")</f>
        <v>153</v>
      </c>
      <c r="AF150" s="41" t="n">
        <f aca="false">IF(ISNUMBER(E150),E150-E149,"")</f>
        <v>104</v>
      </c>
      <c r="AG150" s="41" t="n">
        <f aca="false">IF(ISNUMBER(F150),F150-F149,"")</f>
        <v>96</v>
      </c>
      <c r="AH150" s="41" t="n">
        <f aca="false">IF(ISNUMBER(G150),G150-G149,"")</f>
        <v>28</v>
      </c>
      <c r="AI150" s="41" t="n">
        <f aca="false">IF(ISNUMBER(H150),H150-H149,"")</f>
        <v>468</v>
      </c>
      <c r="AJ150" s="41" t="n">
        <f aca="false">IF(ISNUMBER(I150),I150-I149,"")</f>
        <v>1218</v>
      </c>
      <c r="AK150" s="41" t="n">
        <f aca="false">IF(ISNUMBER(J150),J150-J149,"")</f>
        <v>26</v>
      </c>
      <c r="AL150" s="1" t="n">
        <f aca="false">AL149+1</f>
        <v>70</v>
      </c>
      <c r="AN150" s="42" t="n">
        <f aca="false">AVERAGE(AE142:AE148)</f>
        <v>201.428571428571</v>
      </c>
      <c r="AO150" s="42" t="n">
        <f aca="false">AVERAGE(AF142:AF148)</f>
        <v>178.714285714286</v>
      </c>
      <c r="AP150" s="42" t="n">
        <f aca="false">AVERAGE(AG142:AG148)</f>
        <v>205.428571428571</v>
      </c>
      <c r="AQ150" s="42" t="n">
        <f aca="false">AVERAGE(AH142:AH148)</f>
        <v>69.8571428571429</v>
      </c>
      <c r="AR150" s="42" t="n">
        <f aca="false">AVERAGE(AI142:AI148)</f>
        <v>428.428571428572</v>
      </c>
      <c r="AS150" s="42" t="n">
        <f aca="false">AVERAGE(AJ142:AJ148)</f>
        <v>1480.71428571429</v>
      </c>
      <c r="AT150" s="42" t="n">
        <f aca="false">AVERAGE(AK142:AK148)</f>
        <v>76.5714285714286</v>
      </c>
    </row>
    <row r="151" customFormat="false" ht="12.8" hidden="false" customHeight="false" outlineLevel="0" collapsed="false">
      <c r="B151" s="1" t="n">
        <f aca="false">B150+1</f>
        <v>71</v>
      </c>
      <c r="C151" s="15" t="n">
        <f aca="false">$C150+1</f>
        <v>43968</v>
      </c>
      <c r="D151" s="9" t="n">
        <v>31908</v>
      </c>
      <c r="E151" s="9" t="n">
        <v>27650</v>
      </c>
      <c r="F151" s="9" t="n">
        <v>28108</v>
      </c>
      <c r="G151" s="9" t="n">
        <v>3679</v>
      </c>
      <c r="H151" s="9" t="n">
        <v>34636</v>
      </c>
      <c r="I151" s="9" t="n">
        <v>90978</v>
      </c>
      <c r="J151" s="9" t="n">
        <v>8049</v>
      </c>
      <c r="K151" s="1" t="n">
        <f aca="false">K150+1</f>
        <v>71</v>
      </c>
      <c r="L151" s="15" t="n">
        <v>43968</v>
      </c>
      <c r="M151" s="9" t="n">
        <v>31908</v>
      </c>
      <c r="N151" s="9" t="n">
        <v>27650</v>
      </c>
      <c r="O151" s="9" t="n">
        <v>28108</v>
      </c>
      <c r="P151" s="9" t="n">
        <v>3679</v>
      </c>
      <c r="Q151" s="9" t="n">
        <v>34636</v>
      </c>
      <c r="R151" s="9" t="n">
        <v>90978</v>
      </c>
      <c r="S151" s="9" t="n">
        <v>8049</v>
      </c>
      <c r="T151" s="1" t="n">
        <f aca="false">T150+1</f>
        <v>71</v>
      </c>
      <c r="U151" s="15" t="n">
        <v>43968</v>
      </c>
      <c r="V151" s="0" t="n">
        <f aca="false">D151-M151</f>
        <v>0</v>
      </c>
      <c r="W151" s="0" t="n">
        <f aca="false">E151-N151</f>
        <v>0</v>
      </c>
      <c r="X151" s="0" t="n">
        <f aca="false">F151-O151</f>
        <v>0</v>
      </c>
      <c r="Y151" s="0" t="n">
        <f aca="false">G151-P151</f>
        <v>0</v>
      </c>
      <c r="Z151" s="0" t="n">
        <f aca="false">H151-Q151</f>
        <v>0</v>
      </c>
      <c r="AA151" s="0" t="n">
        <f aca="false">I151-R151</f>
        <v>0</v>
      </c>
      <c r="AB151" s="0" t="n">
        <f aca="false">J151-S151</f>
        <v>0</v>
      </c>
      <c r="AC151" s="1" t="n">
        <f aca="false">AC150+1</f>
        <v>71</v>
      </c>
      <c r="AD151" s="15" t="n">
        <v>43968</v>
      </c>
      <c r="AE151" s="41" t="n">
        <f aca="false">IF(ISNUMBER(D151),D151-D150,"")</f>
        <v>145</v>
      </c>
      <c r="AF151" s="41" t="n">
        <f aca="false">IF(ISNUMBER(E151),E151-E150,"")</f>
        <v>87</v>
      </c>
      <c r="AG151" s="41" t="n">
        <f aca="false">IF(ISNUMBER(F151),F151-F150,"")</f>
        <v>483</v>
      </c>
      <c r="AH151" s="41" t="n">
        <f aca="false">IF(ISNUMBER(G151),G151-G150,"")</f>
        <v>5</v>
      </c>
      <c r="AI151" s="41" t="n">
        <f aca="false">IF(ISNUMBER(H151),H151-H150,"")</f>
        <v>170</v>
      </c>
      <c r="AJ151" s="41" t="n">
        <f aca="false">IF(ISNUMBER(I151),I151-I150,"")</f>
        <v>865</v>
      </c>
      <c r="AK151" s="41" t="n">
        <f aca="false">IF(ISNUMBER(J151),J151-J150,"")</f>
        <v>22</v>
      </c>
      <c r="AL151" s="1" t="n">
        <f aca="false">AL150+1</f>
        <v>71</v>
      </c>
      <c r="AN151" s="42" t="n">
        <f aca="false">AVERAGE(AE143:AE149)</f>
        <v>201.285714285714</v>
      </c>
      <c r="AO151" s="42" t="n">
        <f aca="false">AVERAGE(AF143:AF149)</f>
        <v>165.714285714286</v>
      </c>
      <c r="AP151" s="42" t="n">
        <f aca="false">AVERAGE(AG143:AG149)</f>
        <v>185.571428571429</v>
      </c>
      <c r="AQ151" s="42" t="n">
        <f aca="false">AVERAGE(AH143:AH149)</f>
        <v>67.2857142857143</v>
      </c>
      <c r="AR151" s="42" t="n">
        <f aca="false">AVERAGE(AI143:AI149)</f>
        <v>393.857142857143</v>
      </c>
      <c r="AS151" s="42" t="n">
        <f aca="false">AVERAGE(AJ143:AJ149)</f>
        <v>1468.57142857143</v>
      </c>
      <c r="AT151" s="42" t="n">
        <f aca="false">AVERAGE(AK143:AK149)</f>
        <v>70.1428571428571</v>
      </c>
    </row>
    <row r="152" customFormat="false" ht="12.8" hidden="false" customHeight="false" outlineLevel="0" collapsed="false">
      <c r="B152" s="1" t="n">
        <f aca="false">B151+1</f>
        <v>72</v>
      </c>
      <c r="C152" s="15" t="n">
        <f aca="false">$C151+1</f>
        <v>43969</v>
      </c>
      <c r="D152" s="9" t="n">
        <v>32007</v>
      </c>
      <c r="E152" s="9" t="n">
        <v>27709</v>
      </c>
      <c r="F152" s="9" t="n">
        <v>28239</v>
      </c>
      <c r="G152" s="9" t="n">
        <v>3698</v>
      </c>
      <c r="H152" s="9" t="n">
        <v>34796</v>
      </c>
      <c r="I152" s="9" t="n">
        <v>91981</v>
      </c>
      <c r="J152" s="9" t="n">
        <v>8123</v>
      </c>
      <c r="K152" s="1" t="n">
        <f aca="false">K151+1</f>
        <v>72</v>
      </c>
      <c r="L152" s="15" t="n">
        <v>43969</v>
      </c>
      <c r="M152" s="9" t="n">
        <v>32007</v>
      </c>
      <c r="N152" s="9" t="n">
        <v>27709</v>
      </c>
      <c r="O152" s="9" t="n">
        <v>28239</v>
      </c>
      <c r="P152" s="9" t="n">
        <v>3698</v>
      </c>
      <c r="Q152" s="9" t="n">
        <v>34796</v>
      </c>
      <c r="R152" s="9" t="n">
        <v>91981</v>
      </c>
      <c r="S152" s="9" t="n">
        <v>8123</v>
      </c>
      <c r="T152" s="1" t="n">
        <f aca="false">T151+1</f>
        <v>72</v>
      </c>
      <c r="U152" s="15" t="n">
        <v>43969</v>
      </c>
      <c r="V152" s="0" t="n">
        <f aca="false">D152-M152</f>
        <v>0</v>
      </c>
      <c r="W152" s="0" t="n">
        <f aca="false">E152-N152</f>
        <v>0</v>
      </c>
      <c r="X152" s="0" t="n">
        <f aca="false">F152-O152</f>
        <v>0</v>
      </c>
      <c r="Y152" s="0" t="n">
        <f aca="false">G152-P152</f>
        <v>0</v>
      </c>
      <c r="Z152" s="0" t="n">
        <f aca="false">H152-Q152</f>
        <v>0</v>
      </c>
      <c r="AA152" s="0" t="n">
        <f aca="false">I152-R152</f>
        <v>0</v>
      </c>
      <c r="AB152" s="0" t="n">
        <f aca="false">J152-S152</f>
        <v>0</v>
      </c>
      <c r="AC152" s="1" t="n">
        <f aca="false">AC151+1</f>
        <v>72</v>
      </c>
      <c r="AD152" s="15" t="n">
        <v>43969</v>
      </c>
      <c r="AE152" s="41" t="n">
        <f aca="false">IF(ISNUMBER(D152),D152-D151,"")</f>
        <v>99</v>
      </c>
      <c r="AF152" s="41" t="n">
        <f aca="false">IF(ISNUMBER(E152),E152-E151,"")</f>
        <v>59</v>
      </c>
      <c r="AG152" s="41" t="n">
        <f aca="false">IF(ISNUMBER(F152),F152-F151,"")</f>
        <v>131</v>
      </c>
      <c r="AH152" s="41" t="n">
        <f aca="false">IF(ISNUMBER(G152),G152-G151,"")</f>
        <v>19</v>
      </c>
      <c r="AI152" s="41" t="n">
        <f aca="false">IF(ISNUMBER(H152),H152-H151,"")</f>
        <v>160</v>
      </c>
      <c r="AJ152" s="41" t="n">
        <f aca="false">IF(ISNUMBER(I152),I152-I151,"")</f>
        <v>1003</v>
      </c>
      <c r="AK152" s="41" t="n">
        <f aca="false">IF(ISNUMBER(J152),J152-J151,"")</f>
        <v>74</v>
      </c>
      <c r="AL152" s="1" t="n">
        <f aca="false">AL151+1</f>
        <v>72</v>
      </c>
      <c r="AN152" s="42" t="n">
        <f aca="false">AVERAGE(AE144:AE150)</f>
        <v>195.428571428571</v>
      </c>
      <c r="AO152" s="42" t="n">
        <f aca="false">AVERAGE(AF144:AF150)</f>
        <v>155</v>
      </c>
      <c r="AP152" s="42" t="n">
        <f aca="false">AVERAGE(AG144:AG150)</f>
        <v>187.857142857143</v>
      </c>
      <c r="AQ152" s="42" t="n">
        <f aca="false">AVERAGE(AH144:AH150)</f>
        <v>64.8571428571429</v>
      </c>
      <c r="AR152" s="42" t="n">
        <f aca="false">AVERAGE(AI144:AI150)</f>
        <v>411.285714285714</v>
      </c>
      <c r="AS152" s="42" t="n">
        <f aca="false">AVERAGE(AJ144:AJ150)</f>
        <v>1439.42857142857</v>
      </c>
      <c r="AT152" s="42" t="n">
        <f aca="false">AVERAGE(AK144:AK150)</f>
        <v>68.2857142857143</v>
      </c>
    </row>
    <row r="153" customFormat="false" ht="12.8" hidden="false" customHeight="false" outlineLevel="0" collapsed="false">
      <c r="B153" s="1" t="n">
        <f aca="false">B152+1</f>
        <v>73</v>
      </c>
      <c r="C153" s="15" t="n">
        <f aca="false">$C152+1</f>
        <v>43970</v>
      </c>
      <c r="D153" s="9" t="n">
        <v>32169</v>
      </c>
      <c r="E153" s="9" t="n">
        <v>27778</v>
      </c>
      <c r="F153" s="9" t="n">
        <v>28022</v>
      </c>
      <c r="G153" s="9" t="n">
        <v>3743</v>
      </c>
      <c r="H153" s="9" t="n">
        <v>35341</v>
      </c>
      <c r="I153" s="9" t="n">
        <v>93533</v>
      </c>
      <c r="J153" s="9" t="n">
        <v>8193</v>
      </c>
      <c r="K153" s="1" t="n">
        <f aca="false">K152+1</f>
        <v>73</v>
      </c>
      <c r="L153" s="15" t="n">
        <v>43970</v>
      </c>
      <c r="M153" s="9" t="n">
        <v>32169</v>
      </c>
      <c r="N153" s="9" t="n">
        <v>27778</v>
      </c>
      <c r="O153" s="9" t="n">
        <v>28022</v>
      </c>
      <c r="P153" s="9" t="n">
        <v>3743</v>
      </c>
      <c r="Q153" s="9" t="n">
        <v>35341</v>
      </c>
      <c r="R153" s="9" t="n">
        <v>93533</v>
      </c>
      <c r="S153" s="9" t="n">
        <v>8193</v>
      </c>
      <c r="T153" s="1" t="n">
        <f aca="false">T152+1</f>
        <v>73</v>
      </c>
      <c r="U153" s="15" t="n">
        <v>43970</v>
      </c>
      <c r="V153" s="0" t="n">
        <f aca="false">D153-M153</f>
        <v>0</v>
      </c>
      <c r="W153" s="0" t="n">
        <f aca="false">E153-N153</f>
        <v>0</v>
      </c>
      <c r="X153" s="0" t="n">
        <f aca="false">F153-O153</f>
        <v>0</v>
      </c>
      <c r="Y153" s="0" t="n">
        <f aca="false">G153-P153</f>
        <v>0</v>
      </c>
      <c r="Z153" s="0" t="n">
        <f aca="false">H153-Q153</f>
        <v>0</v>
      </c>
      <c r="AA153" s="0" t="n">
        <f aca="false">I153-R153</f>
        <v>0</v>
      </c>
      <c r="AB153" s="0" t="n">
        <f aca="false">J153-S153</f>
        <v>0</v>
      </c>
      <c r="AC153" s="1" t="n">
        <f aca="false">AC152+1</f>
        <v>73</v>
      </c>
      <c r="AD153" s="15" t="n">
        <v>43970</v>
      </c>
      <c r="AE153" s="41" t="n">
        <f aca="false">IF(ISNUMBER(D153),D153-D152,"")</f>
        <v>162</v>
      </c>
      <c r="AF153" s="41" t="n">
        <f aca="false">IF(ISNUMBER(E153),E153-E152,"")</f>
        <v>69</v>
      </c>
      <c r="AG153" s="41" t="n">
        <f aca="false">IF(ISNUMBER(F153),F153-F152,"")</f>
        <v>-217</v>
      </c>
      <c r="AH153" s="41" t="n">
        <f aca="false">IF(ISNUMBER(G153),G153-G152,"")</f>
        <v>45</v>
      </c>
      <c r="AI153" s="41" t="n">
        <f aca="false">IF(ISNUMBER(H153),H153-H152,"")</f>
        <v>545</v>
      </c>
      <c r="AJ153" s="41" t="n">
        <f aca="false">IF(ISNUMBER(I153),I153-I152,"")</f>
        <v>1552</v>
      </c>
      <c r="AK153" s="41" t="n">
        <f aca="false">IF(ISNUMBER(J153),J153-J152,"")</f>
        <v>70</v>
      </c>
      <c r="AL153" s="1" t="n">
        <f aca="false">AL152+1</f>
        <v>73</v>
      </c>
      <c r="AN153" s="42" t="n">
        <f aca="false">AVERAGE(AE145:AE151)</f>
        <v>192.571428571429</v>
      </c>
      <c r="AO153" s="42" t="n">
        <f aca="false">AVERAGE(AF145:AF151)</f>
        <v>147</v>
      </c>
      <c r="AP153" s="42" t="n">
        <f aca="false">AVERAGE(AG145:AG151)</f>
        <v>246.857142857143</v>
      </c>
      <c r="AQ153" s="42" t="n">
        <f aca="false">AVERAGE(AH145:AH151)</f>
        <v>64.8571428571429</v>
      </c>
      <c r="AR153" s="42" t="n">
        <f aca="false">AVERAGE(AI145:AI151)</f>
        <v>397.285714285714</v>
      </c>
      <c r="AS153" s="42" t="n">
        <f aca="false">AVERAGE(AJ145:AJ151)</f>
        <v>1455.85714285714</v>
      </c>
      <c r="AT153" s="42" t="n">
        <f aca="false">AVERAGE(AK145:AK151)</f>
        <v>68.5714285714286</v>
      </c>
    </row>
    <row r="154" customFormat="false" ht="12.8" hidden="false" customHeight="false" outlineLevel="0" collapsed="false">
      <c r="B154" s="1" t="n">
        <f aca="false">B153+1</f>
        <v>74</v>
      </c>
      <c r="C154" s="15" t="n">
        <f aca="false">$C153+1</f>
        <v>43971</v>
      </c>
      <c r="D154" s="9" t="n">
        <v>32330</v>
      </c>
      <c r="E154" s="9" t="n">
        <v>27888</v>
      </c>
      <c r="F154" s="9" t="n">
        <v>28132</v>
      </c>
      <c r="G154" s="9" t="n">
        <v>3831</v>
      </c>
      <c r="H154" s="9" t="n">
        <v>35704</v>
      </c>
      <c r="I154" s="9" t="n">
        <v>94936</v>
      </c>
      <c r="J154" s="9" t="n">
        <v>8270</v>
      </c>
      <c r="K154" s="1" t="n">
        <f aca="false">K153+1</f>
        <v>74</v>
      </c>
      <c r="L154" s="15" t="n">
        <v>43971</v>
      </c>
      <c r="M154" s="9" t="n">
        <v>32330</v>
      </c>
      <c r="N154" s="9" t="n">
        <v>27888</v>
      </c>
      <c r="O154" s="9" t="n">
        <v>28132</v>
      </c>
      <c r="P154" s="9" t="n">
        <v>3831</v>
      </c>
      <c r="Q154" s="9" t="n">
        <v>35704</v>
      </c>
      <c r="R154" s="9" t="n">
        <v>94936</v>
      </c>
      <c r="S154" s="9" t="n">
        <v>8270</v>
      </c>
      <c r="T154" s="1" t="n">
        <f aca="false">T153+1</f>
        <v>74</v>
      </c>
      <c r="U154" s="15" t="n">
        <v>43971</v>
      </c>
      <c r="V154" s="0" t="n">
        <f aca="false">D154-M154</f>
        <v>0</v>
      </c>
      <c r="W154" s="0" t="n">
        <f aca="false">E154-N154</f>
        <v>0</v>
      </c>
      <c r="X154" s="0" t="n">
        <f aca="false">F154-O154</f>
        <v>0</v>
      </c>
      <c r="Y154" s="0" t="n">
        <f aca="false">G154-P154</f>
        <v>0</v>
      </c>
      <c r="Z154" s="0" t="n">
        <f aca="false">H154-Q154</f>
        <v>0</v>
      </c>
      <c r="AA154" s="0" t="n">
        <f aca="false">I154-R154</f>
        <v>0</v>
      </c>
      <c r="AB154" s="0" t="n">
        <f aca="false">J154-S154</f>
        <v>0</v>
      </c>
      <c r="AC154" s="1" t="n">
        <f aca="false">AC153+1</f>
        <v>74</v>
      </c>
      <c r="AD154" s="15" t="n">
        <v>43971</v>
      </c>
      <c r="AE154" s="41" t="n">
        <f aca="false">IF(ISNUMBER(D154),D154-D153,"")</f>
        <v>161</v>
      </c>
      <c r="AF154" s="41" t="n">
        <f aca="false">IF(ISNUMBER(E154),E154-E153,"")</f>
        <v>110</v>
      </c>
      <c r="AG154" s="41" t="n">
        <f aca="false">IF(ISNUMBER(F154),F154-F153,"")</f>
        <v>110</v>
      </c>
      <c r="AH154" s="41" t="n">
        <f aca="false">IF(ISNUMBER(G154),G154-G153,"")</f>
        <v>88</v>
      </c>
      <c r="AI154" s="41" t="n">
        <f aca="false">IF(ISNUMBER(H154),H154-H153,"")</f>
        <v>363</v>
      </c>
      <c r="AJ154" s="41" t="n">
        <f aca="false">IF(ISNUMBER(I154),I154-I153,"")</f>
        <v>1403</v>
      </c>
      <c r="AK154" s="41" t="n">
        <f aca="false">IF(ISNUMBER(J154),J154-J153,"")</f>
        <v>77</v>
      </c>
      <c r="AL154" s="1" t="n">
        <f aca="false">AL153+1</f>
        <v>74</v>
      </c>
      <c r="AN154" s="42" t="n">
        <f aca="false">AVERAGE(AE146:AE152)</f>
        <v>181.142857142857</v>
      </c>
      <c r="AO154" s="42" t="n">
        <f aca="false">AVERAGE(AF146:AF152)</f>
        <v>137.857142857143</v>
      </c>
      <c r="AP154" s="42" t="n">
        <f aca="false">AVERAGE(AG146:AG152)</f>
        <v>228</v>
      </c>
      <c r="AQ154" s="42" t="n">
        <f aca="false">AVERAGE(AH146:AH152)</f>
        <v>63.1428571428572</v>
      </c>
      <c r="AR154" s="42" t="n">
        <f aca="false">AVERAGE(AI146:AI152)</f>
        <v>390.142857142857</v>
      </c>
      <c r="AS154" s="42" t="n">
        <f aca="false">AVERAGE(AJ146:AJ152)</f>
        <v>1447.71428571429</v>
      </c>
      <c r="AT154" s="42" t="n">
        <f aca="false">AVERAGE(AK146:AK152)</f>
        <v>66</v>
      </c>
    </row>
    <row r="155" customFormat="false" ht="12.8" hidden="false" customHeight="false" outlineLevel="0" collapsed="false">
      <c r="B155" s="1" t="n">
        <f aca="false">B154+1</f>
        <v>75</v>
      </c>
      <c r="C155" s="15" t="n">
        <f aca="false">$C154+1</f>
        <v>43972</v>
      </c>
      <c r="D155" s="9" t="n">
        <v>32486</v>
      </c>
      <c r="E155" s="9" t="n">
        <v>27940</v>
      </c>
      <c r="F155" s="9" t="n">
        <v>28215</v>
      </c>
      <c r="G155" s="9" t="n">
        <v>3871</v>
      </c>
      <c r="H155" s="9" t="n">
        <v>36042</v>
      </c>
      <c r="I155" s="9" t="n">
        <v>96347</v>
      </c>
      <c r="J155" s="9" t="n">
        <v>8309</v>
      </c>
      <c r="K155" s="1" t="n">
        <f aca="false">K154+1</f>
        <v>75</v>
      </c>
      <c r="L155" s="15" t="n">
        <v>43972</v>
      </c>
      <c r="M155" s="9" t="n">
        <v>32486</v>
      </c>
      <c r="N155" s="9" t="n">
        <v>27940</v>
      </c>
      <c r="O155" s="9" t="n">
        <v>28215</v>
      </c>
      <c r="P155" s="9" t="n">
        <v>3871</v>
      </c>
      <c r="Q155" s="9" t="n">
        <v>36042</v>
      </c>
      <c r="R155" s="9" t="n">
        <v>96354</v>
      </c>
      <c r="S155" s="9" t="n">
        <v>8309</v>
      </c>
      <c r="T155" s="1" t="n">
        <f aca="false">T154+1</f>
        <v>75</v>
      </c>
      <c r="U155" s="15" t="n">
        <v>43972</v>
      </c>
      <c r="V155" s="0" t="n">
        <f aca="false">D155-M155</f>
        <v>0</v>
      </c>
      <c r="W155" s="0" t="n">
        <f aca="false">E155-N155</f>
        <v>0</v>
      </c>
      <c r="X155" s="0" t="n">
        <f aca="false">F155-O155</f>
        <v>0</v>
      </c>
      <c r="Y155" s="0" t="n">
        <f aca="false">G155-P155</f>
        <v>0</v>
      </c>
      <c r="Z155" s="0" t="n">
        <f aca="false">H155-Q155</f>
        <v>0</v>
      </c>
      <c r="AA155" s="0" t="n">
        <f aca="false">I155-R155</f>
        <v>-7</v>
      </c>
      <c r="AB155" s="0" t="n">
        <f aca="false">J155-S155</f>
        <v>0</v>
      </c>
      <c r="AC155" s="1" t="n">
        <f aca="false">AC154+1</f>
        <v>75</v>
      </c>
      <c r="AD155" s="15" t="n">
        <v>43972</v>
      </c>
      <c r="AE155" s="41" t="n">
        <f aca="false">IF(ISNUMBER(D155),D155-D154,"")</f>
        <v>156</v>
      </c>
      <c r="AF155" s="41" t="n">
        <f aca="false">IF(ISNUMBER(E155),E155-E154,"")</f>
        <v>52</v>
      </c>
      <c r="AG155" s="41" t="n">
        <f aca="false">IF(ISNUMBER(F155),F155-F154,"")</f>
        <v>83</v>
      </c>
      <c r="AH155" s="41" t="n">
        <f aca="false">IF(ISNUMBER(G155),G155-G154,"")</f>
        <v>40</v>
      </c>
      <c r="AI155" s="41" t="n">
        <f aca="false">IF(ISNUMBER(H155),H155-H154,"")</f>
        <v>338</v>
      </c>
      <c r="AJ155" s="41" t="n">
        <f aca="false">IF(ISNUMBER(I155),I155-I154,"")</f>
        <v>1411</v>
      </c>
      <c r="AK155" s="41" t="n">
        <f aca="false">IF(ISNUMBER(J155),J155-J154,"")</f>
        <v>39</v>
      </c>
      <c r="AL155" s="1" t="n">
        <f aca="false">AL154+1</f>
        <v>75</v>
      </c>
      <c r="AN155" s="42" t="n">
        <f aca="false">AVERAGE(AE147:AE153)</f>
        <v>179.714285714286</v>
      </c>
      <c r="AO155" s="42" t="n">
        <f aca="false">AVERAGE(AF147:AF153)</f>
        <v>122.571428571429</v>
      </c>
      <c r="AP155" s="42" t="n">
        <f aca="false">AVERAGE(AG147:AG153)</f>
        <v>147.285714285714</v>
      </c>
      <c r="AQ155" s="42" t="n">
        <f aca="false">AVERAGE(AH147:AH153)</f>
        <v>61.4285714285714</v>
      </c>
      <c r="AR155" s="42" t="n">
        <f aca="false">AVERAGE(AI147:AI153)</f>
        <v>378.428571428571</v>
      </c>
      <c r="AS155" s="42" t="n">
        <f aca="false">AVERAGE(AJ147:AJ153)</f>
        <v>1402.14285714286</v>
      </c>
      <c r="AT155" s="42" t="n">
        <f aca="false">AVERAGE(AK147:AK153)</f>
        <v>65</v>
      </c>
    </row>
    <row r="156" customFormat="false" ht="12.8" hidden="false" customHeight="false" outlineLevel="0" collapsed="false">
      <c r="B156" s="1" t="n">
        <f aca="false">B155+1</f>
        <v>76</v>
      </c>
      <c r="C156" s="15" t="n">
        <f aca="false">$C155+1</f>
        <v>43973</v>
      </c>
      <c r="D156" s="9" t="n">
        <v>32616</v>
      </c>
      <c r="E156" s="9" t="n">
        <v>28628</v>
      </c>
      <c r="F156" s="9" t="n">
        <v>28289</v>
      </c>
      <c r="G156" s="9" t="n">
        <v>3925</v>
      </c>
      <c r="H156" s="9" t="n">
        <v>36393</v>
      </c>
      <c r="I156" s="9" t="n">
        <v>97645</v>
      </c>
      <c r="J156" s="9" t="n">
        <v>8352</v>
      </c>
      <c r="K156" s="1" t="n">
        <f aca="false">K155+1</f>
        <v>76</v>
      </c>
      <c r="L156" s="15" t="n">
        <v>43973</v>
      </c>
      <c r="M156" s="9" t="n">
        <v>32616</v>
      </c>
      <c r="N156" s="9" t="n">
        <v>28628</v>
      </c>
      <c r="O156" s="9" t="n">
        <v>28289</v>
      </c>
      <c r="P156" s="9" t="n">
        <v>3925</v>
      </c>
      <c r="Q156" s="9" t="n">
        <v>36393</v>
      </c>
      <c r="R156" s="9" t="n">
        <v>97647</v>
      </c>
      <c r="S156" s="9" t="n">
        <v>8352</v>
      </c>
      <c r="T156" s="1" t="n">
        <f aca="false">T155+1</f>
        <v>76</v>
      </c>
      <c r="U156" s="15" t="n">
        <v>43973</v>
      </c>
      <c r="V156" s="0" t="n">
        <f aca="false">D156-M156</f>
        <v>0</v>
      </c>
      <c r="W156" s="0" t="n">
        <f aca="false">E156-N156</f>
        <v>0</v>
      </c>
      <c r="X156" s="0" t="n">
        <f aca="false">F156-O156</f>
        <v>0</v>
      </c>
      <c r="Y156" s="0" t="n">
        <f aca="false">G156-P156</f>
        <v>0</v>
      </c>
      <c r="Z156" s="0" t="n">
        <f aca="false">H156-Q156</f>
        <v>0</v>
      </c>
      <c r="AA156" s="0" t="n">
        <f aca="false">I156-R156</f>
        <v>-2</v>
      </c>
      <c r="AB156" s="0" t="n">
        <f aca="false">J156-S156</f>
        <v>0</v>
      </c>
      <c r="AC156" s="1" t="n">
        <f aca="false">AC155+1</f>
        <v>76</v>
      </c>
      <c r="AD156" s="15" t="n">
        <v>43973</v>
      </c>
      <c r="AE156" s="41" t="n">
        <f aca="false">IF(ISNUMBER(D156),D156-D155,"")</f>
        <v>130</v>
      </c>
      <c r="AF156" s="41" t="n">
        <f aca="false">IF(ISNUMBER(E156),E156-E155,"")</f>
        <v>688</v>
      </c>
      <c r="AG156" s="41" t="n">
        <f aca="false">IF(ISNUMBER(F156),F156-F155,"")</f>
        <v>74</v>
      </c>
      <c r="AH156" s="41" t="n">
        <f aca="false">IF(ISNUMBER(G156),G156-G155,"")</f>
        <v>54</v>
      </c>
      <c r="AI156" s="41" t="n">
        <f aca="false">IF(ISNUMBER(H156),H156-H155,"")</f>
        <v>351</v>
      </c>
      <c r="AJ156" s="41" t="n">
        <f aca="false">IF(ISNUMBER(I156),I156-I155,"")</f>
        <v>1298</v>
      </c>
      <c r="AK156" s="41" t="n">
        <f aca="false">IF(ISNUMBER(J156),J156-J155,"")</f>
        <v>43</v>
      </c>
      <c r="AL156" s="1" t="n">
        <f aca="false">AL155+1</f>
        <v>76</v>
      </c>
      <c r="AN156" s="42" t="n">
        <f aca="false">AVERAGE(AE148:AE154)</f>
        <v>174.857142857143</v>
      </c>
      <c r="AO156" s="42" t="n">
        <f aca="false">AVERAGE(AF148:AF154)</f>
        <v>112</v>
      </c>
      <c r="AP156" s="42" t="n">
        <f aca="false">AVERAGE(AG148:AG154)</f>
        <v>151.142857142857</v>
      </c>
      <c r="AQ156" s="42" t="n">
        <f aca="false">AVERAGE(AH148:AH154)</f>
        <v>53</v>
      </c>
      <c r="AR156" s="42" t="n">
        <f aca="false">AVERAGE(AI148:AI154)</f>
        <v>359.714285714286</v>
      </c>
      <c r="AS156" s="42" t="n">
        <f aca="false">AVERAGE(AJ148:AJ154)</f>
        <v>1342.28571428571</v>
      </c>
      <c r="AT156" s="42" t="n">
        <f aca="false">AVERAGE(AK148:AK154)</f>
        <v>58.4285714285714</v>
      </c>
    </row>
    <row r="157" customFormat="false" ht="12.8" hidden="false" customHeight="false" outlineLevel="0" collapsed="false">
      <c r="B157" s="1" t="n">
        <f aca="false">B156+1</f>
        <v>77</v>
      </c>
      <c r="C157" s="15" t="n">
        <f aca="false">$C156+1</f>
        <v>43974</v>
      </c>
      <c r="D157" s="9" t="n">
        <v>32735</v>
      </c>
      <c r="E157" s="9" t="n">
        <v>28678</v>
      </c>
      <c r="F157" s="9" t="n">
        <v>28332</v>
      </c>
      <c r="G157" s="9" t="n">
        <v>3992</v>
      </c>
      <c r="H157" s="9" t="n">
        <v>36675</v>
      </c>
      <c r="I157" s="9" t="n">
        <v>98678</v>
      </c>
      <c r="J157" s="9" t="n">
        <v>8366</v>
      </c>
      <c r="K157" s="1" t="n">
        <f aca="false">K156+1</f>
        <v>77</v>
      </c>
      <c r="L157" s="15" t="n">
        <v>43974</v>
      </c>
      <c r="M157" s="9" t="n">
        <v>32735</v>
      </c>
      <c r="N157" s="9" t="n">
        <v>28678</v>
      </c>
      <c r="O157" s="9" t="n">
        <v>28332</v>
      </c>
      <c r="P157" s="9" t="n">
        <v>3992</v>
      </c>
      <c r="Q157" s="9" t="n">
        <v>36675</v>
      </c>
      <c r="R157" s="9" t="n">
        <v>98683</v>
      </c>
      <c r="S157" s="9" t="n">
        <v>8366</v>
      </c>
      <c r="T157" s="1" t="n">
        <f aca="false">T156+1</f>
        <v>77</v>
      </c>
      <c r="U157" s="15" t="n">
        <v>43974</v>
      </c>
      <c r="V157" s="0" t="n">
        <f aca="false">D157-M157</f>
        <v>0</v>
      </c>
      <c r="W157" s="0" t="n">
        <f aca="false">E157-N157</f>
        <v>0</v>
      </c>
      <c r="X157" s="0" t="n">
        <f aca="false">F157-O157</f>
        <v>0</v>
      </c>
      <c r="Y157" s="0" t="n">
        <f aca="false">G157-P157</f>
        <v>0</v>
      </c>
      <c r="Z157" s="0" t="n">
        <f aca="false">H157-Q157</f>
        <v>0</v>
      </c>
      <c r="AA157" s="0" t="n">
        <f aca="false">I157-R157</f>
        <v>-5</v>
      </c>
      <c r="AB157" s="0" t="n">
        <f aca="false">J157-S157</f>
        <v>0</v>
      </c>
      <c r="AC157" s="1" t="n">
        <f aca="false">AC156+1</f>
        <v>77</v>
      </c>
      <c r="AD157" s="15" t="n">
        <v>43974</v>
      </c>
      <c r="AE157" s="41" t="n">
        <f aca="false">IF(ISNUMBER(D157),D157-D156,"")</f>
        <v>119</v>
      </c>
      <c r="AF157" s="41" t="n">
        <f aca="false">IF(ISNUMBER(E157),E157-E156,"")</f>
        <v>50</v>
      </c>
      <c r="AG157" s="41" t="n">
        <f aca="false">IF(ISNUMBER(F157),F157-F156,"")</f>
        <v>43</v>
      </c>
      <c r="AH157" s="41" t="n">
        <f aca="false">IF(ISNUMBER(G157),G157-G156,"")</f>
        <v>67</v>
      </c>
      <c r="AI157" s="41" t="n">
        <f aca="false">IF(ISNUMBER(H157),H157-H156,"")</f>
        <v>282</v>
      </c>
      <c r="AJ157" s="41" t="n">
        <f aca="false">IF(ISNUMBER(I157),I157-I156,"")</f>
        <v>1033</v>
      </c>
      <c r="AK157" s="41" t="n">
        <f aca="false">IF(ISNUMBER(J157),J157-J156,"")</f>
        <v>14</v>
      </c>
      <c r="AL157" s="1" t="n">
        <f aca="false">AL156+1</f>
        <v>77</v>
      </c>
      <c r="AN157" s="42" t="n">
        <f aca="false">IF(ISNUMBER(AE155),AVERAGE(AE149:AE155),"")</f>
        <v>159.714285714286</v>
      </c>
      <c r="AO157" s="42" t="n">
        <f aca="false">IF(ISNUMBER(AF155),AVERAGE(AF149:AF155),"")</f>
        <v>88.4285714285714</v>
      </c>
      <c r="AP157" s="42" t="n">
        <f aca="false">IF(ISNUMBER(AG155),AVERAGE(AG149:AG155),"")</f>
        <v>112.857142857143</v>
      </c>
      <c r="AQ157" s="42" t="n">
        <f aca="false">IF(ISNUMBER(AH155),AVERAGE(AH149:AH155),"")</f>
        <v>48.8571428571429</v>
      </c>
      <c r="AR157" s="42" t="n">
        <f aca="false">IF(ISNUMBER(AI155),AVERAGE(AI149:AI155),"")</f>
        <v>346.857142857143</v>
      </c>
      <c r="AS157" s="42" t="n">
        <f aca="false">IF(ISNUMBER(AJ155),AVERAGE(AJ149:AJ155),"")</f>
        <v>1293.42857142857</v>
      </c>
      <c r="AT157" s="42" t="n">
        <f aca="false">IF(ISNUMBER(AK155),AVERAGE(AK149:AK155),"")</f>
        <v>54.4285714285714</v>
      </c>
    </row>
    <row r="158" customFormat="false" ht="12.8" hidden="false" customHeight="false" outlineLevel="0" collapsed="false">
      <c r="B158" s="1" t="n">
        <f aca="false">B157+1</f>
        <v>78</v>
      </c>
      <c r="C158" s="15" t="n">
        <f aca="false">$C157+1</f>
        <v>43975</v>
      </c>
      <c r="D158" s="9" t="n">
        <v>32785</v>
      </c>
      <c r="E158" s="9" t="n">
        <v>28752</v>
      </c>
      <c r="F158" s="9" t="n">
        <v>28367</v>
      </c>
      <c r="G158" s="9" t="n">
        <v>3998</v>
      </c>
      <c r="H158" s="9" t="n">
        <v>36793</v>
      </c>
      <c r="I158" s="9" t="n">
        <v>99293</v>
      </c>
      <c r="J158" s="9" t="n">
        <v>8371</v>
      </c>
      <c r="K158" s="1" t="n">
        <f aca="false">K157+1</f>
        <v>78</v>
      </c>
      <c r="L158" s="15" t="n">
        <v>43975</v>
      </c>
      <c r="M158" s="9" t="n">
        <v>32785</v>
      </c>
      <c r="N158" s="9" t="n">
        <v>28752</v>
      </c>
      <c r="O158" s="9" t="n">
        <v>28367</v>
      </c>
      <c r="P158" s="9" t="n">
        <v>3998</v>
      </c>
      <c r="Q158" s="9" t="n">
        <v>36793</v>
      </c>
      <c r="R158" s="9" t="n">
        <v>99300</v>
      </c>
      <c r="S158" s="9" t="n">
        <v>8371</v>
      </c>
      <c r="T158" s="1" t="n">
        <f aca="false">T157+1</f>
        <v>78</v>
      </c>
      <c r="U158" s="15" t="n">
        <v>43975</v>
      </c>
      <c r="V158" s="0" t="n">
        <f aca="false">D158-M158</f>
        <v>0</v>
      </c>
      <c r="W158" s="0" t="n">
        <f aca="false">E158-N158</f>
        <v>0</v>
      </c>
      <c r="X158" s="0" t="n">
        <f aca="false">F158-O158</f>
        <v>0</v>
      </c>
      <c r="Y158" s="0" t="n">
        <f aca="false">G158-P158</f>
        <v>0</v>
      </c>
      <c r="Z158" s="0" t="n">
        <f aca="false">H158-Q158</f>
        <v>0</v>
      </c>
      <c r="AA158" s="0" t="n">
        <f aca="false">I158-R158</f>
        <v>-7</v>
      </c>
      <c r="AB158" s="0" t="n">
        <f aca="false">J158-S158</f>
        <v>0</v>
      </c>
      <c r="AC158" s="1" t="n">
        <f aca="false">AC157+1</f>
        <v>78</v>
      </c>
      <c r="AD158" s="15" t="n">
        <v>43975</v>
      </c>
      <c r="AE158" s="41" t="n">
        <f aca="false">IF(ISNUMBER(D158),D158-D157,"")</f>
        <v>50</v>
      </c>
      <c r="AF158" s="41" t="n">
        <f aca="false">IF(ISNUMBER(E158),E158-E157,"")</f>
        <v>74</v>
      </c>
      <c r="AG158" s="41" t="n">
        <f aca="false">IF(ISNUMBER(F158),F158-F157,"")</f>
        <v>35</v>
      </c>
      <c r="AH158" s="41" t="n">
        <f aca="false">IF(ISNUMBER(G158),G158-G157,"")</f>
        <v>6</v>
      </c>
      <c r="AI158" s="41" t="n">
        <f aca="false">IF(ISNUMBER(H158),H158-H157,"")</f>
        <v>118</v>
      </c>
      <c r="AJ158" s="41" t="n">
        <f aca="false">IF(ISNUMBER(I158),I158-I157,"")</f>
        <v>615</v>
      </c>
      <c r="AK158" s="41" t="n">
        <f aca="false">IF(ISNUMBER(J158),J158-J157,"")</f>
        <v>5</v>
      </c>
      <c r="AL158" s="1" t="n">
        <f aca="false">AL157+1</f>
        <v>78</v>
      </c>
      <c r="AN158" s="42" t="n">
        <f aca="false">IF(ISNUMBER(AE156),AVERAGE(AE150:AE156),"")</f>
        <v>143.714285714286</v>
      </c>
      <c r="AO158" s="42" t="n">
        <f aca="false">IF(ISNUMBER(AF156),AVERAGE(AF150:AF156),"")</f>
        <v>167</v>
      </c>
      <c r="AP158" s="42" t="n">
        <f aca="false">IF(ISNUMBER(AG156),AVERAGE(AG150:AG156),"")</f>
        <v>108.571428571429</v>
      </c>
      <c r="AQ158" s="42" t="n">
        <f aca="false">IF(ISNUMBER(AH156),AVERAGE(AH150:AH156),"")</f>
        <v>39.8571428571429</v>
      </c>
      <c r="AR158" s="42" t="n">
        <f aca="false">IF(ISNUMBER(AI156),AVERAGE(AI150:AI156),"")</f>
        <v>342.142857142857</v>
      </c>
      <c r="AS158" s="42" t="n">
        <f aca="false">IF(ISNUMBER(AJ156),AVERAGE(AJ150:AJ156),"")</f>
        <v>1250</v>
      </c>
      <c r="AT158" s="42" t="n">
        <f aca="false">IF(ISNUMBER(AK156),AVERAGE(AK150:AK156),"")</f>
        <v>50.1428571428571</v>
      </c>
    </row>
    <row r="159" customFormat="false" ht="12.8" hidden="false" customHeight="false" outlineLevel="0" collapsed="false">
      <c r="B159" s="1" t="n">
        <f aca="false">B158+1</f>
        <v>79</v>
      </c>
      <c r="C159" s="15" t="n">
        <f aca="false">$C158+1</f>
        <v>43976</v>
      </c>
      <c r="D159" s="9" t="n">
        <v>32877</v>
      </c>
      <c r="E159" s="9" t="n">
        <v>26837</v>
      </c>
      <c r="F159" s="9" t="n">
        <v>28432</v>
      </c>
      <c r="G159" s="9" t="n">
        <v>4029</v>
      </c>
      <c r="H159" s="9" t="n">
        <v>36914</v>
      </c>
      <c r="I159" s="9" t="n">
        <v>99798</v>
      </c>
      <c r="J159" s="9" t="n">
        <v>8428</v>
      </c>
      <c r="K159" s="1" t="n">
        <f aca="false">K158+1</f>
        <v>79</v>
      </c>
      <c r="L159" s="15" t="n">
        <v>43976</v>
      </c>
      <c r="M159" s="9" t="n">
        <v>32877</v>
      </c>
      <c r="N159" s="9" t="n">
        <v>26837</v>
      </c>
      <c r="O159" s="9" t="n">
        <v>28432</v>
      </c>
      <c r="P159" s="9" t="n">
        <v>4029</v>
      </c>
      <c r="Q159" s="9" t="n">
        <v>36914</v>
      </c>
      <c r="R159" s="9" t="n">
        <v>99805</v>
      </c>
      <c r="S159" s="9" t="n">
        <v>8428</v>
      </c>
      <c r="T159" s="1" t="n">
        <f aca="false">T158+1</f>
        <v>79</v>
      </c>
      <c r="U159" s="15" t="n">
        <v>43976</v>
      </c>
      <c r="V159" s="0" t="n">
        <f aca="false">D159-M159</f>
        <v>0</v>
      </c>
      <c r="W159" s="0" t="n">
        <f aca="false">E159-N159</f>
        <v>0</v>
      </c>
      <c r="X159" s="0" t="n">
        <f aca="false">F159-O159</f>
        <v>0</v>
      </c>
      <c r="Y159" s="0" t="n">
        <f aca="false">G159-P159</f>
        <v>0</v>
      </c>
      <c r="Z159" s="0" t="n">
        <f aca="false">H159-Q159</f>
        <v>0</v>
      </c>
      <c r="AA159" s="0" t="n">
        <f aca="false">I159-R159</f>
        <v>-7</v>
      </c>
      <c r="AB159" s="0" t="n">
        <f aca="false">J159-S159</f>
        <v>0</v>
      </c>
      <c r="AC159" s="1" t="n">
        <f aca="false">AC158+1</f>
        <v>79</v>
      </c>
      <c r="AD159" s="15" t="n">
        <v>43976</v>
      </c>
      <c r="AE159" s="41" t="n">
        <f aca="false">IF(ISNUMBER(D159),D159-D158,"")</f>
        <v>92</v>
      </c>
      <c r="AF159" s="41" t="n">
        <f aca="false">IF(ISNUMBER(E159),E159-E158,"")</f>
        <v>-1915</v>
      </c>
      <c r="AG159" s="41" t="n">
        <f aca="false">IF(ISNUMBER(F159),F159-F158,"")</f>
        <v>65</v>
      </c>
      <c r="AH159" s="41" t="n">
        <f aca="false">IF(ISNUMBER(G159),G159-G158,"")</f>
        <v>31</v>
      </c>
      <c r="AI159" s="41" t="n">
        <f aca="false">IF(ISNUMBER(H159),H159-H158,"")</f>
        <v>121</v>
      </c>
      <c r="AJ159" s="41" t="n">
        <f aca="false">IF(ISNUMBER(I159),I159-I158,"")</f>
        <v>505</v>
      </c>
      <c r="AK159" s="41" t="n">
        <f aca="false">IF(ISNUMBER(J159),J159-J158,"")</f>
        <v>57</v>
      </c>
      <c r="AL159" s="1" t="n">
        <f aca="false">AL158+1</f>
        <v>79</v>
      </c>
      <c r="AM159" s="0" t="s">
        <v>113</v>
      </c>
      <c r="AN159" s="42" t="n">
        <f aca="false">IF(ISNUMBER(AE157),AVERAGE(AE151:AE157),"")</f>
        <v>138.857142857143</v>
      </c>
      <c r="AO159" s="42" t="n">
        <f aca="false">IF(ISNUMBER(AF157),AVERAGE(AF151:AF157),"")</f>
        <v>159.285714285714</v>
      </c>
      <c r="AP159" s="42" t="n">
        <f aca="false">IF(ISNUMBER(AG157),AVERAGE(AG151:AG157),"")</f>
        <v>101</v>
      </c>
      <c r="AQ159" s="42" t="n">
        <f aca="false">IF(ISNUMBER(AH157),AVERAGE(AH151:AH157),"")</f>
        <v>45.4285714285714</v>
      </c>
      <c r="AR159" s="42" t="n">
        <f aca="false">IF(ISNUMBER(AI157),AVERAGE(AI151:AI157),"")</f>
        <v>315.571428571429</v>
      </c>
      <c r="AS159" s="42" t="n">
        <f aca="false">IF(ISNUMBER(AJ157),AVERAGE(AJ151:AJ157),"")</f>
        <v>1223.57142857143</v>
      </c>
      <c r="AT159" s="42" t="n">
        <f aca="false">IF(ISNUMBER(AK157),AVERAGE(AK151:AK157),"")</f>
        <v>48.4285714285714</v>
      </c>
    </row>
    <row r="160" customFormat="false" ht="12.8" hidden="false" customHeight="false" outlineLevel="0" collapsed="false">
      <c r="B160" s="1" t="n">
        <f aca="false">B159+1</f>
        <v>80</v>
      </c>
      <c r="C160" s="15" t="n">
        <f aca="false">$C159+1</f>
        <v>43977</v>
      </c>
      <c r="D160" s="9" t="n">
        <v>32955</v>
      </c>
      <c r="E160" s="9" t="n">
        <v>27117</v>
      </c>
      <c r="F160" s="9" t="n">
        <v>28530</v>
      </c>
      <c r="G160" s="9" t="n">
        <v>4125</v>
      </c>
      <c r="H160" s="9" t="n">
        <v>37048</v>
      </c>
      <c r="I160" s="9" t="n">
        <v>100572</v>
      </c>
      <c r="J160" s="9" t="n">
        <v>8498</v>
      </c>
      <c r="K160" s="1" t="n">
        <f aca="false">K159+1</f>
        <v>80</v>
      </c>
      <c r="L160" s="15" t="n">
        <v>43977</v>
      </c>
      <c r="M160" s="9" t="n">
        <v>32955</v>
      </c>
      <c r="N160" s="9" t="n">
        <v>27117</v>
      </c>
      <c r="O160" s="9" t="n">
        <v>28530</v>
      </c>
      <c r="P160" s="9" t="n">
        <v>4125</v>
      </c>
      <c r="Q160" s="9" t="n">
        <v>37048</v>
      </c>
      <c r="R160" s="9" t="n">
        <v>100572</v>
      </c>
      <c r="S160" s="9" t="n">
        <v>8498</v>
      </c>
      <c r="T160" s="1" t="n">
        <f aca="false">T159+1</f>
        <v>80</v>
      </c>
      <c r="U160" s="15" t="n">
        <v>43977</v>
      </c>
      <c r="V160" s="0" t="n">
        <f aca="false">D160-M160</f>
        <v>0</v>
      </c>
      <c r="W160" s="0" t="n">
        <f aca="false">E160-N160</f>
        <v>0</v>
      </c>
      <c r="X160" s="0" t="n">
        <f aca="false">F160-O160</f>
        <v>0</v>
      </c>
      <c r="Y160" s="0" t="n">
        <f aca="false">G160-P160</f>
        <v>0</v>
      </c>
      <c r="Z160" s="0" t="n">
        <f aca="false">H160-Q160</f>
        <v>0</v>
      </c>
      <c r="AA160" s="0" t="n">
        <f aca="false">I160-R160</f>
        <v>0</v>
      </c>
      <c r="AB160" s="0" t="n">
        <f aca="false">J160-S160</f>
        <v>0</v>
      </c>
      <c r="AC160" s="1" t="n">
        <f aca="false">AC159+1</f>
        <v>80</v>
      </c>
      <c r="AD160" s="15" t="n">
        <v>43977</v>
      </c>
      <c r="AE160" s="41" t="n">
        <f aca="false">IF(ISNUMBER(D160),D160-D159,"")</f>
        <v>78</v>
      </c>
      <c r="AF160" s="41" t="n">
        <f aca="false">IF(ISNUMBER(E160),E160-E159,"")</f>
        <v>280</v>
      </c>
      <c r="AG160" s="41" t="n">
        <f aca="false">IF(ISNUMBER(F160),F160-F159,"")</f>
        <v>98</v>
      </c>
      <c r="AH160" s="41" t="n">
        <f aca="false">IF(ISNUMBER(G160),G160-G159,"")</f>
        <v>96</v>
      </c>
      <c r="AI160" s="41" t="n">
        <f aca="false">IF(ISNUMBER(H160),H160-H159,"")</f>
        <v>134</v>
      </c>
      <c r="AJ160" s="41" t="n">
        <f aca="false">IF(ISNUMBER(I160),I160-I159,"")</f>
        <v>774</v>
      </c>
      <c r="AK160" s="41" t="n">
        <f aca="false">IF(ISNUMBER(J160),J160-J159,"")</f>
        <v>70</v>
      </c>
      <c r="AL160" s="1" t="n">
        <f aca="false">AL159+1</f>
        <v>80</v>
      </c>
      <c r="AN160" s="42" t="n">
        <f aca="false">IF(ISNUMBER(AE158),AVERAGE(AE152:AE158),"")</f>
        <v>125.285714285714</v>
      </c>
      <c r="AO160" s="42" t="n">
        <f aca="false">IF(ISNUMBER(AF158),AVERAGE(AF152:AF158),"")</f>
        <v>157.428571428571</v>
      </c>
      <c r="AP160" s="42" t="n">
        <f aca="false">IF(ISNUMBER(AG158),AVERAGE(AG152:AG158),"")</f>
        <v>37</v>
      </c>
      <c r="AQ160" s="42" t="n">
        <f aca="false">IF(ISNUMBER(AH158),AVERAGE(AH152:AH158),"")</f>
        <v>45.5714285714286</v>
      </c>
      <c r="AR160" s="42" t="n">
        <f aca="false">IF(ISNUMBER(AI158),AVERAGE(AI152:AI158),"")</f>
        <v>308.142857142857</v>
      </c>
      <c r="AS160" s="42" t="n">
        <f aca="false">IF(ISNUMBER(AJ158),AVERAGE(AJ152:AJ158),"")</f>
        <v>1187.85714285714</v>
      </c>
      <c r="AT160" s="42" t="n">
        <f aca="false">IF(ISNUMBER(AK158),AVERAGE(AK152:AK158),"")</f>
        <v>46</v>
      </c>
    </row>
    <row r="161" customFormat="false" ht="12.8" hidden="false" customHeight="false" outlineLevel="0" collapsed="false">
      <c r="B161" s="1" t="n">
        <f aca="false">B160+1</f>
        <v>81</v>
      </c>
      <c r="C161" s="15" t="n">
        <f aca="false">$C160+1</f>
        <v>43978</v>
      </c>
      <c r="D161" s="9" t="n">
        <v>33072</v>
      </c>
      <c r="E161" s="9" t="n">
        <v>27118</v>
      </c>
      <c r="F161" s="9" t="n">
        <v>28596</v>
      </c>
      <c r="G161" s="9" t="n">
        <v>4220</v>
      </c>
      <c r="H161" s="9" t="n">
        <v>37460</v>
      </c>
      <c r="I161" s="9" t="n">
        <v>102107</v>
      </c>
      <c r="J161" s="9" t="n">
        <v>8533</v>
      </c>
      <c r="K161" s="1" t="n">
        <f aca="false">K160+1</f>
        <v>81</v>
      </c>
      <c r="L161" s="15" t="n">
        <v>43978</v>
      </c>
      <c r="M161" s="9" t="n">
        <v>33072</v>
      </c>
      <c r="N161" s="9" t="n">
        <v>27118</v>
      </c>
      <c r="O161" s="9" t="n">
        <v>28596</v>
      </c>
      <c r="P161" s="9" t="n">
        <v>4220</v>
      </c>
      <c r="Q161" s="9" t="n">
        <v>37460</v>
      </c>
      <c r="R161" s="9" t="n">
        <v>102107</v>
      </c>
      <c r="S161" s="9" t="n">
        <v>8533</v>
      </c>
      <c r="T161" s="1" t="n">
        <f aca="false">T160+1</f>
        <v>81</v>
      </c>
      <c r="U161" s="15" t="n">
        <v>43978</v>
      </c>
      <c r="V161" s="0" t="n">
        <f aca="false">D161-M161</f>
        <v>0</v>
      </c>
      <c r="W161" s="0" t="n">
        <f aca="false">E161-N161</f>
        <v>0</v>
      </c>
      <c r="X161" s="0" t="n">
        <f aca="false">F161-O161</f>
        <v>0</v>
      </c>
      <c r="Y161" s="0" t="n">
        <f aca="false">G161-P161</f>
        <v>0</v>
      </c>
      <c r="Z161" s="0" t="n">
        <f aca="false">H161-Q161</f>
        <v>0</v>
      </c>
      <c r="AA161" s="0" t="n">
        <f aca="false">I161-R161</f>
        <v>0</v>
      </c>
      <c r="AB161" s="0" t="n">
        <f aca="false">J161-S161</f>
        <v>0</v>
      </c>
      <c r="AC161" s="1" t="n">
        <f aca="false">AC160+1</f>
        <v>81</v>
      </c>
      <c r="AD161" s="15" t="n">
        <v>43978</v>
      </c>
      <c r="AE161" s="41" t="n">
        <f aca="false">IF(ISNUMBER(D161),D161-D160,"")</f>
        <v>117</v>
      </c>
      <c r="AF161" s="41" t="n">
        <f aca="false">IF(ISNUMBER(E161),E161-E160,"")</f>
        <v>1</v>
      </c>
      <c r="AG161" s="41" t="n">
        <f aca="false">IF(ISNUMBER(F161),F161-F160,"")</f>
        <v>66</v>
      </c>
      <c r="AH161" s="41" t="n">
        <f aca="false">IF(ISNUMBER(G161),G161-G160,"")</f>
        <v>95</v>
      </c>
      <c r="AI161" s="41" t="n">
        <f aca="false">IF(ISNUMBER(H161),H161-H160,"")</f>
        <v>412</v>
      </c>
      <c r="AJ161" s="41" t="n">
        <f aca="false">IF(ISNUMBER(I161),I161-I160,"")</f>
        <v>1535</v>
      </c>
      <c r="AK161" s="41" t="n">
        <f aca="false">IF(ISNUMBER(J161),J161-J160,"")</f>
        <v>35</v>
      </c>
      <c r="AL161" s="1" t="n">
        <f aca="false">AL160+1</f>
        <v>81</v>
      </c>
      <c r="AN161" s="42" t="n">
        <f aca="false">IF(ISNUMBER(AE159),AVERAGE(AE153:AE159),"")</f>
        <v>124.285714285714</v>
      </c>
      <c r="AO161" s="42" t="n">
        <f aca="false">IF(ISNUMBER(AF159),AVERAGE(AF153:AF159),"")</f>
        <v>-124.571428571429</v>
      </c>
      <c r="AP161" s="42" t="n">
        <f aca="false">IF(ISNUMBER(AG159),AVERAGE(AG153:AG159),"")</f>
        <v>27.5714285714286</v>
      </c>
      <c r="AQ161" s="42" t="n">
        <f aca="false">IF(ISNUMBER(AH159),AVERAGE(AH153:AH159),"")</f>
        <v>47.2857142857143</v>
      </c>
      <c r="AR161" s="42" t="n">
        <f aca="false">IF(ISNUMBER(AI159),AVERAGE(AI153:AI159),"")</f>
        <v>302.571428571429</v>
      </c>
      <c r="AS161" s="42" t="n">
        <f aca="false">IF(ISNUMBER(AJ159),AVERAGE(AJ153:AJ159),"")</f>
        <v>1116.71428571429</v>
      </c>
      <c r="AT161" s="42" t="n">
        <f aca="false">IF(ISNUMBER(AK159),AVERAGE(AK153:AK159),"")</f>
        <v>43.5714285714286</v>
      </c>
    </row>
    <row r="162" customFormat="false" ht="12.8" hidden="false" customHeight="false" outlineLevel="0" collapsed="false">
      <c r="B162" s="1" t="n">
        <f aca="false">B161+1</f>
        <v>82</v>
      </c>
      <c r="C162" s="15" t="n">
        <f aca="false">$C161+1</f>
        <v>43979</v>
      </c>
      <c r="D162" s="9" t="n">
        <v>33142</v>
      </c>
      <c r="E162" s="9" t="n">
        <v>27119</v>
      </c>
      <c r="F162" s="9" t="n">
        <v>28662</v>
      </c>
      <c r="G162" s="9" t="n">
        <v>4266</v>
      </c>
      <c r="H162" s="9" t="n">
        <v>37837</v>
      </c>
      <c r="I162" s="9" t="n">
        <v>103330</v>
      </c>
      <c r="J162" s="9" t="n">
        <v>8570</v>
      </c>
      <c r="K162" s="1" t="n">
        <f aca="false">K161+1</f>
        <v>82</v>
      </c>
      <c r="L162" s="15" t="n">
        <v>43979</v>
      </c>
      <c r="M162" s="9" t="n">
        <v>33142</v>
      </c>
      <c r="N162" s="9" t="n">
        <v>27119</v>
      </c>
      <c r="O162" s="9" t="n">
        <v>28662</v>
      </c>
      <c r="P162" s="9" t="n">
        <v>4266</v>
      </c>
      <c r="Q162" s="9" t="n">
        <v>37837</v>
      </c>
      <c r="R162" s="9" t="n">
        <v>103330</v>
      </c>
      <c r="S162" s="9" t="n">
        <v>8570</v>
      </c>
      <c r="T162" s="1" t="n">
        <f aca="false">T161+1</f>
        <v>82</v>
      </c>
      <c r="U162" s="15" t="n">
        <v>43979</v>
      </c>
      <c r="V162" s="0" t="n">
        <f aca="false">D162-M162</f>
        <v>0</v>
      </c>
      <c r="W162" s="0" t="n">
        <f aca="false">E162-N162</f>
        <v>0</v>
      </c>
      <c r="X162" s="0" t="n">
        <f aca="false">F162-O162</f>
        <v>0</v>
      </c>
      <c r="Y162" s="0" t="n">
        <f aca="false">G162-P162</f>
        <v>0</v>
      </c>
      <c r="Z162" s="0" t="n">
        <f aca="false">H162-Q162</f>
        <v>0</v>
      </c>
      <c r="AA162" s="0" t="n">
        <f aca="false">I162-R162</f>
        <v>0</v>
      </c>
      <c r="AB162" s="0" t="n">
        <f aca="false">J162-S162</f>
        <v>0</v>
      </c>
      <c r="AC162" s="1" t="n">
        <f aca="false">AC161+1</f>
        <v>82</v>
      </c>
      <c r="AD162" s="15" t="n">
        <v>43979</v>
      </c>
      <c r="AE162" s="41" t="n">
        <f aca="false">IF(ISNUMBER(D162),D162-D161,"")</f>
        <v>70</v>
      </c>
      <c r="AF162" s="41" t="n">
        <f aca="false">IF(ISNUMBER(E162),E162-E161,"")</f>
        <v>1</v>
      </c>
      <c r="AG162" s="41" t="n">
        <f aca="false">IF(ISNUMBER(F162),F162-F161,"")</f>
        <v>66</v>
      </c>
      <c r="AH162" s="41" t="n">
        <f aca="false">IF(ISNUMBER(G162),G162-G161,"")</f>
        <v>46</v>
      </c>
      <c r="AI162" s="41" t="n">
        <f aca="false">IF(ISNUMBER(H162),H162-H161,"")</f>
        <v>377</v>
      </c>
      <c r="AJ162" s="41" t="n">
        <f aca="false">IF(ISNUMBER(I162),I162-I161,"")</f>
        <v>1223</v>
      </c>
      <c r="AK162" s="41" t="n">
        <f aca="false">IF(ISNUMBER(J162),J162-J161,"")</f>
        <v>37</v>
      </c>
      <c r="AL162" s="1" t="n">
        <f aca="false">AL161+1</f>
        <v>82</v>
      </c>
      <c r="AM162" s="0" t="s">
        <v>114</v>
      </c>
      <c r="AN162" s="42" t="n">
        <f aca="false">IF(ISNUMBER(AE160),AVERAGE(AE154:AE160),"")</f>
        <v>112.285714285714</v>
      </c>
      <c r="AO162" s="42" t="n">
        <f aca="false">IF(ISNUMBER(AF160),AVERAGE(AF154:AF160),"")</f>
        <v>-94.4285714285714</v>
      </c>
      <c r="AP162" s="42" t="n">
        <f aca="false">IF(ISNUMBER(AG160),AVERAGE(AG154:AG160),"")</f>
        <v>72.5714285714286</v>
      </c>
      <c r="AQ162" s="42" t="n">
        <f aca="false">IF(ISNUMBER(AH160),AVERAGE(AH154:AH160),"")</f>
        <v>54.5714285714286</v>
      </c>
      <c r="AR162" s="42" t="n">
        <f aca="false">IF(ISNUMBER(AI160),AVERAGE(AI154:AI160),"")</f>
        <v>243.857142857143</v>
      </c>
      <c r="AS162" s="42" t="n">
        <f aca="false">IF(ISNUMBER(AJ160),AVERAGE(AJ154:AJ160),"")</f>
        <v>1005.57142857143</v>
      </c>
      <c r="AT162" s="42" t="n">
        <f aca="false">IF(ISNUMBER(AK160),AVERAGE(AK154:AK160),"")</f>
        <v>43.5714285714286</v>
      </c>
    </row>
    <row r="163" customFormat="false" ht="12.8" hidden="false" customHeight="false" outlineLevel="0" collapsed="false">
      <c r="B163" s="1" t="n">
        <f aca="false">B162+1</f>
        <v>83</v>
      </c>
      <c r="C163" s="15" t="n">
        <f aca="false">$C162+1</f>
        <v>43980</v>
      </c>
      <c r="D163" s="9"/>
      <c r="E163" s="9"/>
      <c r="F163" s="9"/>
      <c r="G163" s="9"/>
      <c r="H163" s="9"/>
      <c r="I163" s="9"/>
      <c r="J163" s="9"/>
      <c r="K163" s="1" t="n">
        <f aca="false">K162+1</f>
        <v>83</v>
      </c>
      <c r="L163" s="15" t="n">
        <v>43980</v>
      </c>
      <c r="M163" s="9"/>
      <c r="N163" s="9"/>
      <c r="O163" s="9"/>
      <c r="P163" s="9"/>
      <c r="Q163" s="9"/>
      <c r="R163" s="9"/>
      <c r="S163" s="9"/>
      <c r="T163" s="1" t="n">
        <f aca="false">T162+1</f>
        <v>83</v>
      </c>
      <c r="U163" s="15" t="n">
        <v>43980</v>
      </c>
      <c r="V163" s="0" t="n">
        <f aca="false">D163-M163</f>
        <v>0</v>
      </c>
      <c r="W163" s="0" t="n">
        <f aca="false">E163-N163</f>
        <v>0</v>
      </c>
      <c r="X163" s="0" t="n">
        <f aca="false">F163-O163</f>
        <v>0</v>
      </c>
      <c r="Y163" s="0" t="n">
        <f aca="false">G163-P163</f>
        <v>0</v>
      </c>
      <c r="Z163" s="0" t="n">
        <f aca="false">H163-Q163</f>
        <v>0</v>
      </c>
      <c r="AA163" s="0" t="n">
        <f aca="false">I163-R163</f>
        <v>0</v>
      </c>
      <c r="AB163" s="0" t="n">
        <f aca="false">J163-S163</f>
        <v>0</v>
      </c>
      <c r="AC163" s="1" t="n">
        <f aca="false">AC162+1</f>
        <v>83</v>
      </c>
      <c r="AD163" s="15" t="n">
        <v>43980</v>
      </c>
      <c r="AE163" s="41" t="str">
        <f aca="false">IF(ISNUMBER(D163),D163-D162,"")</f>
        <v/>
      </c>
      <c r="AF163" s="41" t="str">
        <f aca="false">IF(ISNUMBER(E163),E163-E162,"")</f>
        <v/>
      </c>
      <c r="AG163" s="41" t="str">
        <f aca="false">IF(ISNUMBER(F163),F163-F162,"")</f>
        <v/>
      </c>
      <c r="AH163" s="41" t="str">
        <f aca="false">IF(ISNUMBER(G163),G163-G162,"")</f>
        <v/>
      </c>
      <c r="AI163" s="41" t="str">
        <f aca="false">IF(ISNUMBER(H163),H163-H162,"")</f>
        <v/>
      </c>
      <c r="AJ163" s="41" t="str">
        <f aca="false">IF(ISNUMBER(I163),I163-I162,"")</f>
        <v/>
      </c>
      <c r="AK163" s="41" t="str">
        <f aca="false">IF(ISNUMBER(J163),J163-J162,"")</f>
        <v/>
      </c>
      <c r="AL163" s="1" t="n">
        <f aca="false">AL162+1</f>
        <v>83</v>
      </c>
      <c r="AN163" s="42" t="n">
        <f aca="false">IF(ISNUMBER(AE161),AVERAGE(AE155:AE161),"")</f>
        <v>106</v>
      </c>
      <c r="AO163" s="42" t="n">
        <f aca="false">IF(ISNUMBER(AF161),AVERAGE(AF155:AF161),"")</f>
        <v>-110</v>
      </c>
      <c r="AP163" s="42" t="n">
        <f aca="false">IF(ISNUMBER(AG161),AVERAGE(AG155:AG161),"")</f>
        <v>66.2857142857143</v>
      </c>
      <c r="AQ163" s="42" t="n">
        <f aca="false">IF(ISNUMBER(AH161),AVERAGE(AH155:AH161),"")</f>
        <v>55.5714285714286</v>
      </c>
      <c r="AR163" s="42" t="n">
        <f aca="false">IF(ISNUMBER(AI161),AVERAGE(AI155:AI161),"")</f>
        <v>250.857142857143</v>
      </c>
      <c r="AS163" s="42" t="n">
        <f aca="false">IF(ISNUMBER(AJ161),AVERAGE(AJ155:AJ161),"")</f>
        <v>1024.42857142857</v>
      </c>
      <c r="AT163" s="42" t="n">
        <f aca="false">IF(ISNUMBER(AK161),AVERAGE(AK155:AK161),"")</f>
        <v>37.5714285714286</v>
      </c>
    </row>
    <row r="164" customFormat="false" ht="12.8" hidden="false" customHeight="false" outlineLevel="0" collapsed="false">
      <c r="B164" s="1" t="n">
        <f aca="false">B163+1</f>
        <v>84</v>
      </c>
      <c r="C164" s="15" t="n">
        <f aca="false">$C163+1</f>
        <v>43981</v>
      </c>
      <c r="D164" s="9"/>
      <c r="E164" s="9"/>
      <c r="F164" s="9"/>
      <c r="G164" s="9"/>
      <c r="H164" s="9"/>
      <c r="I164" s="9"/>
      <c r="J164" s="9"/>
      <c r="K164" s="1" t="n">
        <f aca="false">K163+1</f>
        <v>84</v>
      </c>
      <c r="L164" s="15" t="n">
        <v>43981</v>
      </c>
      <c r="M164" s="9"/>
      <c r="N164" s="9"/>
      <c r="O164" s="9"/>
      <c r="P164" s="9"/>
      <c r="Q164" s="9"/>
      <c r="R164" s="9"/>
      <c r="S164" s="9"/>
      <c r="T164" s="1" t="n">
        <f aca="false">T163+1</f>
        <v>84</v>
      </c>
      <c r="U164" s="15" t="n">
        <v>43981</v>
      </c>
      <c r="V164" s="0" t="n">
        <f aca="false">D164-M164</f>
        <v>0</v>
      </c>
      <c r="W164" s="0" t="n">
        <f aca="false">E164-N164</f>
        <v>0</v>
      </c>
      <c r="X164" s="0" t="n">
        <f aca="false">F164-O164</f>
        <v>0</v>
      </c>
      <c r="Y164" s="0" t="n">
        <f aca="false">G164-P164</f>
        <v>0</v>
      </c>
      <c r="Z164" s="0" t="n">
        <f aca="false">H164-Q164</f>
        <v>0</v>
      </c>
      <c r="AA164" s="0" t="n">
        <f aca="false">I164-R164</f>
        <v>0</v>
      </c>
      <c r="AB164" s="0" t="n">
        <f aca="false">J164-S164</f>
        <v>0</v>
      </c>
      <c r="AC164" s="1" t="n">
        <f aca="false">AC163+1</f>
        <v>84</v>
      </c>
      <c r="AD164" s="15" t="n">
        <v>43981</v>
      </c>
      <c r="AE164" s="41" t="str">
        <f aca="false">IF(ISNUMBER(D164),D164-D163,"")</f>
        <v/>
      </c>
      <c r="AF164" s="41" t="str">
        <f aca="false">IF(ISNUMBER(E164),E164-E163,"")</f>
        <v/>
      </c>
      <c r="AG164" s="41" t="str">
        <f aca="false">IF(ISNUMBER(F164),F164-F163,"")</f>
        <v/>
      </c>
      <c r="AH164" s="41" t="str">
        <f aca="false">IF(ISNUMBER(G164),G164-G163,"")</f>
        <v/>
      </c>
      <c r="AI164" s="41" t="str">
        <f aca="false">IF(ISNUMBER(H164),H164-H163,"")</f>
        <v/>
      </c>
      <c r="AJ164" s="41" t="str">
        <f aca="false">IF(ISNUMBER(I164),I164-I163,"")</f>
        <v/>
      </c>
      <c r="AK164" s="41" t="str">
        <f aca="false">IF(ISNUMBER(J164),J164-J163,"")</f>
        <v/>
      </c>
      <c r="AL164" s="1" t="n">
        <f aca="false">AL163+1</f>
        <v>84</v>
      </c>
      <c r="AN164" s="42" t="n">
        <f aca="false">IF(ISNUMBER(AE162),AVERAGE(AE156:AE162),"")</f>
        <v>93.7142857142857</v>
      </c>
      <c r="AO164" s="42" t="n">
        <f aca="false">IF(ISNUMBER(AF162),AVERAGE(AF156:AF162),"")</f>
        <v>-117.285714285714</v>
      </c>
      <c r="AP164" s="42" t="n">
        <f aca="false">IF(ISNUMBER(AG162),AVERAGE(AG156:AG162),"")</f>
        <v>63.8571428571429</v>
      </c>
      <c r="AQ164" s="42" t="n">
        <f aca="false">IF(ISNUMBER(AH162),AVERAGE(AH156:AH162),"")</f>
        <v>56.4285714285714</v>
      </c>
      <c r="AR164" s="42" t="n">
        <f aca="false">IF(ISNUMBER(AI162),AVERAGE(AI156:AI162),"")</f>
        <v>256.428571428571</v>
      </c>
      <c r="AS164" s="42" t="n">
        <f aca="false">IF(ISNUMBER(AJ162),AVERAGE(AJ156:AJ162),"")</f>
        <v>997.571428571429</v>
      </c>
      <c r="AT164" s="42" t="n">
        <f aca="false">IF(ISNUMBER(AK162),AVERAGE(AK156:AK162),"")</f>
        <v>37.2857142857143</v>
      </c>
    </row>
    <row r="165" customFormat="false" ht="12.8" hidden="false" customHeight="false" outlineLevel="0" collapsed="false">
      <c r="B165" s="1" t="n">
        <f aca="false">B164+1</f>
        <v>85</v>
      </c>
      <c r="C165" s="15" t="n">
        <f aca="false">$C164+1</f>
        <v>43982</v>
      </c>
      <c r="D165" s="9"/>
      <c r="E165" s="9"/>
      <c r="F165" s="9"/>
      <c r="G165" s="9"/>
      <c r="H165" s="9"/>
      <c r="I165" s="9"/>
      <c r="J165" s="9"/>
      <c r="K165" s="1" t="n">
        <f aca="false">K164+1</f>
        <v>85</v>
      </c>
      <c r="L165" s="15" t="n">
        <v>43982</v>
      </c>
      <c r="M165" s="9"/>
      <c r="N165" s="9"/>
      <c r="O165" s="9"/>
      <c r="P165" s="9"/>
      <c r="Q165" s="9"/>
      <c r="R165" s="9"/>
      <c r="S165" s="9"/>
      <c r="T165" s="1" t="n">
        <f aca="false">T164+1</f>
        <v>85</v>
      </c>
      <c r="U165" s="15" t="n">
        <v>43982</v>
      </c>
      <c r="V165" s="0" t="n">
        <f aca="false">D165-M165</f>
        <v>0</v>
      </c>
      <c r="W165" s="0" t="n">
        <f aca="false">E165-N165</f>
        <v>0</v>
      </c>
      <c r="X165" s="0" t="n">
        <f aca="false">F165-O165</f>
        <v>0</v>
      </c>
      <c r="Y165" s="0" t="n">
        <f aca="false">G165-P165</f>
        <v>0</v>
      </c>
      <c r="Z165" s="0" t="n">
        <f aca="false">H165-Q165</f>
        <v>0</v>
      </c>
      <c r="AA165" s="0" t="n">
        <f aca="false">I165-R165</f>
        <v>0</v>
      </c>
      <c r="AB165" s="0" t="n">
        <f aca="false">J165-S165</f>
        <v>0</v>
      </c>
      <c r="AC165" s="1" t="n">
        <f aca="false">AC164+1</f>
        <v>85</v>
      </c>
      <c r="AD165" s="15" t="n">
        <v>43982</v>
      </c>
      <c r="AE165" s="41" t="str">
        <f aca="false">IF(ISNUMBER(D165),D165-D164,"")</f>
        <v/>
      </c>
      <c r="AF165" s="41" t="str">
        <f aca="false">IF(ISNUMBER(E165),E165-E164,"")</f>
        <v/>
      </c>
      <c r="AG165" s="41" t="str">
        <f aca="false">IF(ISNUMBER(F165),F165-F164,"")</f>
        <v/>
      </c>
      <c r="AH165" s="41" t="str">
        <f aca="false">IF(ISNUMBER(G165),G165-G164,"")</f>
        <v/>
      </c>
      <c r="AI165" s="41" t="str">
        <f aca="false">IF(ISNUMBER(H165),H165-H164,"")</f>
        <v/>
      </c>
      <c r="AJ165" s="41" t="str">
        <f aca="false">IF(ISNUMBER(I165),I165-I164,"")</f>
        <v/>
      </c>
      <c r="AK165" s="41" t="str">
        <f aca="false">IF(ISNUMBER(J165),J165-J164,"")</f>
        <v/>
      </c>
      <c r="AL165" s="1" t="n">
        <f aca="false">AL164+1</f>
        <v>85</v>
      </c>
      <c r="AN165" s="42" t="str">
        <f aca="false">IF(ISNUMBER(AE163),AVERAGE(AE157:AE163),"")</f>
        <v/>
      </c>
      <c r="AO165" s="42" t="str">
        <f aca="false">IF(ISNUMBER(AF163),AVERAGE(AF157:AF163),"")</f>
        <v/>
      </c>
      <c r="AP165" s="42" t="str">
        <f aca="false">IF(ISNUMBER(AG163),AVERAGE(AG157:AG163),"")</f>
        <v/>
      </c>
      <c r="AQ165" s="42" t="str">
        <f aca="false">IF(ISNUMBER(AH163),AVERAGE(AH157:AH163),"")</f>
        <v/>
      </c>
      <c r="AR165" s="42" t="str">
        <f aca="false">IF(ISNUMBER(AI163),AVERAGE(AI157:AI163),"")</f>
        <v/>
      </c>
      <c r="AS165" s="42" t="str">
        <f aca="false">IF(ISNUMBER(AJ163),AVERAGE(AJ157:AJ163),"")</f>
        <v/>
      </c>
      <c r="AT165" s="42" t="str">
        <f aca="false">IF(ISNUMBER(AK163),AVERAGE(AK157:AK163),"")</f>
        <v/>
      </c>
    </row>
    <row r="166" customFormat="false" ht="12.8" hidden="false" customHeight="false" outlineLevel="0" collapsed="false">
      <c r="B166" s="1" t="n">
        <f aca="false">B165+1</f>
        <v>86</v>
      </c>
      <c r="C166" s="15" t="n">
        <f aca="false">$C165+1</f>
        <v>43983</v>
      </c>
      <c r="D166" s="9"/>
      <c r="E166" s="9"/>
      <c r="F166" s="9"/>
      <c r="G166" s="9"/>
      <c r="H166" s="9"/>
      <c r="I166" s="9"/>
      <c r="J166" s="9"/>
      <c r="K166" s="1" t="n">
        <f aca="false">K165+1</f>
        <v>86</v>
      </c>
      <c r="L166" s="15" t="n">
        <v>43983</v>
      </c>
      <c r="M166" s="9"/>
      <c r="N166" s="9"/>
      <c r="O166" s="9"/>
      <c r="P166" s="9"/>
      <c r="Q166" s="9"/>
      <c r="R166" s="9"/>
      <c r="S166" s="9"/>
      <c r="T166" s="1" t="n">
        <f aca="false">T165+1</f>
        <v>86</v>
      </c>
      <c r="U166" s="15" t="n">
        <v>43983</v>
      </c>
      <c r="V166" s="0" t="n">
        <f aca="false">D166-M166</f>
        <v>0</v>
      </c>
      <c r="W166" s="0" t="n">
        <f aca="false">E166-N166</f>
        <v>0</v>
      </c>
      <c r="X166" s="0" t="n">
        <f aca="false">F166-O166</f>
        <v>0</v>
      </c>
      <c r="Y166" s="0" t="n">
        <f aca="false">G166-P166</f>
        <v>0</v>
      </c>
      <c r="Z166" s="0" t="n">
        <f aca="false">H166-Q166</f>
        <v>0</v>
      </c>
      <c r="AA166" s="0" t="n">
        <f aca="false">I166-R166</f>
        <v>0</v>
      </c>
      <c r="AB166" s="0" t="n">
        <f aca="false">J166-S166</f>
        <v>0</v>
      </c>
      <c r="AC166" s="1" t="n">
        <f aca="false">AC165+1</f>
        <v>86</v>
      </c>
      <c r="AD166" s="15" t="n">
        <v>43983</v>
      </c>
      <c r="AE166" s="41" t="str">
        <f aca="false">IF(ISNUMBER(D166),D166-D165,"")</f>
        <v/>
      </c>
      <c r="AF166" s="41" t="str">
        <f aca="false">IF(ISNUMBER(E166),E166-E165,"")</f>
        <v/>
      </c>
      <c r="AG166" s="41" t="str">
        <f aca="false">IF(ISNUMBER(F166),F166-F165,"")</f>
        <v/>
      </c>
      <c r="AH166" s="41" t="str">
        <f aca="false">IF(ISNUMBER(G166),G166-G165,"")</f>
        <v/>
      </c>
      <c r="AI166" s="41" t="str">
        <f aca="false">IF(ISNUMBER(H166),H166-H165,"")</f>
        <v/>
      </c>
      <c r="AJ166" s="41" t="str">
        <f aca="false">IF(ISNUMBER(I166),I166-I165,"")</f>
        <v/>
      </c>
      <c r="AK166" s="41" t="str">
        <f aca="false">IF(ISNUMBER(J166),J166-J165,"")</f>
        <v/>
      </c>
      <c r="AL166" s="1" t="n">
        <f aca="false">AL165+1</f>
        <v>86</v>
      </c>
      <c r="AN166" s="42" t="str">
        <f aca="false">IF(ISNUMBER(AE164),AVERAGE(AE158:AE164),"")</f>
        <v/>
      </c>
      <c r="AO166" s="42" t="str">
        <f aca="false">IF(ISNUMBER(AF164),AVERAGE(AF158:AF164),"")</f>
        <v/>
      </c>
      <c r="AP166" s="42" t="str">
        <f aca="false">IF(ISNUMBER(AG164),AVERAGE(AG158:AG164),"")</f>
        <v/>
      </c>
      <c r="AQ166" s="42" t="str">
        <f aca="false">IF(ISNUMBER(AH164),AVERAGE(AH158:AH164),"")</f>
        <v/>
      </c>
      <c r="AR166" s="42" t="str">
        <f aca="false">IF(ISNUMBER(AI164),AVERAGE(AI158:AI164),"")</f>
        <v/>
      </c>
      <c r="AS166" s="42" t="str">
        <f aca="false">IF(ISNUMBER(AJ164),AVERAGE(AJ158:AJ164),"")</f>
        <v/>
      </c>
      <c r="AT166" s="42" t="str">
        <f aca="false">IF(ISNUMBER(AK164),AVERAGE(AK158:AK164),"")</f>
        <v/>
      </c>
    </row>
    <row r="167" customFormat="false" ht="12.8" hidden="false" customHeight="false" outlineLevel="0" collapsed="false">
      <c r="B167" s="1" t="n">
        <f aca="false">B166+1</f>
        <v>87</v>
      </c>
      <c r="C167" s="15" t="n">
        <f aca="false">$C166+1</f>
        <v>43984</v>
      </c>
      <c r="D167" s="9"/>
      <c r="E167" s="9"/>
      <c r="F167" s="9"/>
      <c r="G167" s="9"/>
      <c r="H167" s="9"/>
      <c r="I167" s="9"/>
      <c r="J167" s="9"/>
      <c r="K167" s="1" t="n">
        <f aca="false">K166+1</f>
        <v>87</v>
      </c>
      <c r="L167" s="15" t="n">
        <v>43984</v>
      </c>
      <c r="M167" s="9"/>
      <c r="N167" s="9"/>
      <c r="O167" s="9"/>
      <c r="P167" s="9"/>
      <c r="Q167" s="9"/>
      <c r="R167" s="9"/>
      <c r="S167" s="9"/>
      <c r="T167" s="1" t="n">
        <f aca="false">T166+1</f>
        <v>87</v>
      </c>
      <c r="U167" s="15" t="n">
        <v>43984</v>
      </c>
      <c r="V167" s="0" t="n">
        <f aca="false">D167-M167</f>
        <v>0</v>
      </c>
      <c r="W167" s="0" t="n">
        <f aca="false">E167-N167</f>
        <v>0</v>
      </c>
      <c r="X167" s="0" t="n">
        <f aca="false">F167-O167</f>
        <v>0</v>
      </c>
      <c r="Y167" s="0" t="n">
        <f aca="false">G167-P167</f>
        <v>0</v>
      </c>
      <c r="Z167" s="0" t="n">
        <f aca="false">H167-Q167</f>
        <v>0</v>
      </c>
      <c r="AA167" s="0" t="n">
        <f aca="false">I167-R167</f>
        <v>0</v>
      </c>
      <c r="AB167" s="0" t="n">
        <f aca="false">J167-S167</f>
        <v>0</v>
      </c>
      <c r="AC167" s="1" t="n">
        <f aca="false">AC166+1</f>
        <v>87</v>
      </c>
      <c r="AD167" s="15" t="n">
        <v>43984</v>
      </c>
      <c r="AE167" s="41" t="str">
        <f aca="false">IF(ISNUMBER(D167),D167-D166,"")</f>
        <v/>
      </c>
      <c r="AF167" s="41" t="str">
        <f aca="false">IF(ISNUMBER(E167),E167-E166,"")</f>
        <v/>
      </c>
      <c r="AG167" s="41" t="str">
        <f aca="false">IF(ISNUMBER(F167),F167-F166,"")</f>
        <v/>
      </c>
      <c r="AH167" s="41" t="str">
        <f aca="false">IF(ISNUMBER(G167),G167-G166,"")</f>
        <v/>
      </c>
      <c r="AI167" s="41" t="str">
        <f aca="false">IF(ISNUMBER(H167),H167-H166,"")</f>
        <v/>
      </c>
      <c r="AJ167" s="41" t="str">
        <f aca="false">IF(ISNUMBER(I167),I167-I166,"")</f>
        <v/>
      </c>
      <c r="AK167" s="41" t="str">
        <f aca="false">IF(ISNUMBER(J167),J167-J166,"")</f>
        <v/>
      </c>
      <c r="AL167" s="1" t="n">
        <f aca="false">AL166+1</f>
        <v>87</v>
      </c>
      <c r="AN167" s="42" t="str">
        <f aca="false">IF(ISNUMBER(AE165),AVERAGE(AE159:AE165),"")</f>
        <v/>
      </c>
      <c r="AO167" s="42" t="str">
        <f aca="false">IF(ISNUMBER(AF165),AVERAGE(AF159:AF165),"")</f>
        <v/>
      </c>
      <c r="AP167" s="42" t="str">
        <f aca="false">IF(ISNUMBER(AG165),AVERAGE(AG159:AG165),"")</f>
        <v/>
      </c>
      <c r="AQ167" s="42" t="str">
        <f aca="false">IF(ISNUMBER(AH165),AVERAGE(AH159:AH165),"")</f>
        <v/>
      </c>
      <c r="AR167" s="42" t="str">
        <f aca="false">IF(ISNUMBER(AI165),AVERAGE(AI159:AI165),"")</f>
        <v/>
      </c>
      <c r="AS167" s="42" t="str">
        <f aca="false">IF(ISNUMBER(AJ165),AVERAGE(AJ159:AJ165),"")</f>
        <v/>
      </c>
      <c r="AT167" s="42" t="str">
        <f aca="false">IF(ISNUMBER(AK165),AVERAGE(AK159:AK165),"")</f>
        <v/>
      </c>
    </row>
    <row r="168" customFormat="false" ht="12.8" hidden="false" customHeight="false" outlineLevel="0" collapsed="false">
      <c r="B168" s="1" t="n">
        <f aca="false">B167+1</f>
        <v>88</v>
      </c>
      <c r="C168" s="15" t="n">
        <f aca="false">$C167+1</f>
        <v>43985</v>
      </c>
      <c r="D168" s="9"/>
      <c r="E168" s="9"/>
      <c r="F168" s="9"/>
      <c r="G168" s="9"/>
      <c r="H168" s="9"/>
      <c r="I168" s="9"/>
      <c r="J168" s="9"/>
      <c r="K168" s="1" t="n">
        <f aca="false">K167+1</f>
        <v>88</v>
      </c>
      <c r="L168" s="15" t="n">
        <v>43985</v>
      </c>
      <c r="M168" s="9"/>
      <c r="N168" s="9"/>
      <c r="O168" s="9"/>
      <c r="P168" s="9"/>
      <c r="Q168" s="9"/>
      <c r="R168" s="9"/>
      <c r="S168" s="9"/>
      <c r="T168" s="1" t="n">
        <f aca="false">T167+1</f>
        <v>88</v>
      </c>
      <c r="U168" s="15" t="n">
        <v>43985</v>
      </c>
      <c r="V168" s="0" t="n">
        <f aca="false">D168-M168</f>
        <v>0</v>
      </c>
      <c r="W168" s="0" t="n">
        <f aca="false">E168-N168</f>
        <v>0</v>
      </c>
      <c r="X168" s="0" t="n">
        <f aca="false">F168-O168</f>
        <v>0</v>
      </c>
      <c r="Y168" s="0" t="n">
        <f aca="false">G168-P168</f>
        <v>0</v>
      </c>
      <c r="Z168" s="0" t="n">
        <f aca="false">H168-Q168</f>
        <v>0</v>
      </c>
      <c r="AA168" s="0" t="n">
        <f aca="false">I168-R168</f>
        <v>0</v>
      </c>
      <c r="AB168" s="0" t="n">
        <f aca="false">J168-S168</f>
        <v>0</v>
      </c>
      <c r="AC168" s="1" t="n">
        <f aca="false">AC167+1</f>
        <v>88</v>
      </c>
      <c r="AD168" s="15" t="n">
        <v>43985</v>
      </c>
      <c r="AE168" s="41" t="str">
        <f aca="false">IF(ISNUMBER(D168),D168-D167,"")</f>
        <v/>
      </c>
      <c r="AF168" s="41" t="str">
        <f aca="false">IF(ISNUMBER(E168),E168-E167,"")</f>
        <v/>
      </c>
      <c r="AG168" s="41" t="str">
        <f aca="false">IF(ISNUMBER(F168),F168-F167,"")</f>
        <v/>
      </c>
      <c r="AH168" s="41" t="str">
        <f aca="false">IF(ISNUMBER(G168),G168-G167,"")</f>
        <v/>
      </c>
      <c r="AI168" s="41" t="str">
        <f aca="false">IF(ISNUMBER(H168),H168-H167,"")</f>
        <v/>
      </c>
      <c r="AJ168" s="41" t="str">
        <f aca="false">IF(ISNUMBER(I168),I168-I167,"")</f>
        <v/>
      </c>
      <c r="AK168" s="41" t="str">
        <f aca="false">IF(ISNUMBER(J168),J168-J167,"")</f>
        <v/>
      </c>
      <c r="AL168" s="1" t="n">
        <f aca="false">AL167+1</f>
        <v>88</v>
      </c>
      <c r="AN168" s="42" t="str">
        <f aca="false">IF(ISNUMBER(AE166),AVERAGE(AE160:AE166),"")</f>
        <v/>
      </c>
      <c r="AO168" s="42" t="str">
        <f aca="false">IF(ISNUMBER(AF166),AVERAGE(AF160:AF166),"")</f>
        <v/>
      </c>
      <c r="AP168" s="42" t="str">
        <f aca="false">IF(ISNUMBER(AG166),AVERAGE(AG160:AG166),"")</f>
        <v/>
      </c>
      <c r="AQ168" s="42" t="str">
        <f aca="false">IF(ISNUMBER(AH166),AVERAGE(AH160:AH166),"")</f>
        <v/>
      </c>
      <c r="AR168" s="42" t="str">
        <f aca="false">IF(ISNUMBER(AI166),AVERAGE(AI160:AI166),"")</f>
        <v/>
      </c>
      <c r="AS168" s="42" t="str">
        <f aca="false">IF(ISNUMBER(AJ166),AVERAGE(AJ160:AJ166),"")</f>
        <v/>
      </c>
      <c r="AT168" s="42" t="str">
        <f aca="false">IF(ISNUMBER(AK166),AVERAGE(AK160:AK166),"")</f>
        <v/>
      </c>
    </row>
    <row r="169" customFormat="false" ht="12.8" hidden="false" customHeight="false" outlineLevel="0" collapsed="false">
      <c r="B169" s="1" t="n">
        <f aca="false">B168+1</f>
        <v>89</v>
      </c>
      <c r="C169" s="15" t="n">
        <f aca="false">$C168+1</f>
        <v>43986</v>
      </c>
      <c r="D169" s="9"/>
      <c r="E169" s="9"/>
      <c r="F169" s="9"/>
      <c r="G169" s="9"/>
      <c r="H169" s="9"/>
      <c r="I169" s="9"/>
      <c r="J169" s="9"/>
      <c r="K169" s="1" t="n">
        <f aca="false">K168+1</f>
        <v>89</v>
      </c>
      <c r="L169" s="15" t="n">
        <v>43986</v>
      </c>
      <c r="M169" s="9"/>
      <c r="N169" s="9"/>
      <c r="O169" s="9"/>
      <c r="P169" s="9"/>
      <c r="Q169" s="9"/>
      <c r="R169" s="9"/>
      <c r="S169" s="9"/>
      <c r="T169" s="1" t="n">
        <f aca="false">T168+1</f>
        <v>89</v>
      </c>
      <c r="U169" s="15" t="n">
        <v>43986</v>
      </c>
      <c r="V169" s="0" t="n">
        <f aca="false">D169-M169</f>
        <v>0</v>
      </c>
      <c r="W169" s="0" t="n">
        <f aca="false">E169-N169</f>
        <v>0</v>
      </c>
      <c r="X169" s="0" t="n">
        <f aca="false">F169-O169</f>
        <v>0</v>
      </c>
      <c r="Y169" s="0" t="n">
        <f aca="false">G169-P169</f>
        <v>0</v>
      </c>
      <c r="Z169" s="0" t="n">
        <f aca="false">H169-Q169</f>
        <v>0</v>
      </c>
      <c r="AA169" s="0" t="n">
        <f aca="false">I169-R169</f>
        <v>0</v>
      </c>
      <c r="AB169" s="0" t="n">
        <f aca="false">J169-S169</f>
        <v>0</v>
      </c>
      <c r="AC169" s="1" t="n">
        <f aca="false">AC168+1</f>
        <v>89</v>
      </c>
      <c r="AD169" s="15" t="n">
        <v>43986</v>
      </c>
      <c r="AE169" s="41" t="str">
        <f aca="false">IF(ISNUMBER(D169),D169-D168,"")</f>
        <v/>
      </c>
      <c r="AF169" s="41" t="str">
        <f aca="false">IF(ISNUMBER(E169),E169-E168,"")</f>
        <v/>
      </c>
      <c r="AG169" s="41" t="str">
        <f aca="false">IF(ISNUMBER(F169),F169-F168,"")</f>
        <v/>
      </c>
      <c r="AH169" s="41" t="str">
        <f aca="false">IF(ISNUMBER(G169),G169-G168,"")</f>
        <v/>
      </c>
      <c r="AI169" s="41" t="str">
        <f aca="false">IF(ISNUMBER(H169),H169-H168,"")</f>
        <v/>
      </c>
      <c r="AJ169" s="41" t="str">
        <f aca="false">IF(ISNUMBER(I169),I169-I168,"")</f>
        <v/>
      </c>
      <c r="AK169" s="41" t="str">
        <f aca="false">IF(ISNUMBER(J169),J169-J168,"")</f>
        <v/>
      </c>
      <c r="AL169" s="1" t="n">
        <f aca="false">AL168+1</f>
        <v>89</v>
      </c>
      <c r="AN169" s="42" t="str">
        <f aca="false">IF(ISNUMBER(AE167),AVERAGE(AE161:AE167),"")</f>
        <v/>
      </c>
      <c r="AO169" s="42" t="str">
        <f aca="false">IF(ISNUMBER(AF167),AVERAGE(AF161:AF167),"")</f>
        <v/>
      </c>
      <c r="AP169" s="42" t="str">
        <f aca="false">IF(ISNUMBER(AG167),AVERAGE(AG161:AG167),"")</f>
        <v/>
      </c>
      <c r="AQ169" s="42" t="str">
        <f aca="false">IF(ISNUMBER(AH167),AVERAGE(AH161:AH167),"")</f>
        <v/>
      </c>
      <c r="AR169" s="42" t="str">
        <f aca="false">IF(ISNUMBER(AI167),AVERAGE(AI161:AI167),"")</f>
        <v/>
      </c>
      <c r="AS169" s="42" t="str">
        <f aca="false">IF(ISNUMBER(AJ167),AVERAGE(AJ161:AJ167),"")</f>
        <v/>
      </c>
      <c r="AT169" s="42" t="str">
        <f aca="false">IF(ISNUMBER(AK167),AVERAGE(AK161:AK167),"")</f>
        <v/>
      </c>
    </row>
    <row r="170" customFormat="false" ht="12.8" hidden="false" customHeight="false" outlineLevel="0" collapsed="false">
      <c r="B170" s="1" t="n">
        <f aca="false">B169+1</f>
        <v>90</v>
      </c>
      <c r="C170" s="15" t="n">
        <f aca="false">$C169+1</f>
        <v>43987</v>
      </c>
      <c r="D170" s="9"/>
      <c r="E170" s="9"/>
      <c r="F170" s="9"/>
      <c r="G170" s="9"/>
      <c r="H170" s="9"/>
      <c r="I170" s="9"/>
      <c r="J170" s="9"/>
      <c r="K170" s="1" t="n">
        <f aca="false">K169+1</f>
        <v>90</v>
      </c>
      <c r="L170" s="15" t="n">
        <v>43987</v>
      </c>
      <c r="M170" s="9"/>
      <c r="N170" s="9"/>
      <c r="O170" s="9"/>
      <c r="P170" s="9"/>
      <c r="Q170" s="9"/>
      <c r="R170" s="9"/>
      <c r="S170" s="9"/>
      <c r="T170" s="1" t="n">
        <f aca="false">T169+1</f>
        <v>90</v>
      </c>
      <c r="U170" s="15" t="n">
        <v>43987</v>
      </c>
      <c r="V170" s="0" t="n">
        <f aca="false">D170-M170</f>
        <v>0</v>
      </c>
      <c r="W170" s="0" t="n">
        <f aca="false">E170-N170</f>
        <v>0</v>
      </c>
      <c r="X170" s="0" t="n">
        <f aca="false">F170-O170</f>
        <v>0</v>
      </c>
      <c r="Y170" s="0" t="n">
        <f aca="false">G170-P170</f>
        <v>0</v>
      </c>
      <c r="Z170" s="0" t="n">
        <f aca="false">H170-Q170</f>
        <v>0</v>
      </c>
      <c r="AA170" s="0" t="n">
        <f aca="false">I170-R170</f>
        <v>0</v>
      </c>
      <c r="AB170" s="0" t="n">
        <f aca="false">J170-S170</f>
        <v>0</v>
      </c>
      <c r="AC170" s="1" t="n">
        <f aca="false">AC169+1</f>
        <v>90</v>
      </c>
      <c r="AD170" s="15" t="n">
        <v>43987</v>
      </c>
      <c r="AE170" s="41" t="str">
        <f aca="false">IF(ISNUMBER(D170),D170-D169,"")</f>
        <v/>
      </c>
      <c r="AF170" s="41" t="str">
        <f aca="false">IF(ISNUMBER(E170),E170-E169,"")</f>
        <v/>
      </c>
      <c r="AG170" s="41" t="str">
        <f aca="false">IF(ISNUMBER(F170),F170-F169,"")</f>
        <v/>
      </c>
      <c r="AH170" s="41" t="str">
        <f aca="false">IF(ISNUMBER(G170),G170-G169,"")</f>
        <v/>
      </c>
      <c r="AI170" s="41" t="str">
        <f aca="false">IF(ISNUMBER(H170),H170-H169,"")</f>
        <v/>
      </c>
      <c r="AJ170" s="41" t="str">
        <f aca="false">IF(ISNUMBER(I170),I170-I169,"")</f>
        <v/>
      </c>
      <c r="AK170" s="41" t="str">
        <f aca="false">IF(ISNUMBER(J170),J170-J169,"")</f>
        <v/>
      </c>
      <c r="AL170" s="1" t="n">
        <f aca="false">AL169+1</f>
        <v>90</v>
      </c>
      <c r="AN170" s="42" t="str">
        <f aca="false">IF(ISNUMBER(AE168),AVERAGE(AE162:AE168),"")</f>
        <v/>
      </c>
      <c r="AO170" s="42" t="str">
        <f aca="false">IF(ISNUMBER(AF168),AVERAGE(AF162:AF168),"")</f>
        <v/>
      </c>
      <c r="AP170" s="42" t="str">
        <f aca="false">IF(ISNUMBER(AG168),AVERAGE(AG162:AG168),"")</f>
        <v/>
      </c>
      <c r="AQ170" s="42" t="str">
        <f aca="false">IF(ISNUMBER(AH168),AVERAGE(AH162:AH168),"")</f>
        <v/>
      </c>
      <c r="AR170" s="42" t="str">
        <f aca="false">IF(ISNUMBER(AI168),AVERAGE(AI162:AI168),"")</f>
        <v/>
      </c>
      <c r="AS170" s="42" t="str">
        <f aca="false">IF(ISNUMBER(AJ168),AVERAGE(AJ162:AJ168),"")</f>
        <v/>
      </c>
      <c r="AT170" s="42" t="str">
        <f aca="false">IF(ISNUMBER(AK168),AVERAGE(AK162:AK168),"")</f>
        <v/>
      </c>
    </row>
    <row r="171" customFormat="false" ht="12.8" hidden="false" customHeight="false" outlineLevel="0" collapsed="false">
      <c r="B171" s="1" t="n">
        <f aca="false">B170+1</f>
        <v>91</v>
      </c>
      <c r="C171" s="15" t="n">
        <f aca="false">$C170+1</f>
        <v>43988</v>
      </c>
      <c r="D171" s="9"/>
      <c r="E171" s="9"/>
      <c r="F171" s="9"/>
      <c r="G171" s="9"/>
      <c r="H171" s="9"/>
      <c r="I171" s="9"/>
      <c r="J171" s="9"/>
      <c r="K171" s="1" t="n">
        <f aca="false">K170+1</f>
        <v>91</v>
      </c>
      <c r="L171" s="15" t="n">
        <v>43988</v>
      </c>
      <c r="M171" s="9"/>
      <c r="N171" s="9"/>
      <c r="O171" s="9"/>
      <c r="P171" s="9"/>
      <c r="Q171" s="9"/>
      <c r="R171" s="9"/>
      <c r="S171" s="9"/>
      <c r="T171" s="1" t="n">
        <f aca="false">T170+1</f>
        <v>91</v>
      </c>
      <c r="U171" s="15" t="n">
        <v>43988</v>
      </c>
      <c r="V171" s="0" t="n">
        <f aca="false">D171-M171</f>
        <v>0</v>
      </c>
      <c r="W171" s="0" t="n">
        <f aca="false">E171-N171</f>
        <v>0</v>
      </c>
      <c r="X171" s="0" t="n">
        <f aca="false">F171-O171</f>
        <v>0</v>
      </c>
      <c r="Y171" s="0" t="n">
        <f aca="false">G171-P171</f>
        <v>0</v>
      </c>
      <c r="Z171" s="0" t="n">
        <f aca="false">H171-Q171</f>
        <v>0</v>
      </c>
      <c r="AA171" s="0" t="n">
        <f aca="false">I171-R171</f>
        <v>0</v>
      </c>
      <c r="AB171" s="0" t="n">
        <f aca="false">J171-S171</f>
        <v>0</v>
      </c>
      <c r="AC171" s="1" t="n">
        <f aca="false">AC170+1</f>
        <v>91</v>
      </c>
      <c r="AD171" s="15" t="n">
        <v>43988</v>
      </c>
      <c r="AE171" s="41" t="str">
        <f aca="false">IF(ISNUMBER(D171),D171-D170,"")</f>
        <v/>
      </c>
      <c r="AF171" s="41" t="str">
        <f aca="false">IF(ISNUMBER(E171),E171-E170,"")</f>
        <v/>
      </c>
      <c r="AG171" s="41" t="str">
        <f aca="false">IF(ISNUMBER(F171),F171-F170,"")</f>
        <v/>
      </c>
      <c r="AH171" s="41" t="str">
        <f aca="false">IF(ISNUMBER(G171),G171-G170,"")</f>
        <v/>
      </c>
      <c r="AI171" s="41" t="str">
        <f aca="false">IF(ISNUMBER(H171),H171-H170,"")</f>
        <v/>
      </c>
      <c r="AJ171" s="41" t="str">
        <f aca="false">IF(ISNUMBER(I171),I171-I170,"")</f>
        <v/>
      </c>
      <c r="AK171" s="41" t="str">
        <f aca="false">IF(ISNUMBER(J171),J171-J170,"")</f>
        <v/>
      </c>
      <c r="AL171" s="1" t="n">
        <f aca="false">AL170+1</f>
        <v>91</v>
      </c>
      <c r="AN171" s="42" t="str">
        <f aca="false">IF(ISNUMBER(AE169),AVERAGE(AE163:AE169),"")</f>
        <v/>
      </c>
      <c r="AO171" s="42" t="str">
        <f aca="false">IF(ISNUMBER(AF169),AVERAGE(AF163:AF169),"")</f>
        <v/>
      </c>
      <c r="AP171" s="42" t="str">
        <f aca="false">IF(ISNUMBER(AG169),AVERAGE(AG163:AG169),"")</f>
        <v/>
      </c>
      <c r="AQ171" s="42" t="str">
        <f aca="false">IF(ISNUMBER(AH169),AVERAGE(AH163:AH169),"")</f>
        <v/>
      </c>
      <c r="AR171" s="42" t="str">
        <f aca="false">IF(ISNUMBER(AI169),AVERAGE(AI163:AI169),"")</f>
        <v/>
      </c>
      <c r="AS171" s="42" t="str">
        <f aca="false">IF(ISNUMBER(AJ169),AVERAGE(AJ163:AJ169),"")</f>
        <v/>
      </c>
      <c r="AT171" s="42" t="str">
        <f aca="false">IF(ISNUMBER(AK169),AVERAGE(AK163:AK169),"")</f>
        <v/>
      </c>
    </row>
    <row r="172" customFormat="false" ht="12.8" hidden="false" customHeight="false" outlineLevel="0" collapsed="false">
      <c r="B172" s="1" t="n">
        <f aca="false">B171+1</f>
        <v>92</v>
      </c>
      <c r="C172" s="15" t="n">
        <f aca="false">$C171+1</f>
        <v>43989</v>
      </c>
      <c r="D172" s="9"/>
      <c r="E172" s="9"/>
      <c r="F172" s="9"/>
      <c r="G172" s="9"/>
      <c r="H172" s="9"/>
      <c r="I172" s="9"/>
      <c r="J172" s="9"/>
      <c r="K172" s="1" t="n">
        <f aca="false">K171+1</f>
        <v>92</v>
      </c>
      <c r="L172" s="15" t="n">
        <v>43989</v>
      </c>
      <c r="M172" s="9"/>
      <c r="N172" s="9"/>
      <c r="O172" s="9"/>
      <c r="P172" s="9"/>
      <c r="Q172" s="9"/>
      <c r="R172" s="9"/>
      <c r="S172" s="9"/>
      <c r="T172" s="1" t="n">
        <f aca="false">T171+1</f>
        <v>92</v>
      </c>
      <c r="U172" s="15" t="n">
        <v>43989</v>
      </c>
      <c r="V172" s="0" t="n">
        <f aca="false">D172-M172</f>
        <v>0</v>
      </c>
      <c r="W172" s="0" t="n">
        <f aca="false">E172-N172</f>
        <v>0</v>
      </c>
      <c r="X172" s="0" t="n">
        <f aca="false">F172-O172</f>
        <v>0</v>
      </c>
      <c r="Y172" s="0" t="n">
        <f aca="false">G172-P172</f>
        <v>0</v>
      </c>
      <c r="Z172" s="0" t="n">
        <f aca="false">H172-Q172</f>
        <v>0</v>
      </c>
      <c r="AA172" s="0" t="n">
        <f aca="false">I172-R172</f>
        <v>0</v>
      </c>
      <c r="AB172" s="0" t="n">
        <f aca="false">J172-S172</f>
        <v>0</v>
      </c>
      <c r="AC172" s="1" t="n">
        <f aca="false">AC171+1</f>
        <v>92</v>
      </c>
      <c r="AD172" s="15" t="n">
        <v>43989</v>
      </c>
      <c r="AE172" s="41" t="str">
        <f aca="false">IF(ISNUMBER(D172),D172-D171,"")</f>
        <v/>
      </c>
      <c r="AF172" s="41" t="str">
        <f aca="false">IF(ISNUMBER(E172),E172-E171,"")</f>
        <v/>
      </c>
      <c r="AG172" s="41" t="str">
        <f aca="false">IF(ISNUMBER(F172),F172-F171,"")</f>
        <v/>
      </c>
      <c r="AH172" s="41" t="str">
        <f aca="false">IF(ISNUMBER(G172),G172-G171,"")</f>
        <v/>
      </c>
      <c r="AI172" s="41" t="str">
        <f aca="false">IF(ISNUMBER(H172),H172-H171,"")</f>
        <v/>
      </c>
      <c r="AJ172" s="41" t="str">
        <f aca="false">IF(ISNUMBER(I172),I172-I171,"")</f>
        <v/>
      </c>
      <c r="AK172" s="41" t="str">
        <f aca="false">IF(ISNUMBER(J172),J172-J171,"")</f>
        <v/>
      </c>
      <c r="AL172" s="1" t="n">
        <f aca="false">AL171+1</f>
        <v>92</v>
      </c>
      <c r="AN172" s="42" t="str">
        <f aca="false">IF(ISNUMBER(AE170),AVERAGE(AE164:AE170),"")</f>
        <v/>
      </c>
      <c r="AO172" s="42" t="str">
        <f aca="false">IF(ISNUMBER(AF170),AVERAGE(AF164:AF170),"")</f>
        <v/>
      </c>
      <c r="AP172" s="42" t="str">
        <f aca="false">IF(ISNUMBER(AG170),AVERAGE(AG164:AG170),"")</f>
        <v/>
      </c>
      <c r="AQ172" s="42" t="str">
        <f aca="false">IF(ISNUMBER(AH170),AVERAGE(AH164:AH170),"")</f>
        <v/>
      </c>
      <c r="AR172" s="42" t="str">
        <f aca="false">IF(ISNUMBER(AI170),AVERAGE(AI164:AI170),"")</f>
        <v/>
      </c>
      <c r="AS172" s="42" t="str">
        <f aca="false">IF(ISNUMBER(AJ170),AVERAGE(AJ164:AJ170),"")</f>
        <v/>
      </c>
      <c r="AT172" s="42" t="str">
        <f aca="false">IF(ISNUMBER(AK170),AVERAGE(AK164:AK170),"")</f>
        <v/>
      </c>
    </row>
    <row r="173" customFormat="false" ht="12.8" hidden="false" customHeight="false" outlineLevel="0" collapsed="false">
      <c r="B173" s="1" t="n">
        <f aca="false">B172+1</f>
        <v>93</v>
      </c>
      <c r="C173" s="15" t="n">
        <f aca="false">$C172+1</f>
        <v>43990</v>
      </c>
      <c r="D173" s="9"/>
      <c r="E173" s="9"/>
      <c r="F173" s="9"/>
      <c r="G173" s="9"/>
      <c r="H173" s="9"/>
      <c r="I173" s="9"/>
      <c r="J173" s="9"/>
      <c r="K173" s="1" t="n">
        <f aca="false">K172+1</f>
        <v>93</v>
      </c>
      <c r="L173" s="15" t="n">
        <v>43990</v>
      </c>
      <c r="M173" s="9"/>
      <c r="N173" s="9"/>
      <c r="O173" s="9"/>
      <c r="P173" s="9"/>
      <c r="Q173" s="9"/>
      <c r="R173" s="9"/>
      <c r="S173" s="9"/>
      <c r="T173" s="1" t="n">
        <f aca="false">T172+1</f>
        <v>93</v>
      </c>
      <c r="U173" s="15" t="n">
        <v>43990</v>
      </c>
      <c r="V173" s="0" t="n">
        <f aca="false">D173-M173</f>
        <v>0</v>
      </c>
      <c r="W173" s="0" t="n">
        <f aca="false">E173-N173</f>
        <v>0</v>
      </c>
      <c r="X173" s="0" t="n">
        <f aca="false">F173-O173</f>
        <v>0</v>
      </c>
      <c r="Y173" s="0" t="n">
        <f aca="false">G173-P173</f>
        <v>0</v>
      </c>
      <c r="Z173" s="0" t="n">
        <f aca="false">H173-Q173</f>
        <v>0</v>
      </c>
      <c r="AA173" s="0" t="n">
        <f aca="false">I173-R173</f>
        <v>0</v>
      </c>
      <c r="AB173" s="0" t="n">
        <f aca="false">J173-S173</f>
        <v>0</v>
      </c>
      <c r="AC173" s="1" t="n">
        <f aca="false">AC172+1</f>
        <v>93</v>
      </c>
      <c r="AD173" s="15" t="n">
        <v>43990</v>
      </c>
      <c r="AE173" s="41" t="str">
        <f aca="false">IF(ISNUMBER(D173),D173-D172,"")</f>
        <v/>
      </c>
      <c r="AF173" s="41" t="str">
        <f aca="false">IF(ISNUMBER(E173),E173-E172,"")</f>
        <v/>
      </c>
      <c r="AG173" s="41" t="str">
        <f aca="false">IF(ISNUMBER(F173),F173-F172,"")</f>
        <v/>
      </c>
      <c r="AH173" s="41" t="str">
        <f aca="false">IF(ISNUMBER(G173),G173-G172,"")</f>
        <v/>
      </c>
      <c r="AI173" s="41" t="str">
        <f aca="false">IF(ISNUMBER(H173),H173-H172,"")</f>
        <v/>
      </c>
      <c r="AJ173" s="41" t="str">
        <f aca="false">IF(ISNUMBER(I173),I173-I172,"")</f>
        <v/>
      </c>
      <c r="AK173" s="41" t="str">
        <f aca="false">IF(ISNUMBER(J173),J173-J172,"")</f>
        <v/>
      </c>
      <c r="AL173" s="1" t="n">
        <f aca="false">AL172+1</f>
        <v>93</v>
      </c>
      <c r="AN173" s="42" t="str">
        <f aca="false">IF(ISNUMBER(AE171),AVERAGE(AE165:AE171),"")</f>
        <v/>
      </c>
      <c r="AO173" s="42" t="str">
        <f aca="false">IF(ISNUMBER(AF171),AVERAGE(AF165:AF171),"")</f>
        <v/>
      </c>
      <c r="AP173" s="42" t="str">
        <f aca="false">IF(ISNUMBER(AG171),AVERAGE(AG165:AG171),"")</f>
        <v/>
      </c>
      <c r="AQ173" s="42" t="str">
        <f aca="false">IF(ISNUMBER(AH171),AVERAGE(AH165:AH171),"")</f>
        <v/>
      </c>
      <c r="AR173" s="42" t="str">
        <f aca="false">IF(ISNUMBER(AI171),AVERAGE(AI165:AI171),"")</f>
        <v/>
      </c>
      <c r="AS173" s="42" t="str">
        <f aca="false">IF(ISNUMBER(AJ171),AVERAGE(AJ165:AJ171),"")</f>
        <v/>
      </c>
      <c r="AT173" s="42" t="str">
        <f aca="false">IF(ISNUMBER(AK171),AVERAGE(AK165:AK171),"")</f>
        <v/>
      </c>
    </row>
    <row r="174" customFormat="false" ht="12.8" hidden="false" customHeight="false" outlineLevel="0" collapsed="false">
      <c r="B174" s="1" t="n">
        <f aca="false">B173+1</f>
        <v>94</v>
      </c>
      <c r="C174" s="15" t="n">
        <f aca="false">$C173+1</f>
        <v>43991</v>
      </c>
      <c r="D174" s="9"/>
      <c r="E174" s="9"/>
      <c r="F174" s="9"/>
      <c r="G174" s="9"/>
      <c r="H174" s="9"/>
      <c r="I174" s="9"/>
      <c r="J174" s="9"/>
      <c r="K174" s="1" t="n">
        <f aca="false">K173+1</f>
        <v>94</v>
      </c>
      <c r="L174" s="15" t="n">
        <v>43991</v>
      </c>
      <c r="M174" s="9"/>
      <c r="N174" s="9"/>
      <c r="O174" s="9"/>
      <c r="P174" s="9"/>
      <c r="Q174" s="9"/>
      <c r="R174" s="9"/>
      <c r="S174" s="9"/>
      <c r="T174" s="1" t="n">
        <f aca="false">T173+1</f>
        <v>94</v>
      </c>
      <c r="U174" s="15" t="n">
        <v>43991</v>
      </c>
      <c r="V174" s="0" t="n">
        <f aca="false">D174-M174</f>
        <v>0</v>
      </c>
      <c r="W174" s="0" t="n">
        <f aca="false">E174-N174</f>
        <v>0</v>
      </c>
      <c r="X174" s="0" t="n">
        <f aca="false">F174-O174</f>
        <v>0</v>
      </c>
      <c r="Y174" s="0" t="n">
        <f aca="false">G174-P174</f>
        <v>0</v>
      </c>
      <c r="Z174" s="0" t="n">
        <f aca="false">H174-Q174</f>
        <v>0</v>
      </c>
      <c r="AA174" s="0" t="n">
        <f aca="false">I174-R174</f>
        <v>0</v>
      </c>
      <c r="AB174" s="0" t="n">
        <f aca="false">J174-S174</f>
        <v>0</v>
      </c>
      <c r="AC174" s="1" t="n">
        <f aca="false">AC173+1</f>
        <v>94</v>
      </c>
      <c r="AD174" s="15" t="n">
        <v>43991</v>
      </c>
      <c r="AE174" s="41" t="str">
        <f aca="false">IF(ISNUMBER(D174),D174-D173,"")</f>
        <v/>
      </c>
      <c r="AF174" s="41" t="str">
        <f aca="false">IF(ISNUMBER(E174),E174-E173,"")</f>
        <v/>
      </c>
      <c r="AG174" s="41" t="str">
        <f aca="false">IF(ISNUMBER(F174),F174-F173,"")</f>
        <v/>
      </c>
      <c r="AH174" s="41" t="str">
        <f aca="false">IF(ISNUMBER(G174),G174-G173,"")</f>
        <v/>
      </c>
      <c r="AI174" s="41" t="str">
        <f aca="false">IF(ISNUMBER(H174),H174-H173,"")</f>
        <v/>
      </c>
      <c r="AJ174" s="41" t="str">
        <f aca="false">IF(ISNUMBER(I174),I174-I173,"")</f>
        <v/>
      </c>
      <c r="AK174" s="41" t="str">
        <f aca="false">IF(ISNUMBER(J174),J174-J173,"")</f>
        <v/>
      </c>
      <c r="AL174" s="1" t="n">
        <f aca="false">AL173+1</f>
        <v>94</v>
      </c>
      <c r="AN174" s="42" t="str">
        <f aca="false">IF(ISNUMBER(AE172),AVERAGE(AE166:AE172),"")</f>
        <v/>
      </c>
      <c r="AO174" s="42" t="str">
        <f aca="false">IF(ISNUMBER(AF172),AVERAGE(AF166:AF172),"")</f>
        <v/>
      </c>
      <c r="AP174" s="42" t="str">
        <f aca="false">IF(ISNUMBER(AG172),AVERAGE(AG166:AG172),"")</f>
        <v/>
      </c>
      <c r="AQ174" s="42" t="str">
        <f aca="false">IF(ISNUMBER(AH172),AVERAGE(AH166:AH172),"")</f>
        <v/>
      </c>
      <c r="AR174" s="42" t="str">
        <f aca="false">IF(ISNUMBER(AI172),AVERAGE(AI166:AI172),"")</f>
        <v/>
      </c>
      <c r="AS174" s="42" t="str">
        <f aca="false">IF(ISNUMBER(AJ172),AVERAGE(AJ166:AJ172),"")</f>
        <v/>
      </c>
      <c r="AT174" s="42" t="str">
        <f aca="false">IF(ISNUMBER(AK172),AVERAGE(AK166:AK172),"")</f>
        <v/>
      </c>
    </row>
    <row r="175" customFormat="false" ht="12.8" hidden="false" customHeight="false" outlineLevel="0" collapsed="false">
      <c r="B175" s="1" t="n">
        <f aca="false">B174+1</f>
        <v>95</v>
      </c>
      <c r="C175" s="15" t="n">
        <f aca="false">$C174+1</f>
        <v>43992</v>
      </c>
      <c r="D175" s="9"/>
      <c r="E175" s="9"/>
      <c r="F175" s="9"/>
      <c r="G175" s="9"/>
      <c r="H175" s="9"/>
      <c r="I175" s="9"/>
      <c r="J175" s="9"/>
      <c r="K175" s="1" t="n">
        <f aca="false">K174+1</f>
        <v>95</v>
      </c>
      <c r="L175" s="15" t="n">
        <v>43992</v>
      </c>
      <c r="M175" s="9"/>
      <c r="N175" s="9"/>
      <c r="O175" s="9"/>
      <c r="P175" s="9"/>
      <c r="Q175" s="9"/>
      <c r="R175" s="9"/>
      <c r="S175" s="9"/>
      <c r="T175" s="1" t="n">
        <f aca="false">T174+1</f>
        <v>95</v>
      </c>
      <c r="U175" s="15" t="n">
        <v>43992</v>
      </c>
      <c r="V175" s="0" t="n">
        <f aca="false">D175-M175</f>
        <v>0</v>
      </c>
      <c r="W175" s="0" t="n">
        <f aca="false">E175-N175</f>
        <v>0</v>
      </c>
      <c r="X175" s="0" t="n">
        <f aca="false">F175-O175</f>
        <v>0</v>
      </c>
      <c r="Y175" s="0" t="n">
        <f aca="false">G175-P175</f>
        <v>0</v>
      </c>
      <c r="Z175" s="0" t="n">
        <f aca="false">H175-Q175</f>
        <v>0</v>
      </c>
      <c r="AA175" s="0" t="n">
        <f aca="false">I175-R175</f>
        <v>0</v>
      </c>
      <c r="AB175" s="0" t="n">
        <f aca="false">J175-S175</f>
        <v>0</v>
      </c>
      <c r="AC175" s="1" t="n">
        <f aca="false">AC174+1</f>
        <v>95</v>
      </c>
      <c r="AD175" s="15" t="n">
        <v>43992</v>
      </c>
      <c r="AE175" s="41" t="str">
        <f aca="false">IF(ISNUMBER(D175),D175-D174,"")</f>
        <v/>
      </c>
      <c r="AF175" s="41" t="str">
        <f aca="false">IF(ISNUMBER(E175),E175-E174,"")</f>
        <v/>
      </c>
      <c r="AG175" s="41" t="str">
        <f aca="false">IF(ISNUMBER(F175),F175-F174,"")</f>
        <v/>
      </c>
      <c r="AH175" s="41" t="str">
        <f aca="false">IF(ISNUMBER(G175),G175-G174,"")</f>
        <v/>
      </c>
      <c r="AI175" s="41" t="str">
        <f aca="false">IF(ISNUMBER(H175),H175-H174,"")</f>
        <v/>
      </c>
      <c r="AJ175" s="41" t="str">
        <f aca="false">IF(ISNUMBER(I175),I175-I174,"")</f>
        <v/>
      </c>
      <c r="AK175" s="41" t="str">
        <f aca="false">IF(ISNUMBER(J175),J175-J174,"")</f>
        <v/>
      </c>
      <c r="AL175" s="1" t="n">
        <f aca="false">AL174+1</f>
        <v>95</v>
      </c>
      <c r="AN175" s="42" t="str">
        <f aca="false">IF(ISNUMBER(AE173),AVERAGE(AE167:AE173),"")</f>
        <v/>
      </c>
      <c r="AO175" s="42" t="str">
        <f aca="false">IF(ISNUMBER(AF173),AVERAGE(AF167:AF173),"")</f>
        <v/>
      </c>
      <c r="AP175" s="42" t="str">
        <f aca="false">IF(ISNUMBER(AG173),AVERAGE(AG167:AG173),"")</f>
        <v/>
      </c>
      <c r="AQ175" s="42" t="str">
        <f aca="false">IF(ISNUMBER(AH173),AVERAGE(AH167:AH173),"")</f>
        <v/>
      </c>
      <c r="AR175" s="42" t="str">
        <f aca="false">IF(ISNUMBER(AI173),AVERAGE(AI167:AI173),"")</f>
        <v/>
      </c>
      <c r="AS175" s="42" t="str">
        <f aca="false">IF(ISNUMBER(AJ173),AVERAGE(AJ167:AJ173),"")</f>
        <v/>
      </c>
      <c r="AT175" s="42" t="str">
        <f aca="false">IF(ISNUMBER(AK173),AVERAGE(AK167:AK173),"")</f>
        <v/>
      </c>
    </row>
    <row r="176" customFormat="false" ht="12.8" hidden="false" customHeight="false" outlineLevel="0" collapsed="false">
      <c r="B176" s="1" t="n">
        <f aca="false">B175+1</f>
        <v>96</v>
      </c>
      <c r="C176" s="15" t="n">
        <f aca="false">$C175+1</f>
        <v>43993</v>
      </c>
      <c r="D176" s="9"/>
      <c r="E176" s="9"/>
      <c r="F176" s="9"/>
      <c r="G176" s="9"/>
      <c r="H176" s="9"/>
      <c r="I176" s="9"/>
      <c r="J176" s="9"/>
      <c r="K176" s="1" t="n">
        <f aca="false">K175+1</f>
        <v>96</v>
      </c>
      <c r="L176" s="15" t="n">
        <v>43993</v>
      </c>
      <c r="M176" s="9"/>
      <c r="N176" s="9"/>
      <c r="O176" s="9"/>
      <c r="P176" s="9"/>
      <c r="Q176" s="9"/>
      <c r="R176" s="9"/>
      <c r="S176" s="9"/>
      <c r="T176" s="1" t="n">
        <f aca="false">T175+1</f>
        <v>96</v>
      </c>
      <c r="U176" s="15" t="n">
        <v>43993</v>
      </c>
      <c r="V176" s="0" t="n">
        <f aca="false">D176-M176</f>
        <v>0</v>
      </c>
      <c r="W176" s="0" t="n">
        <f aca="false">E176-N176</f>
        <v>0</v>
      </c>
      <c r="X176" s="0" t="n">
        <f aca="false">F176-O176</f>
        <v>0</v>
      </c>
      <c r="Y176" s="0" t="n">
        <f aca="false">G176-P176</f>
        <v>0</v>
      </c>
      <c r="Z176" s="0" t="n">
        <f aca="false">H176-Q176</f>
        <v>0</v>
      </c>
      <c r="AA176" s="0" t="n">
        <f aca="false">I176-R176</f>
        <v>0</v>
      </c>
      <c r="AB176" s="0" t="n">
        <f aca="false">J176-S176</f>
        <v>0</v>
      </c>
      <c r="AC176" s="1" t="n">
        <f aca="false">AC175+1</f>
        <v>96</v>
      </c>
      <c r="AD176" s="15" t="n">
        <v>43993</v>
      </c>
      <c r="AE176" s="41" t="str">
        <f aca="false">IF(ISNUMBER(D176),D176-D175,"")</f>
        <v/>
      </c>
      <c r="AF176" s="41" t="str">
        <f aca="false">IF(ISNUMBER(E176),E176-E175,"")</f>
        <v/>
      </c>
      <c r="AG176" s="41" t="str">
        <f aca="false">IF(ISNUMBER(F176),F176-F175,"")</f>
        <v/>
      </c>
      <c r="AH176" s="41" t="str">
        <f aca="false">IF(ISNUMBER(G176),G176-G175,"")</f>
        <v/>
      </c>
      <c r="AI176" s="41" t="str">
        <f aca="false">IF(ISNUMBER(H176),H176-H175,"")</f>
        <v/>
      </c>
      <c r="AJ176" s="41" t="str">
        <f aca="false">IF(ISNUMBER(I176),I176-I175,"")</f>
        <v/>
      </c>
      <c r="AK176" s="41" t="str">
        <f aca="false">IF(ISNUMBER(J176),J176-J175,"")</f>
        <v/>
      </c>
      <c r="AL176" s="1" t="n">
        <f aca="false">AL175+1</f>
        <v>96</v>
      </c>
      <c r="AN176" s="42" t="str">
        <f aca="false">IF(ISNUMBER(AE174),AVERAGE(AE168:AE174),"")</f>
        <v/>
      </c>
      <c r="AO176" s="42" t="str">
        <f aca="false">IF(ISNUMBER(AF174),AVERAGE(AF168:AF174),"")</f>
        <v/>
      </c>
      <c r="AP176" s="42" t="str">
        <f aca="false">IF(ISNUMBER(AG174),AVERAGE(AG168:AG174),"")</f>
        <v/>
      </c>
      <c r="AQ176" s="42" t="str">
        <f aca="false">IF(ISNUMBER(AH174),AVERAGE(AH168:AH174),"")</f>
        <v/>
      </c>
      <c r="AR176" s="42" t="str">
        <f aca="false">IF(ISNUMBER(AI174),AVERAGE(AI168:AI174),"")</f>
        <v/>
      </c>
      <c r="AS176" s="42" t="str">
        <f aca="false">IF(ISNUMBER(AJ174),AVERAGE(AJ168:AJ174),"")</f>
        <v/>
      </c>
      <c r="AT176" s="42" t="str">
        <f aca="false">IF(ISNUMBER(AK174),AVERAGE(AK168:AK174),"")</f>
        <v/>
      </c>
    </row>
    <row r="177" customFormat="false" ht="12.8" hidden="false" customHeight="false" outlineLevel="0" collapsed="false">
      <c r="B177" s="1" t="n">
        <f aca="false">B176+1</f>
        <v>97</v>
      </c>
      <c r="C177" s="15" t="n">
        <f aca="false">$C176+1</f>
        <v>43994</v>
      </c>
      <c r="D177" s="9"/>
      <c r="E177" s="9"/>
      <c r="F177" s="9"/>
      <c r="G177" s="9"/>
      <c r="H177" s="9"/>
      <c r="I177" s="9"/>
      <c r="J177" s="9"/>
      <c r="K177" s="1" t="n">
        <f aca="false">K176+1</f>
        <v>97</v>
      </c>
      <c r="L177" s="15" t="n">
        <v>43994</v>
      </c>
      <c r="M177" s="9"/>
      <c r="N177" s="9"/>
      <c r="O177" s="9"/>
      <c r="P177" s="9"/>
      <c r="Q177" s="9"/>
      <c r="R177" s="9"/>
      <c r="S177" s="9"/>
      <c r="T177" s="1" t="n">
        <f aca="false">T176+1</f>
        <v>97</v>
      </c>
      <c r="U177" s="15" t="n">
        <v>43994</v>
      </c>
      <c r="V177" s="0" t="n">
        <f aca="false">D177-M177</f>
        <v>0</v>
      </c>
      <c r="W177" s="0" t="n">
        <f aca="false">E177-N177</f>
        <v>0</v>
      </c>
      <c r="X177" s="0" t="n">
        <f aca="false">F177-O177</f>
        <v>0</v>
      </c>
      <c r="Y177" s="0" t="n">
        <f aca="false">G177-P177</f>
        <v>0</v>
      </c>
      <c r="Z177" s="0" t="n">
        <f aca="false">H177-Q177</f>
        <v>0</v>
      </c>
      <c r="AA177" s="0" t="n">
        <f aca="false">I177-R177</f>
        <v>0</v>
      </c>
      <c r="AB177" s="0" t="n">
        <f aca="false">J177-S177</f>
        <v>0</v>
      </c>
      <c r="AC177" s="1" t="n">
        <f aca="false">AC176+1</f>
        <v>97</v>
      </c>
      <c r="AD177" s="15" t="n">
        <v>43994</v>
      </c>
      <c r="AE177" s="41" t="str">
        <f aca="false">IF(ISNUMBER(D177),D177-D176,"")</f>
        <v/>
      </c>
      <c r="AF177" s="41" t="str">
        <f aca="false">IF(ISNUMBER(E177),E177-E176,"")</f>
        <v/>
      </c>
      <c r="AG177" s="41" t="str">
        <f aca="false">IF(ISNUMBER(F177),F177-F176,"")</f>
        <v/>
      </c>
      <c r="AH177" s="41" t="str">
        <f aca="false">IF(ISNUMBER(G177),G177-G176,"")</f>
        <v/>
      </c>
      <c r="AI177" s="41" t="str">
        <f aca="false">IF(ISNUMBER(H177),H177-H176,"")</f>
        <v/>
      </c>
      <c r="AJ177" s="41" t="str">
        <f aca="false">IF(ISNUMBER(I177),I177-I176,"")</f>
        <v/>
      </c>
      <c r="AK177" s="41" t="str">
        <f aca="false">IF(ISNUMBER(J177),J177-J176,"")</f>
        <v/>
      </c>
      <c r="AL177" s="1" t="n">
        <f aca="false">AL176+1</f>
        <v>97</v>
      </c>
      <c r="AN177" s="42" t="str">
        <f aca="false">IF(ISNUMBER(AE175),AVERAGE(AE169:AE175),"")</f>
        <v/>
      </c>
      <c r="AO177" s="42" t="str">
        <f aca="false">IF(ISNUMBER(AF175),AVERAGE(AF169:AF175),"")</f>
        <v/>
      </c>
      <c r="AP177" s="42" t="str">
        <f aca="false">IF(ISNUMBER(AG175),AVERAGE(AG169:AG175),"")</f>
        <v/>
      </c>
      <c r="AQ177" s="42" t="str">
        <f aca="false">IF(ISNUMBER(AH175),AVERAGE(AH169:AH175),"")</f>
        <v/>
      </c>
      <c r="AR177" s="42" t="str">
        <f aca="false">IF(ISNUMBER(AI175),AVERAGE(AI169:AI175),"")</f>
        <v/>
      </c>
      <c r="AS177" s="42" t="str">
        <f aca="false">IF(ISNUMBER(AJ175),AVERAGE(AJ169:AJ175),"")</f>
        <v/>
      </c>
      <c r="AT177" s="42" t="str">
        <f aca="false">IF(ISNUMBER(AK175),AVERAGE(AK169:AK175),"")</f>
        <v/>
      </c>
    </row>
    <row r="178" customFormat="false" ht="12.8" hidden="false" customHeight="false" outlineLevel="0" collapsed="false">
      <c r="B178" s="1" t="n">
        <f aca="false">B177+1</f>
        <v>98</v>
      </c>
      <c r="C178" s="15" t="n">
        <f aca="false">$C177+1</f>
        <v>43995</v>
      </c>
      <c r="D178" s="9"/>
      <c r="E178" s="9"/>
      <c r="F178" s="9"/>
      <c r="G178" s="9"/>
      <c r="H178" s="9"/>
      <c r="I178" s="9"/>
      <c r="J178" s="9"/>
      <c r="K178" s="1" t="n">
        <f aca="false">K177+1</f>
        <v>98</v>
      </c>
      <c r="L178" s="15" t="n">
        <v>43995</v>
      </c>
      <c r="M178" s="9"/>
      <c r="N178" s="9"/>
      <c r="O178" s="9"/>
      <c r="P178" s="9"/>
      <c r="Q178" s="9"/>
      <c r="R178" s="9"/>
      <c r="S178" s="9"/>
      <c r="T178" s="1" t="n">
        <f aca="false">T177+1</f>
        <v>98</v>
      </c>
      <c r="U178" s="15" t="n">
        <v>43995</v>
      </c>
      <c r="V178" s="0" t="n">
        <f aca="false">D178-M178</f>
        <v>0</v>
      </c>
      <c r="W178" s="0" t="n">
        <f aca="false">E178-N178</f>
        <v>0</v>
      </c>
      <c r="X178" s="0" t="n">
        <f aca="false">F178-O178</f>
        <v>0</v>
      </c>
      <c r="Y178" s="0" t="n">
        <f aca="false">G178-P178</f>
        <v>0</v>
      </c>
      <c r="Z178" s="0" t="n">
        <f aca="false">H178-Q178</f>
        <v>0</v>
      </c>
      <c r="AA178" s="0" t="n">
        <f aca="false">I178-R178</f>
        <v>0</v>
      </c>
      <c r="AB178" s="0" t="n">
        <f aca="false">J178-S178</f>
        <v>0</v>
      </c>
      <c r="AC178" s="1" t="n">
        <f aca="false">AC177+1</f>
        <v>98</v>
      </c>
      <c r="AD178" s="15" t="n">
        <v>43995</v>
      </c>
      <c r="AE178" s="41" t="str">
        <f aca="false">IF(ISNUMBER(D178),D178-D177,"")</f>
        <v/>
      </c>
      <c r="AF178" s="41" t="str">
        <f aca="false">IF(ISNUMBER(E178),E178-E177,"")</f>
        <v/>
      </c>
      <c r="AG178" s="41" t="str">
        <f aca="false">IF(ISNUMBER(F178),F178-F177,"")</f>
        <v/>
      </c>
      <c r="AH178" s="41" t="str">
        <f aca="false">IF(ISNUMBER(G178),G178-G177,"")</f>
        <v/>
      </c>
      <c r="AI178" s="41" t="str">
        <f aca="false">IF(ISNUMBER(H178),H178-H177,"")</f>
        <v/>
      </c>
      <c r="AJ178" s="41" t="str">
        <f aca="false">IF(ISNUMBER(I178),I178-I177,"")</f>
        <v/>
      </c>
      <c r="AK178" s="41" t="str">
        <f aca="false">IF(ISNUMBER(J178),J178-J177,"")</f>
        <v/>
      </c>
      <c r="AL178" s="1" t="n">
        <f aca="false">AL177+1</f>
        <v>98</v>
      </c>
      <c r="AN178" s="42" t="str">
        <f aca="false">IF(ISNUMBER(AE176),AVERAGE(AE170:AE176),"")</f>
        <v/>
      </c>
      <c r="AO178" s="42" t="str">
        <f aca="false">IF(ISNUMBER(AF176),AVERAGE(AF170:AF176),"")</f>
        <v/>
      </c>
      <c r="AP178" s="42" t="str">
        <f aca="false">IF(ISNUMBER(AG176),AVERAGE(AG170:AG176),"")</f>
        <v/>
      </c>
      <c r="AQ178" s="42" t="str">
        <f aca="false">IF(ISNUMBER(AH176),AVERAGE(AH170:AH176),"")</f>
        <v/>
      </c>
      <c r="AR178" s="42" t="str">
        <f aca="false">IF(ISNUMBER(AI176),AVERAGE(AI170:AI176),"")</f>
        <v/>
      </c>
      <c r="AS178" s="42" t="str">
        <f aca="false">IF(ISNUMBER(AJ176),AVERAGE(AJ170:AJ176),"")</f>
        <v/>
      </c>
      <c r="AT178" s="42" t="str">
        <f aca="false">IF(ISNUMBER(AK176),AVERAGE(AK170:AK176),"")</f>
        <v/>
      </c>
    </row>
    <row r="179" customFormat="false" ht="12.8" hidden="false" customHeight="false" outlineLevel="0" collapsed="false">
      <c r="B179" s="1" t="n">
        <f aca="false">B178+1</f>
        <v>99</v>
      </c>
      <c r="C179" s="15" t="n">
        <f aca="false">$C178+1</f>
        <v>43996</v>
      </c>
      <c r="D179" s="9"/>
      <c r="E179" s="9"/>
      <c r="F179" s="9"/>
      <c r="G179" s="9"/>
      <c r="H179" s="9"/>
      <c r="I179" s="9"/>
      <c r="J179" s="9"/>
      <c r="K179" s="1" t="n">
        <f aca="false">K178+1</f>
        <v>99</v>
      </c>
      <c r="L179" s="15" t="n">
        <v>43996</v>
      </c>
      <c r="M179" s="9"/>
      <c r="N179" s="9"/>
      <c r="O179" s="9"/>
      <c r="P179" s="9"/>
      <c r="Q179" s="9"/>
      <c r="R179" s="9"/>
      <c r="S179" s="9"/>
      <c r="T179" s="1" t="n">
        <f aca="false">T178+1</f>
        <v>99</v>
      </c>
      <c r="U179" s="15" t="n">
        <v>43996</v>
      </c>
      <c r="V179" s="0" t="n">
        <f aca="false">D179-M179</f>
        <v>0</v>
      </c>
      <c r="W179" s="0" t="n">
        <f aca="false">E179-N179</f>
        <v>0</v>
      </c>
      <c r="X179" s="0" t="n">
        <f aca="false">F179-O179</f>
        <v>0</v>
      </c>
      <c r="Y179" s="0" t="n">
        <f aca="false">G179-P179</f>
        <v>0</v>
      </c>
      <c r="Z179" s="0" t="n">
        <f aca="false">H179-Q179</f>
        <v>0</v>
      </c>
      <c r="AA179" s="0" t="n">
        <f aca="false">I179-R179</f>
        <v>0</v>
      </c>
      <c r="AB179" s="0" t="n">
        <f aca="false">J179-S179</f>
        <v>0</v>
      </c>
      <c r="AC179" s="1" t="n">
        <f aca="false">AC178+1</f>
        <v>99</v>
      </c>
      <c r="AD179" s="15" t="n">
        <v>43996</v>
      </c>
      <c r="AE179" s="41" t="str">
        <f aca="false">IF(ISNUMBER(D179),D179-D178,"")</f>
        <v/>
      </c>
      <c r="AF179" s="41" t="str">
        <f aca="false">IF(ISNUMBER(E179),E179-E178,"")</f>
        <v/>
      </c>
      <c r="AG179" s="41" t="str">
        <f aca="false">IF(ISNUMBER(F179),F179-F178,"")</f>
        <v/>
      </c>
      <c r="AH179" s="41" t="str">
        <f aca="false">IF(ISNUMBER(G179),G179-G178,"")</f>
        <v/>
      </c>
      <c r="AI179" s="41" t="str">
        <f aca="false">IF(ISNUMBER(H179),H179-H178,"")</f>
        <v/>
      </c>
      <c r="AJ179" s="41" t="str">
        <f aca="false">IF(ISNUMBER(I179),I179-I178,"")</f>
        <v/>
      </c>
      <c r="AK179" s="41" t="str">
        <f aca="false">IF(ISNUMBER(J179),J179-J178,"")</f>
        <v/>
      </c>
      <c r="AL179" s="1" t="n">
        <f aca="false">AL178+1</f>
        <v>99</v>
      </c>
      <c r="AN179" s="42" t="str">
        <f aca="false">IF(ISNUMBER(AE177),AVERAGE(AE171:AE177),"")</f>
        <v/>
      </c>
      <c r="AO179" s="42" t="str">
        <f aca="false">IF(ISNUMBER(AF177),AVERAGE(AF171:AF177),"")</f>
        <v/>
      </c>
      <c r="AP179" s="42" t="str">
        <f aca="false">IF(ISNUMBER(AG177),AVERAGE(AG171:AG177),"")</f>
        <v/>
      </c>
      <c r="AQ179" s="42" t="str">
        <f aca="false">IF(ISNUMBER(AH177),AVERAGE(AH171:AH177),"")</f>
        <v/>
      </c>
      <c r="AR179" s="42" t="str">
        <f aca="false">IF(ISNUMBER(AI177),AVERAGE(AI171:AI177),"")</f>
        <v/>
      </c>
      <c r="AS179" s="42" t="str">
        <f aca="false">IF(ISNUMBER(AJ177),AVERAGE(AJ171:AJ177),"")</f>
        <v/>
      </c>
      <c r="AT179" s="42" t="str">
        <f aca="false">IF(ISNUMBER(AK177),AVERAGE(AK171:AK177),"")</f>
        <v/>
      </c>
    </row>
    <row r="180" customFormat="false" ht="12.8" hidden="false" customHeight="false" outlineLevel="0" collapsed="false">
      <c r="B180" s="1" t="n">
        <f aca="false">B179+1</f>
        <v>100</v>
      </c>
      <c r="C180" s="15" t="n">
        <f aca="false">$C179+1</f>
        <v>43997</v>
      </c>
      <c r="D180" s="9"/>
      <c r="E180" s="9"/>
      <c r="F180" s="9"/>
      <c r="G180" s="9"/>
      <c r="H180" s="9"/>
      <c r="I180" s="9"/>
      <c r="J180" s="9"/>
      <c r="K180" s="1" t="n">
        <f aca="false">K179+1</f>
        <v>100</v>
      </c>
      <c r="L180" s="15" t="n">
        <v>43997</v>
      </c>
      <c r="M180" s="9"/>
      <c r="N180" s="9"/>
      <c r="O180" s="9"/>
      <c r="P180" s="9"/>
      <c r="Q180" s="9"/>
      <c r="R180" s="9"/>
      <c r="S180" s="9"/>
      <c r="T180" s="1" t="n">
        <f aca="false">T179+1</f>
        <v>100</v>
      </c>
      <c r="U180" s="15" t="n">
        <v>43997</v>
      </c>
      <c r="V180" s="0" t="n">
        <f aca="false">D180-M180</f>
        <v>0</v>
      </c>
      <c r="W180" s="0" t="n">
        <f aca="false">E180-N180</f>
        <v>0</v>
      </c>
      <c r="X180" s="0" t="n">
        <f aca="false">F180-O180</f>
        <v>0</v>
      </c>
      <c r="Y180" s="0" t="n">
        <f aca="false">G180-P180</f>
        <v>0</v>
      </c>
      <c r="Z180" s="0" t="n">
        <f aca="false">H180-Q180</f>
        <v>0</v>
      </c>
      <c r="AA180" s="0" t="n">
        <f aca="false">I180-R180</f>
        <v>0</v>
      </c>
      <c r="AB180" s="0" t="n">
        <f aca="false">J180-S180</f>
        <v>0</v>
      </c>
      <c r="AC180" s="1" t="n">
        <f aca="false">AC179+1</f>
        <v>100</v>
      </c>
      <c r="AD180" s="15" t="n">
        <v>43997</v>
      </c>
      <c r="AE180" s="41" t="str">
        <f aca="false">IF(ISNUMBER(D180),D180-D179,"")</f>
        <v/>
      </c>
      <c r="AF180" s="41" t="str">
        <f aca="false">IF(ISNUMBER(E180),E180-E179,"")</f>
        <v/>
      </c>
      <c r="AG180" s="41" t="str">
        <f aca="false">IF(ISNUMBER(F180),F180-F179,"")</f>
        <v/>
      </c>
      <c r="AH180" s="41" t="str">
        <f aca="false">IF(ISNUMBER(G180),G180-G179,"")</f>
        <v/>
      </c>
      <c r="AI180" s="41" t="str">
        <f aca="false">IF(ISNUMBER(H180),H180-H179,"")</f>
        <v/>
      </c>
      <c r="AJ180" s="41" t="str">
        <f aca="false">IF(ISNUMBER(I180),I180-I179,"")</f>
        <v/>
      </c>
      <c r="AK180" s="41" t="str">
        <f aca="false">IF(ISNUMBER(J180),J180-J179,"")</f>
        <v/>
      </c>
      <c r="AL180" s="1" t="n">
        <f aca="false">AL179+1</f>
        <v>100</v>
      </c>
      <c r="AN180" s="42" t="str">
        <f aca="false">IF(ISNUMBER(AE178),AVERAGE(AE172:AE178),"")</f>
        <v/>
      </c>
      <c r="AO180" s="42" t="str">
        <f aca="false">IF(ISNUMBER(AF178),AVERAGE(AF172:AF178),"")</f>
        <v/>
      </c>
      <c r="AP180" s="42" t="str">
        <f aca="false">IF(ISNUMBER(AG178),AVERAGE(AG172:AG178),"")</f>
        <v/>
      </c>
      <c r="AQ180" s="42" t="str">
        <f aca="false">IF(ISNUMBER(AH178),AVERAGE(AH172:AH178),"")</f>
        <v/>
      </c>
      <c r="AR180" s="42" t="str">
        <f aca="false">IF(ISNUMBER(AI178),AVERAGE(AI172:AI178),"")</f>
        <v/>
      </c>
      <c r="AS180" s="42" t="str">
        <f aca="false">IF(ISNUMBER(AJ178),AVERAGE(AJ172:AJ178),"")</f>
        <v/>
      </c>
      <c r="AT180" s="42" t="str">
        <f aca="false">IF(ISNUMBER(AK178),AVERAGE(AK172:AK178),"")</f>
        <v/>
      </c>
    </row>
    <row r="181" customFormat="false" ht="12.8" hidden="false" customHeight="false" outlineLevel="0" collapsed="false">
      <c r="B181" s="1" t="n">
        <f aca="false">B180+1</f>
        <v>101</v>
      </c>
      <c r="C181" s="15" t="n">
        <f aca="false">$C180+1</f>
        <v>43998</v>
      </c>
      <c r="D181" s="9"/>
      <c r="E181" s="9"/>
      <c r="F181" s="9"/>
      <c r="G181" s="9"/>
      <c r="H181" s="9"/>
      <c r="I181" s="9"/>
      <c r="J181" s="9"/>
      <c r="K181" s="1" t="n">
        <f aca="false">K180+1</f>
        <v>101</v>
      </c>
      <c r="L181" s="15" t="n">
        <v>43998</v>
      </c>
      <c r="M181" s="9"/>
      <c r="N181" s="9"/>
      <c r="O181" s="9"/>
      <c r="P181" s="9"/>
      <c r="Q181" s="9"/>
      <c r="R181" s="9"/>
      <c r="S181" s="9"/>
      <c r="T181" s="1" t="n">
        <f aca="false">T180+1</f>
        <v>101</v>
      </c>
      <c r="U181" s="15" t="n">
        <v>43998</v>
      </c>
      <c r="V181" s="0" t="n">
        <f aca="false">D181-M181</f>
        <v>0</v>
      </c>
      <c r="W181" s="0" t="n">
        <f aca="false">E181-N181</f>
        <v>0</v>
      </c>
      <c r="X181" s="0" t="n">
        <f aca="false">F181-O181</f>
        <v>0</v>
      </c>
      <c r="Y181" s="0" t="n">
        <f aca="false">G181-P181</f>
        <v>0</v>
      </c>
      <c r="Z181" s="0" t="n">
        <f aca="false">H181-Q181</f>
        <v>0</v>
      </c>
      <c r="AA181" s="0" t="n">
        <f aca="false">I181-R181</f>
        <v>0</v>
      </c>
      <c r="AB181" s="0" t="n">
        <f aca="false">J181-S181</f>
        <v>0</v>
      </c>
      <c r="AC181" s="1" t="n">
        <f aca="false">AC180+1</f>
        <v>101</v>
      </c>
      <c r="AD181" s="15" t="n">
        <v>43998</v>
      </c>
      <c r="AE181" s="41" t="str">
        <f aca="false">IF(ISNUMBER(D181),D181-D180,"")</f>
        <v/>
      </c>
      <c r="AF181" s="41" t="str">
        <f aca="false">IF(ISNUMBER(E181),E181-E180,"")</f>
        <v/>
      </c>
      <c r="AG181" s="41" t="str">
        <f aca="false">IF(ISNUMBER(F181),F181-F180,"")</f>
        <v/>
      </c>
      <c r="AH181" s="41" t="str">
        <f aca="false">IF(ISNUMBER(G181),G181-G180,"")</f>
        <v/>
      </c>
      <c r="AI181" s="41" t="str">
        <f aca="false">IF(ISNUMBER(H181),H181-H180,"")</f>
        <v/>
      </c>
      <c r="AJ181" s="41" t="str">
        <f aca="false">IF(ISNUMBER(I181),I181-I180,"")</f>
        <v/>
      </c>
      <c r="AK181" s="41" t="str">
        <f aca="false">IF(ISNUMBER(J181),J181-J180,"")</f>
        <v/>
      </c>
      <c r="AL181" s="1" t="n">
        <f aca="false">AL180+1</f>
        <v>101</v>
      </c>
      <c r="AN181" s="42" t="str">
        <f aca="false">IF(ISNUMBER(AE179),AVERAGE(AE173:AE179),"")</f>
        <v/>
      </c>
      <c r="AO181" s="42" t="str">
        <f aca="false">IF(ISNUMBER(AF179),AVERAGE(AF173:AF179),"")</f>
        <v/>
      </c>
      <c r="AP181" s="42" t="str">
        <f aca="false">IF(ISNUMBER(AG179),AVERAGE(AG173:AG179),"")</f>
        <v/>
      </c>
      <c r="AQ181" s="42" t="str">
        <f aca="false">IF(ISNUMBER(AH179),AVERAGE(AH173:AH179),"")</f>
        <v/>
      </c>
      <c r="AR181" s="42" t="str">
        <f aca="false">IF(ISNUMBER(AI179),AVERAGE(AI173:AI179),"")</f>
        <v/>
      </c>
      <c r="AS181" s="42" t="str">
        <f aca="false">IF(ISNUMBER(AJ179),AVERAGE(AJ173:AJ179),"")</f>
        <v/>
      </c>
      <c r="AT181" s="42" t="str">
        <f aca="false">IF(ISNUMBER(AK179),AVERAGE(AK173:AK179),"")</f>
        <v/>
      </c>
    </row>
    <row r="182" customFormat="false" ht="12.8" hidden="false" customHeight="false" outlineLevel="0" collapsed="false">
      <c r="B182" s="1" t="n">
        <f aca="false">B181+1</f>
        <v>102</v>
      </c>
      <c r="C182" s="15" t="n">
        <f aca="false">$C181+1</f>
        <v>43999</v>
      </c>
      <c r="D182" s="9"/>
      <c r="E182" s="9"/>
      <c r="F182" s="9"/>
      <c r="G182" s="9"/>
      <c r="H182" s="9"/>
      <c r="I182" s="9"/>
      <c r="J182" s="9"/>
      <c r="K182" s="1" t="n">
        <f aca="false">K181+1</f>
        <v>102</v>
      </c>
      <c r="L182" s="15" t="n">
        <v>43999</v>
      </c>
      <c r="M182" s="9"/>
      <c r="N182" s="9"/>
      <c r="O182" s="9"/>
      <c r="P182" s="9"/>
      <c r="Q182" s="9"/>
      <c r="R182" s="9"/>
      <c r="S182" s="9"/>
      <c r="T182" s="1" t="n">
        <f aca="false">T181+1</f>
        <v>102</v>
      </c>
      <c r="U182" s="15" t="n">
        <v>43999</v>
      </c>
      <c r="V182" s="0" t="n">
        <f aca="false">D182-M182</f>
        <v>0</v>
      </c>
      <c r="W182" s="0" t="n">
        <f aca="false">E182-N182</f>
        <v>0</v>
      </c>
      <c r="X182" s="0" t="n">
        <f aca="false">F182-O182</f>
        <v>0</v>
      </c>
      <c r="Y182" s="0" t="n">
        <f aca="false">G182-P182</f>
        <v>0</v>
      </c>
      <c r="Z182" s="0" t="n">
        <f aca="false">H182-Q182</f>
        <v>0</v>
      </c>
      <c r="AA182" s="0" t="n">
        <f aca="false">I182-R182</f>
        <v>0</v>
      </c>
      <c r="AB182" s="0" t="n">
        <f aca="false">J182-S182</f>
        <v>0</v>
      </c>
      <c r="AC182" s="1" t="n">
        <f aca="false">AC181+1</f>
        <v>102</v>
      </c>
      <c r="AD182" s="15" t="n">
        <v>43999</v>
      </c>
      <c r="AE182" s="41" t="str">
        <f aca="false">IF(ISNUMBER(D182),D182-D181,"")</f>
        <v/>
      </c>
      <c r="AF182" s="41" t="str">
        <f aca="false">IF(ISNUMBER(E182),E182-E181,"")</f>
        <v/>
      </c>
      <c r="AG182" s="41" t="str">
        <f aca="false">IF(ISNUMBER(F182),F182-F181,"")</f>
        <v/>
      </c>
      <c r="AH182" s="41" t="str">
        <f aca="false">IF(ISNUMBER(G182),G182-G181,"")</f>
        <v/>
      </c>
      <c r="AI182" s="41" t="str">
        <f aca="false">IF(ISNUMBER(H182),H182-H181,"")</f>
        <v/>
      </c>
      <c r="AJ182" s="41" t="str">
        <f aca="false">IF(ISNUMBER(I182),I182-I181,"")</f>
        <v/>
      </c>
      <c r="AK182" s="41" t="str">
        <f aca="false">IF(ISNUMBER(J182),J182-J181,"")</f>
        <v/>
      </c>
      <c r="AL182" s="1" t="n">
        <f aca="false">AL181+1</f>
        <v>102</v>
      </c>
      <c r="AN182" s="42" t="str">
        <f aca="false">IF(ISNUMBER(AE180),AVERAGE(AE174:AE180),"")</f>
        <v/>
      </c>
      <c r="AO182" s="42" t="str">
        <f aca="false">IF(ISNUMBER(AF180),AVERAGE(AF174:AF180),"")</f>
        <v/>
      </c>
      <c r="AP182" s="42" t="str">
        <f aca="false">IF(ISNUMBER(AG180),AVERAGE(AG174:AG180),"")</f>
        <v/>
      </c>
      <c r="AQ182" s="42" t="str">
        <f aca="false">IF(ISNUMBER(AH180),AVERAGE(AH174:AH180),"")</f>
        <v/>
      </c>
      <c r="AR182" s="42" t="str">
        <f aca="false">IF(ISNUMBER(AI180),AVERAGE(AI174:AI180),"")</f>
        <v/>
      </c>
      <c r="AS182" s="42" t="str">
        <f aca="false">IF(ISNUMBER(AJ180),AVERAGE(AJ174:AJ180),"")</f>
        <v/>
      </c>
      <c r="AT182" s="42" t="str">
        <f aca="false">IF(ISNUMBER(AK180),AVERAGE(AK174:AK180),"")</f>
        <v/>
      </c>
    </row>
    <row r="183" customFormat="false" ht="12.8" hidden="false" customHeight="false" outlineLevel="0" collapsed="false">
      <c r="B183" s="1" t="n">
        <f aca="false">B182+1</f>
        <v>103</v>
      </c>
      <c r="C183" s="15" t="n">
        <f aca="false">$C182+1</f>
        <v>44000</v>
      </c>
      <c r="D183" s="9"/>
      <c r="E183" s="9"/>
      <c r="F183" s="9"/>
      <c r="G183" s="9"/>
      <c r="H183" s="9"/>
      <c r="I183" s="9"/>
      <c r="J183" s="9"/>
      <c r="K183" s="1" t="n">
        <f aca="false">K182+1</f>
        <v>103</v>
      </c>
      <c r="L183" s="15" t="n">
        <v>44000</v>
      </c>
      <c r="M183" s="9"/>
      <c r="N183" s="9"/>
      <c r="O183" s="9"/>
      <c r="P183" s="9"/>
      <c r="Q183" s="9"/>
      <c r="R183" s="9"/>
      <c r="S183" s="9"/>
      <c r="T183" s="1" t="n">
        <f aca="false">T182+1</f>
        <v>103</v>
      </c>
      <c r="U183" s="15" t="n">
        <v>44000</v>
      </c>
      <c r="V183" s="0" t="n">
        <f aca="false">D183-M183</f>
        <v>0</v>
      </c>
      <c r="W183" s="0" t="n">
        <f aca="false">E183-N183</f>
        <v>0</v>
      </c>
      <c r="X183" s="0" t="n">
        <f aca="false">F183-O183</f>
        <v>0</v>
      </c>
      <c r="Y183" s="0" t="n">
        <f aca="false">G183-P183</f>
        <v>0</v>
      </c>
      <c r="Z183" s="0" t="n">
        <f aca="false">H183-Q183</f>
        <v>0</v>
      </c>
      <c r="AA183" s="0" t="n">
        <f aca="false">I183-R183</f>
        <v>0</v>
      </c>
      <c r="AB183" s="0" t="n">
        <f aca="false">J183-S183</f>
        <v>0</v>
      </c>
      <c r="AC183" s="1" t="n">
        <f aca="false">AC182+1</f>
        <v>103</v>
      </c>
      <c r="AD183" s="15" t="n">
        <v>44000</v>
      </c>
      <c r="AE183" s="41" t="str">
        <f aca="false">IF(ISNUMBER(D183),D183-D182,"")</f>
        <v/>
      </c>
      <c r="AF183" s="41" t="str">
        <f aca="false">IF(ISNUMBER(E183),E183-E182,"")</f>
        <v/>
      </c>
      <c r="AG183" s="41" t="str">
        <f aca="false">IF(ISNUMBER(F183),F183-F182,"")</f>
        <v/>
      </c>
      <c r="AH183" s="41" t="str">
        <f aca="false">IF(ISNUMBER(G183),G183-G182,"")</f>
        <v/>
      </c>
      <c r="AI183" s="41" t="str">
        <f aca="false">IF(ISNUMBER(H183),H183-H182,"")</f>
        <v/>
      </c>
      <c r="AJ183" s="41" t="str">
        <f aca="false">IF(ISNUMBER(I183),I183-I182,"")</f>
        <v/>
      </c>
      <c r="AK183" s="41" t="str">
        <f aca="false">IF(ISNUMBER(J183),J183-J182,"")</f>
        <v/>
      </c>
      <c r="AL183" s="1" t="n">
        <f aca="false">AL182+1</f>
        <v>103</v>
      </c>
      <c r="AN183" s="42" t="str">
        <f aca="false">IF(ISNUMBER(AE181),AVERAGE(AE175:AE181),"")</f>
        <v/>
      </c>
      <c r="AO183" s="42" t="str">
        <f aca="false">IF(ISNUMBER(AF181),AVERAGE(AF175:AF181),"")</f>
        <v/>
      </c>
      <c r="AP183" s="42" t="str">
        <f aca="false">IF(ISNUMBER(AG181),AVERAGE(AG175:AG181),"")</f>
        <v/>
      </c>
      <c r="AQ183" s="42" t="str">
        <f aca="false">IF(ISNUMBER(AH181),AVERAGE(AH175:AH181),"")</f>
        <v/>
      </c>
      <c r="AR183" s="42" t="str">
        <f aca="false">IF(ISNUMBER(AI181),AVERAGE(AI175:AI181),"")</f>
        <v/>
      </c>
      <c r="AS183" s="42" t="str">
        <f aca="false">IF(ISNUMBER(AJ181),AVERAGE(AJ175:AJ181),"")</f>
        <v/>
      </c>
      <c r="AT183" s="42" t="str">
        <f aca="false">IF(ISNUMBER(AK181),AVERAGE(AK175:AK181),"")</f>
        <v/>
      </c>
    </row>
    <row r="184" customFormat="false" ht="12.8" hidden="false" customHeight="false" outlineLevel="0" collapsed="false">
      <c r="B184" s="1" t="n">
        <f aca="false">B183+1</f>
        <v>104</v>
      </c>
      <c r="C184" s="15" t="n">
        <f aca="false">$C183+1</f>
        <v>44001</v>
      </c>
      <c r="D184" s="9"/>
      <c r="E184" s="9"/>
      <c r="F184" s="9"/>
      <c r="G184" s="9"/>
      <c r="H184" s="9"/>
      <c r="I184" s="9"/>
      <c r="J184" s="9"/>
      <c r="K184" s="1" t="n">
        <f aca="false">K183+1</f>
        <v>104</v>
      </c>
      <c r="L184" s="15" t="n">
        <v>44001</v>
      </c>
      <c r="M184" s="9"/>
      <c r="N184" s="9"/>
      <c r="O184" s="9"/>
      <c r="P184" s="9"/>
      <c r="Q184" s="9"/>
      <c r="R184" s="9"/>
      <c r="S184" s="9"/>
      <c r="T184" s="1" t="n">
        <f aca="false">T183+1</f>
        <v>104</v>
      </c>
      <c r="U184" s="15" t="n">
        <v>44001</v>
      </c>
      <c r="V184" s="0" t="n">
        <f aca="false">D184-M184</f>
        <v>0</v>
      </c>
      <c r="W184" s="0" t="n">
        <f aca="false">E184-N184</f>
        <v>0</v>
      </c>
      <c r="X184" s="0" t="n">
        <f aca="false">F184-O184</f>
        <v>0</v>
      </c>
      <c r="Y184" s="0" t="n">
        <f aca="false">G184-P184</f>
        <v>0</v>
      </c>
      <c r="Z184" s="0" t="n">
        <f aca="false">H184-Q184</f>
        <v>0</v>
      </c>
      <c r="AA184" s="0" t="n">
        <f aca="false">I184-R184</f>
        <v>0</v>
      </c>
      <c r="AB184" s="0" t="n">
        <f aca="false">J184-S184</f>
        <v>0</v>
      </c>
      <c r="AC184" s="1" t="n">
        <f aca="false">AC183+1</f>
        <v>104</v>
      </c>
      <c r="AD184" s="15" t="n">
        <v>44001</v>
      </c>
      <c r="AE184" s="41" t="str">
        <f aca="false">IF(ISNUMBER(D184),D184-D183,"")</f>
        <v/>
      </c>
      <c r="AF184" s="41" t="str">
        <f aca="false">IF(ISNUMBER(E184),E184-E183,"")</f>
        <v/>
      </c>
      <c r="AG184" s="41" t="str">
        <f aca="false">IF(ISNUMBER(F184),F184-F183,"")</f>
        <v/>
      </c>
      <c r="AH184" s="41" t="str">
        <f aca="false">IF(ISNUMBER(G184),G184-G183,"")</f>
        <v/>
      </c>
      <c r="AI184" s="41" t="str">
        <f aca="false">IF(ISNUMBER(H184),H184-H183,"")</f>
        <v/>
      </c>
      <c r="AJ184" s="41" t="str">
        <f aca="false">IF(ISNUMBER(I184),I184-I183,"")</f>
        <v/>
      </c>
      <c r="AK184" s="41" t="str">
        <f aca="false">IF(ISNUMBER(J184),J184-J183,"")</f>
        <v/>
      </c>
      <c r="AL184" s="1" t="n">
        <f aca="false">AL183+1</f>
        <v>104</v>
      </c>
      <c r="AN184" s="42" t="str">
        <f aca="false">IF(ISNUMBER(AE182),AVERAGE(AE176:AE182),"")</f>
        <v/>
      </c>
      <c r="AO184" s="42" t="str">
        <f aca="false">IF(ISNUMBER(AF182),AVERAGE(AF176:AF182),"")</f>
        <v/>
      </c>
      <c r="AP184" s="42" t="str">
        <f aca="false">IF(ISNUMBER(AG182),AVERAGE(AG176:AG182),"")</f>
        <v/>
      </c>
      <c r="AQ184" s="42" t="str">
        <f aca="false">IF(ISNUMBER(AH182),AVERAGE(AH176:AH182),"")</f>
        <v/>
      </c>
      <c r="AR184" s="42" t="str">
        <f aca="false">IF(ISNUMBER(AI182),AVERAGE(AI176:AI182),"")</f>
        <v/>
      </c>
      <c r="AS184" s="42" t="str">
        <f aca="false">IF(ISNUMBER(AJ182),AVERAGE(AJ176:AJ182),"")</f>
        <v/>
      </c>
      <c r="AT184" s="42" t="str">
        <f aca="false">IF(ISNUMBER(AK182),AVERAGE(AK176:AK182),"")</f>
        <v/>
      </c>
    </row>
    <row r="185" customFormat="false" ht="12.8" hidden="false" customHeight="false" outlineLevel="0" collapsed="false">
      <c r="B185" s="1" t="n">
        <f aca="false">B184+1</f>
        <v>105</v>
      </c>
      <c r="C185" s="15" t="n">
        <f aca="false">$C184+1</f>
        <v>44002</v>
      </c>
      <c r="D185" s="9"/>
      <c r="E185" s="9"/>
      <c r="F185" s="9"/>
      <c r="G185" s="9"/>
      <c r="H185" s="9"/>
      <c r="I185" s="9"/>
      <c r="J185" s="9"/>
      <c r="K185" s="1" t="n">
        <f aca="false">K184+1</f>
        <v>105</v>
      </c>
      <c r="L185" s="15" t="n">
        <v>44002</v>
      </c>
      <c r="M185" s="9"/>
      <c r="N185" s="9"/>
      <c r="O185" s="9"/>
      <c r="P185" s="9"/>
      <c r="Q185" s="9"/>
      <c r="R185" s="9"/>
      <c r="S185" s="9"/>
      <c r="T185" s="1" t="n">
        <f aca="false">T184+1</f>
        <v>105</v>
      </c>
      <c r="U185" s="15" t="n">
        <v>44002</v>
      </c>
      <c r="V185" s="0" t="n">
        <f aca="false">D185-M185</f>
        <v>0</v>
      </c>
      <c r="W185" s="0" t="n">
        <f aca="false">E185-N185</f>
        <v>0</v>
      </c>
      <c r="X185" s="0" t="n">
        <f aca="false">F185-O185</f>
        <v>0</v>
      </c>
      <c r="Y185" s="0" t="n">
        <f aca="false">G185-P185</f>
        <v>0</v>
      </c>
      <c r="Z185" s="0" t="n">
        <f aca="false">H185-Q185</f>
        <v>0</v>
      </c>
      <c r="AA185" s="0" t="n">
        <f aca="false">I185-R185</f>
        <v>0</v>
      </c>
      <c r="AB185" s="0" t="n">
        <f aca="false">J185-S185</f>
        <v>0</v>
      </c>
      <c r="AC185" s="1" t="n">
        <f aca="false">AC184+1</f>
        <v>105</v>
      </c>
      <c r="AD185" s="15" t="n">
        <v>44002</v>
      </c>
      <c r="AE185" s="41" t="str">
        <f aca="false">IF(ISNUMBER(D185),D185-D184,"")</f>
        <v/>
      </c>
      <c r="AF185" s="41" t="str">
        <f aca="false">IF(ISNUMBER(E185),E185-E184,"")</f>
        <v/>
      </c>
      <c r="AG185" s="41" t="str">
        <f aca="false">IF(ISNUMBER(F185),F185-F184,"")</f>
        <v/>
      </c>
      <c r="AH185" s="41" t="str">
        <f aca="false">IF(ISNUMBER(G185),G185-G184,"")</f>
        <v/>
      </c>
      <c r="AI185" s="41" t="str">
        <f aca="false">IF(ISNUMBER(H185),H185-H184,"")</f>
        <v/>
      </c>
      <c r="AJ185" s="41" t="str">
        <f aca="false">IF(ISNUMBER(I185),I185-I184,"")</f>
        <v/>
      </c>
      <c r="AK185" s="41" t="str">
        <f aca="false">IF(ISNUMBER(J185),J185-J184,"")</f>
        <v/>
      </c>
      <c r="AL185" s="1" t="n">
        <f aca="false">AL184+1</f>
        <v>105</v>
      </c>
      <c r="AN185" s="42" t="str">
        <f aca="false">IF(ISNUMBER(AE183),AVERAGE(AE177:AE183),"")</f>
        <v/>
      </c>
      <c r="AO185" s="42" t="str">
        <f aca="false">IF(ISNUMBER(AF183),AVERAGE(AF177:AF183),"")</f>
        <v/>
      </c>
      <c r="AP185" s="42" t="str">
        <f aca="false">IF(ISNUMBER(AG183),AVERAGE(AG177:AG183),"")</f>
        <v/>
      </c>
      <c r="AQ185" s="42" t="str">
        <f aca="false">IF(ISNUMBER(AH183),AVERAGE(AH177:AH183),"")</f>
        <v/>
      </c>
      <c r="AR185" s="42" t="str">
        <f aca="false">IF(ISNUMBER(AI183),AVERAGE(AI177:AI183),"")</f>
        <v/>
      </c>
      <c r="AS185" s="42" t="str">
        <f aca="false">IF(ISNUMBER(AJ183),AVERAGE(AJ177:AJ183),"")</f>
        <v/>
      </c>
      <c r="AT185" s="42" t="str">
        <f aca="false">IF(ISNUMBER(AK183),AVERAGE(AK177:AK183),"")</f>
        <v/>
      </c>
    </row>
    <row r="186" customFormat="false" ht="12.8" hidden="false" customHeight="false" outlineLevel="0" collapsed="false">
      <c r="B186" s="1" t="n">
        <f aca="false">B185+1</f>
        <v>106</v>
      </c>
      <c r="C186" s="15" t="n">
        <f aca="false">$C185+1</f>
        <v>44003</v>
      </c>
      <c r="D186" s="9"/>
      <c r="E186" s="9"/>
      <c r="F186" s="9"/>
      <c r="G186" s="9"/>
      <c r="H186" s="9"/>
      <c r="I186" s="9"/>
      <c r="J186" s="9"/>
      <c r="K186" s="1" t="n">
        <f aca="false">K185+1</f>
        <v>106</v>
      </c>
      <c r="L186" s="15" t="n">
        <v>44003</v>
      </c>
      <c r="M186" s="9"/>
      <c r="N186" s="9"/>
      <c r="O186" s="9"/>
      <c r="P186" s="9"/>
      <c r="Q186" s="9"/>
      <c r="R186" s="9"/>
      <c r="S186" s="9"/>
      <c r="T186" s="1" t="n">
        <f aca="false">T185+1</f>
        <v>106</v>
      </c>
      <c r="U186" s="15" t="n">
        <v>44003</v>
      </c>
      <c r="V186" s="0" t="n">
        <f aca="false">D186-M186</f>
        <v>0</v>
      </c>
      <c r="W186" s="0" t="n">
        <f aca="false">E186-N186</f>
        <v>0</v>
      </c>
      <c r="X186" s="0" t="n">
        <f aca="false">F186-O186</f>
        <v>0</v>
      </c>
      <c r="Y186" s="0" t="n">
        <f aca="false">G186-P186</f>
        <v>0</v>
      </c>
      <c r="Z186" s="0" t="n">
        <f aca="false">H186-Q186</f>
        <v>0</v>
      </c>
      <c r="AA186" s="0" t="n">
        <f aca="false">I186-R186</f>
        <v>0</v>
      </c>
      <c r="AB186" s="0" t="n">
        <f aca="false">J186-S186</f>
        <v>0</v>
      </c>
      <c r="AC186" s="1" t="n">
        <f aca="false">AC185+1</f>
        <v>106</v>
      </c>
      <c r="AD186" s="15" t="n">
        <v>44003</v>
      </c>
      <c r="AE186" s="41" t="str">
        <f aca="false">IF(ISNUMBER(D186),D186-D185,"")</f>
        <v/>
      </c>
      <c r="AF186" s="41" t="str">
        <f aca="false">IF(ISNUMBER(E186),E186-E185,"")</f>
        <v/>
      </c>
      <c r="AG186" s="41" t="str">
        <f aca="false">IF(ISNUMBER(F186),F186-F185,"")</f>
        <v/>
      </c>
      <c r="AH186" s="41" t="str">
        <f aca="false">IF(ISNUMBER(G186),G186-G185,"")</f>
        <v/>
      </c>
      <c r="AI186" s="41" t="str">
        <f aca="false">IF(ISNUMBER(H186),H186-H185,"")</f>
        <v/>
      </c>
      <c r="AJ186" s="41" t="str">
        <f aca="false">IF(ISNUMBER(I186),I186-I185,"")</f>
        <v/>
      </c>
      <c r="AK186" s="41" t="str">
        <f aca="false">IF(ISNUMBER(J186),J186-J185,"")</f>
        <v/>
      </c>
      <c r="AL186" s="1" t="n">
        <f aca="false">AL185+1</f>
        <v>106</v>
      </c>
      <c r="AN186" s="42" t="str">
        <f aca="false">IF(ISNUMBER(AE184),AVERAGE(AE178:AE184),"")</f>
        <v/>
      </c>
      <c r="AO186" s="42" t="str">
        <f aca="false">IF(ISNUMBER(AF184),AVERAGE(AF178:AF184),"")</f>
        <v/>
      </c>
      <c r="AP186" s="42" t="str">
        <f aca="false">IF(ISNUMBER(AG184),AVERAGE(AG178:AG184),"")</f>
        <v/>
      </c>
      <c r="AQ186" s="42" t="str">
        <f aca="false">IF(ISNUMBER(AH184),AVERAGE(AH178:AH184),"")</f>
        <v/>
      </c>
      <c r="AR186" s="42" t="str">
        <f aca="false">IF(ISNUMBER(AI184),AVERAGE(AI178:AI184),"")</f>
        <v/>
      </c>
      <c r="AS186" s="42" t="str">
        <f aca="false">IF(ISNUMBER(AJ184),AVERAGE(AJ178:AJ184),"")</f>
        <v/>
      </c>
      <c r="AT186" s="42" t="str">
        <f aca="false">IF(ISNUMBER(AK184),AVERAGE(AK178:AK184),"")</f>
        <v/>
      </c>
    </row>
    <row r="187" customFormat="false" ht="12.8" hidden="false" customHeight="false" outlineLevel="0" collapsed="false">
      <c r="B187" s="1" t="n">
        <f aca="false">B186+1</f>
        <v>107</v>
      </c>
      <c r="C187" s="15" t="n">
        <f aca="false">$C186+1</f>
        <v>44004</v>
      </c>
      <c r="D187" s="9"/>
      <c r="E187" s="9"/>
      <c r="F187" s="9"/>
      <c r="G187" s="9"/>
      <c r="H187" s="9"/>
      <c r="I187" s="9"/>
      <c r="J187" s="9"/>
      <c r="K187" s="1" t="n">
        <f aca="false">K186+1</f>
        <v>107</v>
      </c>
      <c r="L187" s="15" t="n">
        <v>44004</v>
      </c>
      <c r="M187" s="9"/>
      <c r="N187" s="9"/>
      <c r="O187" s="9"/>
      <c r="P187" s="9"/>
      <c r="Q187" s="9"/>
      <c r="R187" s="9"/>
      <c r="S187" s="9"/>
      <c r="T187" s="1" t="n">
        <f aca="false">T186+1</f>
        <v>107</v>
      </c>
      <c r="U187" s="15" t="n">
        <v>44004</v>
      </c>
      <c r="V187" s="0" t="n">
        <f aca="false">D187-M187</f>
        <v>0</v>
      </c>
      <c r="W187" s="0" t="n">
        <f aca="false">E187-N187</f>
        <v>0</v>
      </c>
      <c r="X187" s="0" t="n">
        <f aca="false">F187-O187</f>
        <v>0</v>
      </c>
      <c r="Y187" s="0" t="n">
        <f aca="false">G187-P187</f>
        <v>0</v>
      </c>
      <c r="Z187" s="0" t="n">
        <f aca="false">H187-Q187</f>
        <v>0</v>
      </c>
      <c r="AA187" s="0" t="n">
        <f aca="false">I187-R187</f>
        <v>0</v>
      </c>
      <c r="AB187" s="0" t="n">
        <f aca="false">J187-S187</f>
        <v>0</v>
      </c>
      <c r="AC187" s="1" t="n">
        <f aca="false">AC186+1</f>
        <v>107</v>
      </c>
      <c r="AD187" s="15" t="n">
        <v>44004</v>
      </c>
      <c r="AE187" s="41" t="str">
        <f aca="false">IF(ISNUMBER(D187),D187-D186,"")</f>
        <v/>
      </c>
      <c r="AF187" s="41" t="str">
        <f aca="false">IF(ISNUMBER(E187),E187-E186,"")</f>
        <v/>
      </c>
      <c r="AG187" s="41" t="str">
        <f aca="false">IF(ISNUMBER(F187),F187-F186,"")</f>
        <v/>
      </c>
      <c r="AH187" s="41" t="str">
        <f aca="false">IF(ISNUMBER(G187),G187-G186,"")</f>
        <v/>
      </c>
      <c r="AI187" s="41" t="str">
        <f aca="false">IF(ISNUMBER(H187),H187-H186,"")</f>
        <v/>
      </c>
      <c r="AJ187" s="41" t="str">
        <f aca="false">IF(ISNUMBER(I187),I187-I186,"")</f>
        <v/>
      </c>
      <c r="AK187" s="41" t="str">
        <f aca="false">IF(ISNUMBER(J187),J187-J186,"")</f>
        <v/>
      </c>
      <c r="AL187" s="1" t="n">
        <f aca="false">AL186+1</f>
        <v>107</v>
      </c>
      <c r="AN187" s="42" t="str">
        <f aca="false">IF(ISNUMBER(AE185),AVERAGE(AE179:AE185),"")</f>
        <v/>
      </c>
      <c r="AO187" s="42" t="str">
        <f aca="false">IF(ISNUMBER(AF185),AVERAGE(AF179:AF185),"")</f>
        <v/>
      </c>
      <c r="AP187" s="42" t="str">
        <f aca="false">IF(ISNUMBER(AG185),AVERAGE(AG179:AG185),"")</f>
        <v/>
      </c>
      <c r="AQ187" s="42" t="str">
        <f aca="false">IF(ISNUMBER(AH185),AVERAGE(AH179:AH185),"")</f>
        <v/>
      </c>
      <c r="AR187" s="42" t="str">
        <f aca="false">IF(ISNUMBER(AI185),AVERAGE(AI179:AI185),"")</f>
        <v/>
      </c>
      <c r="AS187" s="42" t="str">
        <f aca="false">IF(ISNUMBER(AJ185),AVERAGE(AJ179:AJ185),"")</f>
        <v/>
      </c>
      <c r="AT187" s="42" t="str">
        <f aca="false">IF(ISNUMBER(AK185),AVERAGE(AK179:AK185),"")</f>
        <v/>
      </c>
    </row>
    <row r="188" customFormat="false" ht="12.8" hidden="false" customHeight="false" outlineLevel="0" collapsed="false">
      <c r="B188" s="1" t="n">
        <f aca="false">B187+1</f>
        <v>108</v>
      </c>
      <c r="C188" s="15" t="n">
        <f aca="false">$C187+1</f>
        <v>44005</v>
      </c>
      <c r="D188" s="9"/>
      <c r="E188" s="9"/>
      <c r="F188" s="9"/>
      <c r="G188" s="9"/>
      <c r="H188" s="9"/>
      <c r="I188" s="9"/>
      <c r="J188" s="9"/>
      <c r="K188" s="1" t="n">
        <f aca="false">K187+1</f>
        <v>108</v>
      </c>
      <c r="L188" s="15" t="n">
        <v>44005</v>
      </c>
      <c r="M188" s="9"/>
      <c r="N188" s="9"/>
      <c r="O188" s="9"/>
      <c r="P188" s="9"/>
      <c r="Q188" s="9"/>
      <c r="R188" s="9"/>
      <c r="S188" s="9"/>
      <c r="T188" s="1" t="n">
        <f aca="false">T187+1</f>
        <v>108</v>
      </c>
      <c r="U188" s="15" t="n">
        <v>44005</v>
      </c>
      <c r="V188" s="0" t="n">
        <f aca="false">D188-M188</f>
        <v>0</v>
      </c>
      <c r="W188" s="0" t="n">
        <f aca="false">E188-N188</f>
        <v>0</v>
      </c>
      <c r="X188" s="0" t="n">
        <f aca="false">F188-O188</f>
        <v>0</v>
      </c>
      <c r="Y188" s="0" t="n">
        <f aca="false">G188-P188</f>
        <v>0</v>
      </c>
      <c r="Z188" s="0" t="n">
        <f aca="false">H188-Q188</f>
        <v>0</v>
      </c>
      <c r="AA188" s="0" t="n">
        <f aca="false">I188-R188</f>
        <v>0</v>
      </c>
      <c r="AB188" s="0" t="n">
        <f aca="false">J188-S188</f>
        <v>0</v>
      </c>
      <c r="AC188" s="1" t="n">
        <f aca="false">AC187+1</f>
        <v>108</v>
      </c>
      <c r="AD188" s="15" t="n">
        <v>44005</v>
      </c>
      <c r="AE188" s="41" t="str">
        <f aca="false">IF(ISNUMBER(D188),D188-D187,"")</f>
        <v/>
      </c>
      <c r="AF188" s="41" t="str">
        <f aca="false">IF(ISNUMBER(E188),E188-E187,"")</f>
        <v/>
      </c>
      <c r="AG188" s="41" t="str">
        <f aca="false">IF(ISNUMBER(F188),F188-F187,"")</f>
        <v/>
      </c>
      <c r="AH188" s="41" t="str">
        <f aca="false">IF(ISNUMBER(G188),G188-G187,"")</f>
        <v/>
      </c>
      <c r="AI188" s="41" t="str">
        <f aca="false">IF(ISNUMBER(H188),H188-H187,"")</f>
        <v/>
      </c>
      <c r="AJ188" s="41" t="str">
        <f aca="false">IF(ISNUMBER(I188),I188-I187,"")</f>
        <v/>
      </c>
      <c r="AK188" s="41" t="str">
        <f aca="false">IF(ISNUMBER(J188),J188-J187,"")</f>
        <v/>
      </c>
      <c r="AL188" s="1" t="n">
        <f aca="false">AL187+1</f>
        <v>108</v>
      </c>
      <c r="AN188" s="42" t="str">
        <f aca="false">IF(ISNUMBER(AE186),AVERAGE(AE180:AE186),"")</f>
        <v/>
      </c>
      <c r="AO188" s="42" t="str">
        <f aca="false">IF(ISNUMBER(AF186),AVERAGE(AF180:AF186),"")</f>
        <v/>
      </c>
      <c r="AP188" s="42" t="str">
        <f aca="false">IF(ISNUMBER(AG186),AVERAGE(AG180:AG186),"")</f>
        <v/>
      </c>
      <c r="AQ188" s="42" t="str">
        <f aca="false">IF(ISNUMBER(AH186),AVERAGE(AH180:AH186),"")</f>
        <v/>
      </c>
      <c r="AR188" s="42" t="str">
        <f aca="false">IF(ISNUMBER(AI186),AVERAGE(AI180:AI186),"")</f>
        <v/>
      </c>
      <c r="AS188" s="42" t="str">
        <f aca="false">IF(ISNUMBER(AJ186),AVERAGE(AJ180:AJ186),"")</f>
        <v/>
      </c>
      <c r="AT188" s="42" t="str">
        <f aca="false">IF(ISNUMBER(AK186),AVERAGE(AK180:AK186),"")</f>
        <v/>
      </c>
    </row>
    <row r="189" customFormat="false" ht="12.8" hidden="false" customHeight="false" outlineLevel="0" collapsed="false">
      <c r="B189" s="1" t="n">
        <f aca="false">B188+1</f>
        <v>109</v>
      </c>
      <c r="C189" s="15" t="n">
        <f aca="false">$C188+1</f>
        <v>44006</v>
      </c>
      <c r="D189" s="9"/>
      <c r="E189" s="9"/>
      <c r="F189" s="9"/>
      <c r="G189" s="9"/>
      <c r="H189" s="9"/>
      <c r="I189" s="9"/>
      <c r="J189" s="9"/>
      <c r="K189" s="1" t="n">
        <f aca="false">K188+1</f>
        <v>109</v>
      </c>
      <c r="L189" s="15" t="n">
        <v>44006</v>
      </c>
      <c r="M189" s="9"/>
      <c r="N189" s="9"/>
      <c r="O189" s="9"/>
      <c r="P189" s="9"/>
      <c r="Q189" s="9"/>
      <c r="R189" s="9"/>
      <c r="S189" s="9"/>
      <c r="T189" s="1" t="n">
        <f aca="false">T188+1</f>
        <v>109</v>
      </c>
      <c r="U189" s="15" t="n">
        <v>44006</v>
      </c>
      <c r="V189" s="0" t="n">
        <f aca="false">D189-M189</f>
        <v>0</v>
      </c>
      <c r="W189" s="0" t="n">
        <f aca="false">E189-N189</f>
        <v>0</v>
      </c>
      <c r="X189" s="0" t="n">
        <f aca="false">F189-O189</f>
        <v>0</v>
      </c>
      <c r="Y189" s="0" t="n">
        <f aca="false">G189-P189</f>
        <v>0</v>
      </c>
      <c r="Z189" s="0" t="n">
        <f aca="false">H189-Q189</f>
        <v>0</v>
      </c>
      <c r="AA189" s="0" t="n">
        <f aca="false">I189-R189</f>
        <v>0</v>
      </c>
      <c r="AB189" s="0" t="n">
        <f aca="false">J189-S189</f>
        <v>0</v>
      </c>
      <c r="AC189" s="1" t="n">
        <f aca="false">AC188+1</f>
        <v>109</v>
      </c>
      <c r="AD189" s="15" t="n">
        <v>44006</v>
      </c>
      <c r="AE189" s="41" t="str">
        <f aca="false">IF(ISNUMBER(D189),D189-D188,"")</f>
        <v/>
      </c>
      <c r="AF189" s="41" t="str">
        <f aca="false">IF(ISNUMBER(E189),E189-E188,"")</f>
        <v/>
      </c>
      <c r="AG189" s="41" t="str">
        <f aca="false">IF(ISNUMBER(F189),F189-F188,"")</f>
        <v/>
      </c>
      <c r="AH189" s="41" t="str">
        <f aca="false">IF(ISNUMBER(G189),G189-G188,"")</f>
        <v/>
      </c>
      <c r="AI189" s="41" t="str">
        <f aca="false">IF(ISNUMBER(H189),H189-H188,"")</f>
        <v/>
      </c>
      <c r="AJ189" s="41" t="str">
        <f aca="false">IF(ISNUMBER(I189),I189-I188,"")</f>
        <v/>
      </c>
      <c r="AK189" s="41" t="str">
        <f aca="false">IF(ISNUMBER(J189),J189-J188,"")</f>
        <v/>
      </c>
      <c r="AL189" s="1" t="n">
        <f aca="false">AL188+1</f>
        <v>109</v>
      </c>
      <c r="AN189" s="42" t="str">
        <f aca="false">IF(ISNUMBER(AE187),AVERAGE(AE181:AE187),"")</f>
        <v/>
      </c>
      <c r="AO189" s="42" t="str">
        <f aca="false">IF(ISNUMBER(AF187),AVERAGE(AF181:AF187),"")</f>
        <v/>
      </c>
      <c r="AP189" s="42" t="str">
        <f aca="false">IF(ISNUMBER(AG187),AVERAGE(AG181:AG187),"")</f>
        <v/>
      </c>
      <c r="AQ189" s="42" t="str">
        <f aca="false">IF(ISNUMBER(AH187),AVERAGE(AH181:AH187),"")</f>
        <v/>
      </c>
      <c r="AR189" s="42" t="str">
        <f aca="false">IF(ISNUMBER(AI187),AVERAGE(AI181:AI187),"")</f>
        <v/>
      </c>
      <c r="AS189" s="42" t="str">
        <f aca="false">IF(ISNUMBER(AJ187),AVERAGE(AJ181:AJ187),"")</f>
        <v/>
      </c>
      <c r="AT189" s="42" t="str">
        <f aca="false">IF(ISNUMBER(AK187),AVERAGE(AK181:AK187),"")</f>
        <v/>
      </c>
    </row>
    <row r="190" customFormat="false" ht="12.8" hidden="false" customHeight="false" outlineLevel="0" collapsed="false">
      <c r="B190" s="1" t="n">
        <f aca="false">B189+1</f>
        <v>110</v>
      </c>
      <c r="C190" s="15" t="n">
        <f aca="false">$C189+1</f>
        <v>44007</v>
      </c>
      <c r="D190" s="9"/>
      <c r="E190" s="9"/>
      <c r="F190" s="9"/>
      <c r="G190" s="9"/>
      <c r="H190" s="9"/>
      <c r="I190" s="9"/>
      <c r="J190" s="9"/>
      <c r="K190" s="1" t="n">
        <f aca="false">K189+1</f>
        <v>110</v>
      </c>
      <c r="L190" s="15" t="n">
        <v>44007</v>
      </c>
      <c r="M190" s="9"/>
      <c r="N190" s="9"/>
      <c r="O190" s="9"/>
      <c r="P190" s="9"/>
      <c r="Q190" s="9"/>
      <c r="R190" s="9"/>
      <c r="S190" s="9"/>
      <c r="T190" s="1" t="n">
        <f aca="false">T189+1</f>
        <v>110</v>
      </c>
      <c r="U190" s="15" t="n">
        <v>44007</v>
      </c>
      <c r="V190" s="0" t="n">
        <f aca="false">D190-M190</f>
        <v>0</v>
      </c>
      <c r="W190" s="0" t="n">
        <f aca="false">E190-N190</f>
        <v>0</v>
      </c>
      <c r="X190" s="0" t="n">
        <f aca="false">F190-O190</f>
        <v>0</v>
      </c>
      <c r="Y190" s="0" t="n">
        <f aca="false">G190-P190</f>
        <v>0</v>
      </c>
      <c r="Z190" s="0" t="n">
        <f aca="false">H190-Q190</f>
        <v>0</v>
      </c>
      <c r="AA190" s="0" t="n">
        <f aca="false">I190-R190</f>
        <v>0</v>
      </c>
      <c r="AB190" s="0" t="n">
        <f aca="false">J190-S190</f>
        <v>0</v>
      </c>
      <c r="AC190" s="1" t="n">
        <f aca="false">AC189+1</f>
        <v>110</v>
      </c>
      <c r="AD190" s="15" t="n">
        <v>44007</v>
      </c>
      <c r="AE190" s="41" t="str">
        <f aca="false">IF(ISNUMBER(D190),D190-D189,"")</f>
        <v/>
      </c>
      <c r="AF190" s="41" t="str">
        <f aca="false">IF(ISNUMBER(E190),E190-E189,"")</f>
        <v/>
      </c>
      <c r="AG190" s="41" t="str">
        <f aca="false">IF(ISNUMBER(F190),F190-F189,"")</f>
        <v/>
      </c>
      <c r="AH190" s="41" t="str">
        <f aca="false">IF(ISNUMBER(G190),G190-G189,"")</f>
        <v/>
      </c>
      <c r="AI190" s="41" t="str">
        <f aca="false">IF(ISNUMBER(H190),H190-H189,"")</f>
        <v/>
      </c>
      <c r="AJ190" s="41" t="str">
        <f aca="false">IF(ISNUMBER(I190),I190-I189,"")</f>
        <v/>
      </c>
      <c r="AK190" s="41" t="str">
        <f aca="false">IF(ISNUMBER(J190),J190-J189,"")</f>
        <v/>
      </c>
      <c r="AL190" s="1" t="n">
        <f aca="false">AL189+1</f>
        <v>110</v>
      </c>
      <c r="AN190" s="42" t="str">
        <f aca="false">IF(ISNUMBER(AE188),AVERAGE(AE182:AE188),"")</f>
        <v/>
      </c>
      <c r="AO190" s="42" t="str">
        <f aca="false">IF(ISNUMBER(AF188),AVERAGE(AF182:AF188),"")</f>
        <v/>
      </c>
      <c r="AP190" s="42" t="str">
        <f aca="false">IF(ISNUMBER(AG188),AVERAGE(AG182:AG188),"")</f>
        <v/>
      </c>
      <c r="AQ190" s="42" t="str">
        <f aca="false">IF(ISNUMBER(AH188),AVERAGE(AH182:AH188),"")</f>
        <v/>
      </c>
      <c r="AR190" s="42" t="str">
        <f aca="false">IF(ISNUMBER(AI188),AVERAGE(AI182:AI188),"")</f>
        <v/>
      </c>
      <c r="AS190" s="42" t="str">
        <f aca="false">IF(ISNUMBER(AJ188),AVERAGE(AJ182:AJ188),"")</f>
        <v/>
      </c>
      <c r="AT190" s="42" t="str">
        <f aca="false">IF(ISNUMBER(AK188),AVERAGE(AK182:AK188),"")</f>
        <v/>
      </c>
    </row>
    <row r="191" customFormat="false" ht="12.8" hidden="false" customHeight="false" outlineLevel="0" collapsed="false">
      <c r="B191" s="1" t="n">
        <f aca="false">B190+1</f>
        <v>111</v>
      </c>
      <c r="C191" s="15" t="n">
        <f aca="false">$C190+1</f>
        <v>44008</v>
      </c>
      <c r="D191" s="9"/>
      <c r="E191" s="9"/>
      <c r="F191" s="9"/>
      <c r="G191" s="9"/>
      <c r="H191" s="9"/>
      <c r="I191" s="9"/>
      <c r="J191" s="9"/>
      <c r="K191" s="1" t="n">
        <f aca="false">K190+1</f>
        <v>111</v>
      </c>
      <c r="L191" s="15" t="n">
        <v>44008</v>
      </c>
      <c r="M191" s="9"/>
      <c r="N191" s="9"/>
      <c r="O191" s="9"/>
      <c r="P191" s="9"/>
      <c r="Q191" s="9"/>
      <c r="R191" s="9"/>
      <c r="S191" s="9"/>
      <c r="T191" s="1" t="n">
        <f aca="false">T190+1</f>
        <v>111</v>
      </c>
      <c r="U191" s="15" t="n">
        <v>44008</v>
      </c>
      <c r="V191" s="0" t="n">
        <f aca="false">D191-M191</f>
        <v>0</v>
      </c>
      <c r="W191" s="0" t="n">
        <f aca="false">E191-N191</f>
        <v>0</v>
      </c>
      <c r="X191" s="0" t="n">
        <f aca="false">F191-O191</f>
        <v>0</v>
      </c>
      <c r="Y191" s="0" t="n">
        <f aca="false">G191-P191</f>
        <v>0</v>
      </c>
      <c r="Z191" s="0" t="n">
        <f aca="false">H191-Q191</f>
        <v>0</v>
      </c>
      <c r="AA191" s="0" t="n">
        <f aca="false">I191-R191</f>
        <v>0</v>
      </c>
      <c r="AB191" s="0" t="n">
        <f aca="false">J191-S191</f>
        <v>0</v>
      </c>
      <c r="AC191" s="1" t="n">
        <f aca="false">AC190+1</f>
        <v>111</v>
      </c>
      <c r="AD191" s="15" t="n">
        <v>44008</v>
      </c>
      <c r="AE191" s="41" t="str">
        <f aca="false">IF(ISNUMBER(D191),D191-D190,"")</f>
        <v/>
      </c>
      <c r="AF191" s="41" t="str">
        <f aca="false">IF(ISNUMBER(E191),E191-E190,"")</f>
        <v/>
      </c>
      <c r="AG191" s="41" t="str">
        <f aca="false">IF(ISNUMBER(F191),F191-F190,"")</f>
        <v/>
      </c>
      <c r="AH191" s="41" t="str">
        <f aca="false">IF(ISNUMBER(G191),G191-G190,"")</f>
        <v/>
      </c>
      <c r="AI191" s="41" t="str">
        <f aca="false">IF(ISNUMBER(H191),H191-H190,"")</f>
        <v/>
      </c>
      <c r="AJ191" s="41" t="str">
        <f aca="false">IF(ISNUMBER(I191),I191-I190,"")</f>
        <v/>
      </c>
      <c r="AK191" s="41" t="str">
        <f aca="false">IF(ISNUMBER(J191),J191-J190,"")</f>
        <v/>
      </c>
      <c r="AL191" s="1" t="n">
        <f aca="false">AL190+1</f>
        <v>111</v>
      </c>
      <c r="AN191" s="42" t="str">
        <f aca="false">IF(ISNUMBER(AE189),AVERAGE(AE183:AE189),"")</f>
        <v/>
      </c>
      <c r="AO191" s="42" t="str">
        <f aca="false">IF(ISNUMBER(AF189),AVERAGE(AF183:AF189),"")</f>
        <v/>
      </c>
      <c r="AP191" s="42" t="str">
        <f aca="false">IF(ISNUMBER(AG189),AVERAGE(AG183:AG189),"")</f>
        <v/>
      </c>
      <c r="AQ191" s="42" t="str">
        <f aca="false">IF(ISNUMBER(AH189),AVERAGE(AH183:AH189),"")</f>
        <v/>
      </c>
      <c r="AR191" s="42" t="str">
        <f aca="false">IF(ISNUMBER(AI189),AVERAGE(AI183:AI189),"")</f>
        <v/>
      </c>
      <c r="AS191" s="42" t="str">
        <f aca="false">IF(ISNUMBER(AJ189),AVERAGE(AJ183:AJ189),"")</f>
        <v/>
      </c>
      <c r="AT191" s="42" t="str">
        <f aca="false">IF(ISNUMBER(AK189),AVERAGE(AK183:AK189),"")</f>
        <v/>
      </c>
    </row>
    <row r="192" customFormat="false" ht="12.8" hidden="false" customHeight="false" outlineLevel="0" collapsed="false">
      <c r="B192" s="1" t="n">
        <f aca="false">B191+1</f>
        <v>112</v>
      </c>
      <c r="C192" s="15" t="n">
        <f aca="false">$C191+1</f>
        <v>44009</v>
      </c>
      <c r="D192" s="9"/>
      <c r="E192" s="9"/>
      <c r="F192" s="9"/>
      <c r="G192" s="9"/>
      <c r="H192" s="9"/>
      <c r="I192" s="9"/>
      <c r="J192" s="9"/>
      <c r="K192" s="1" t="n">
        <f aca="false">K191+1</f>
        <v>112</v>
      </c>
      <c r="L192" s="15" t="n">
        <v>44009</v>
      </c>
      <c r="M192" s="9"/>
      <c r="N192" s="9"/>
      <c r="O192" s="9"/>
      <c r="P192" s="9"/>
      <c r="Q192" s="9"/>
      <c r="R192" s="9"/>
      <c r="S192" s="9"/>
      <c r="T192" s="1" t="n">
        <f aca="false">T191+1</f>
        <v>112</v>
      </c>
      <c r="U192" s="15" t="n">
        <v>44009</v>
      </c>
      <c r="V192" s="0" t="n">
        <f aca="false">D192-M192</f>
        <v>0</v>
      </c>
      <c r="W192" s="0" t="n">
        <f aca="false">E192-N192</f>
        <v>0</v>
      </c>
      <c r="X192" s="0" t="n">
        <f aca="false">F192-O192</f>
        <v>0</v>
      </c>
      <c r="Y192" s="0" t="n">
        <f aca="false">G192-P192</f>
        <v>0</v>
      </c>
      <c r="Z192" s="0" t="n">
        <f aca="false">H192-Q192</f>
        <v>0</v>
      </c>
      <c r="AA192" s="0" t="n">
        <f aca="false">I192-R192</f>
        <v>0</v>
      </c>
      <c r="AB192" s="0" t="n">
        <f aca="false">J192-S192</f>
        <v>0</v>
      </c>
      <c r="AC192" s="1" t="n">
        <f aca="false">AC191+1</f>
        <v>112</v>
      </c>
      <c r="AD192" s="15" t="n">
        <v>44009</v>
      </c>
      <c r="AE192" s="41" t="str">
        <f aca="false">IF(ISNUMBER(D192),D192-D191,"")</f>
        <v/>
      </c>
      <c r="AF192" s="41" t="str">
        <f aca="false">IF(ISNUMBER(E192),E192-E191,"")</f>
        <v/>
      </c>
      <c r="AG192" s="41" t="str">
        <f aca="false">IF(ISNUMBER(F192),F192-F191,"")</f>
        <v/>
      </c>
      <c r="AH192" s="41" t="str">
        <f aca="false">IF(ISNUMBER(G192),G192-G191,"")</f>
        <v/>
      </c>
      <c r="AI192" s="41" t="str">
        <f aca="false">IF(ISNUMBER(H192),H192-H191,"")</f>
        <v/>
      </c>
      <c r="AJ192" s="41" t="str">
        <f aca="false">IF(ISNUMBER(I192),I192-I191,"")</f>
        <v/>
      </c>
      <c r="AK192" s="41" t="str">
        <f aca="false">IF(ISNUMBER(J192),J192-J191,"")</f>
        <v/>
      </c>
      <c r="AL192" s="1" t="n">
        <f aca="false">AL191+1</f>
        <v>112</v>
      </c>
      <c r="AN192" s="42" t="str">
        <f aca="false">IF(ISNUMBER(AE190),AVERAGE(AE184:AE190),"")</f>
        <v/>
      </c>
      <c r="AO192" s="42" t="str">
        <f aca="false">IF(ISNUMBER(AF190),AVERAGE(AF184:AF190),"")</f>
        <v/>
      </c>
      <c r="AP192" s="42" t="str">
        <f aca="false">IF(ISNUMBER(AG190),AVERAGE(AG184:AG190),"")</f>
        <v/>
      </c>
      <c r="AQ192" s="42" t="str">
        <f aca="false">IF(ISNUMBER(AH190),AVERAGE(AH184:AH190),"")</f>
        <v/>
      </c>
      <c r="AR192" s="42" t="str">
        <f aca="false">IF(ISNUMBER(AI190),AVERAGE(AI184:AI190),"")</f>
        <v/>
      </c>
      <c r="AS192" s="42" t="str">
        <f aca="false">IF(ISNUMBER(AJ190),AVERAGE(AJ184:AJ190),"")</f>
        <v/>
      </c>
      <c r="AT192" s="42" t="str">
        <f aca="false">IF(ISNUMBER(AK190),AVERAGE(AK184:AK190),"")</f>
        <v/>
      </c>
    </row>
    <row r="193" customFormat="false" ht="12.8" hidden="false" customHeight="false" outlineLevel="0" collapsed="false">
      <c r="B193" s="1" t="n">
        <f aca="false">B192+1</f>
        <v>113</v>
      </c>
      <c r="C193" s="15" t="n">
        <f aca="false">$C192+1</f>
        <v>44010</v>
      </c>
      <c r="D193" s="9"/>
      <c r="E193" s="9"/>
      <c r="F193" s="9"/>
      <c r="G193" s="9"/>
      <c r="H193" s="9"/>
      <c r="I193" s="9"/>
      <c r="J193" s="9"/>
      <c r="K193" s="1" t="n">
        <f aca="false">K192+1</f>
        <v>113</v>
      </c>
      <c r="L193" s="15" t="n">
        <v>44010</v>
      </c>
      <c r="M193" s="9"/>
      <c r="N193" s="9"/>
      <c r="O193" s="9"/>
      <c r="P193" s="9"/>
      <c r="Q193" s="9"/>
      <c r="R193" s="9"/>
      <c r="S193" s="9"/>
      <c r="T193" s="1" t="n">
        <f aca="false">T192+1</f>
        <v>113</v>
      </c>
      <c r="U193" s="15" t="n">
        <v>44010</v>
      </c>
      <c r="V193" s="0" t="n">
        <f aca="false">D193-M193</f>
        <v>0</v>
      </c>
      <c r="W193" s="0" t="n">
        <f aca="false">E193-N193</f>
        <v>0</v>
      </c>
      <c r="X193" s="0" t="n">
        <f aca="false">F193-O193</f>
        <v>0</v>
      </c>
      <c r="Y193" s="0" t="n">
        <f aca="false">G193-P193</f>
        <v>0</v>
      </c>
      <c r="Z193" s="0" t="n">
        <f aca="false">H193-Q193</f>
        <v>0</v>
      </c>
      <c r="AA193" s="0" t="n">
        <f aca="false">I193-R193</f>
        <v>0</v>
      </c>
      <c r="AB193" s="0" t="n">
        <f aca="false">J193-S193</f>
        <v>0</v>
      </c>
      <c r="AC193" s="1" t="n">
        <f aca="false">AC192+1</f>
        <v>113</v>
      </c>
      <c r="AD193" s="15" t="n">
        <v>44010</v>
      </c>
      <c r="AE193" s="41" t="str">
        <f aca="false">IF(ISNUMBER(D193),D193-D192,"")</f>
        <v/>
      </c>
      <c r="AF193" s="41" t="str">
        <f aca="false">IF(ISNUMBER(E193),E193-E192,"")</f>
        <v/>
      </c>
      <c r="AG193" s="41" t="str">
        <f aca="false">IF(ISNUMBER(F193),F193-F192,"")</f>
        <v/>
      </c>
      <c r="AH193" s="41" t="str">
        <f aca="false">IF(ISNUMBER(G193),G193-G192,"")</f>
        <v/>
      </c>
      <c r="AI193" s="41" t="str">
        <f aca="false">IF(ISNUMBER(H193),H193-H192,"")</f>
        <v/>
      </c>
      <c r="AJ193" s="41" t="str">
        <f aca="false">IF(ISNUMBER(I193),I193-I192,"")</f>
        <v/>
      </c>
      <c r="AK193" s="41" t="str">
        <f aca="false">IF(ISNUMBER(J193),J193-J192,"")</f>
        <v/>
      </c>
      <c r="AL193" s="1" t="n">
        <f aca="false">AL192+1</f>
        <v>113</v>
      </c>
      <c r="AN193" s="42" t="str">
        <f aca="false">IF(ISNUMBER(AE191),AVERAGE(AE185:AE191),"")</f>
        <v/>
      </c>
      <c r="AO193" s="42" t="str">
        <f aca="false">IF(ISNUMBER(AF191),AVERAGE(AF185:AF191),"")</f>
        <v/>
      </c>
      <c r="AP193" s="42" t="str">
        <f aca="false">IF(ISNUMBER(AG191),AVERAGE(AG185:AG191),"")</f>
        <v/>
      </c>
      <c r="AQ193" s="42" t="str">
        <f aca="false">IF(ISNUMBER(AH191),AVERAGE(AH185:AH191),"")</f>
        <v/>
      </c>
      <c r="AR193" s="42" t="str">
        <f aca="false">IF(ISNUMBER(AI191),AVERAGE(AI185:AI191),"")</f>
        <v/>
      </c>
      <c r="AS193" s="42" t="str">
        <f aca="false">IF(ISNUMBER(AJ191),AVERAGE(AJ185:AJ191),"")</f>
        <v/>
      </c>
      <c r="AT193" s="42" t="str">
        <f aca="false">IF(ISNUMBER(AK191),AVERAGE(AK185:AK191),"")</f>
        <v/>
      </c>
    </row>
    <row r="194" customFormat="false" ht="12.8" hidden="false" customHeight="false" outlineLevel="0" collapsed="false">
      <c r="B194" s="1" t="n">
        <f aca="false">B193+1</f>
        <v>114</v>
      </c>
      <c r="C194" s="15" t="n">
        <f aca="false">$C193+1</f>
        <v>44011</v>
      </c>
      <c r="D194" s="9"/>
      <c r="E194" s="9"/>
      <c r="F194" s="9"/>
      <c r="G194" s="9"/>
      <c r="H194" s="9"/>
      <c r="I194" s="9"/>
      <c r="J194" s="9"/>
      <c r="K194" s="1" t="n">
        <f aca="false">K193+1</f>
        <v>114</v>
      </c>
      <c r="L194" s="15" t="n">
        <v>44011</v>
      </c>
      <c r="M194" s="9"/>
      <c r="N194" s="9"/>
      <c r="O194" s="9"/>
      <c r="P194" s="9"/>
      <c r="Q194" s="9"/>
      <c r="R194" s="9"/>
      <c r="S194" s="9"/>
      <c r="T194" s="1" t="n">
        <f aca="false">T193+1</f>
        <v>114</v>
      </c>
      <c r="U194" s="15" t="n">
        <v>44011</v>
      </c>
      <c r="V194" s="0" t="n">
        <f aca="false">D194-M194</f>
        <v>0</v>
      </c>
      <c r="W194" s="0" t="n">
        <f aca="false">E194-N194</f>
        <v>0</v>
      </c>
      <c r="X194" s="0" t="n">
        <f aca="false">F194-O194</f>
        <v>0</v>
      </c>
      <c r="Y194" s="0" t="n">
        <f aca="false">G194-P194</f>
        <v>0</v>
      </c>
      <c r="Z194" s="0" t="n">
        <f aca="false">H194-Q194</f>
        <v>0</v>
      </c>
      <c r="AA194" s="0" t="n">
        <f aca="false">I194-R194</f>
        <v>0</v>
      </c>
      <c r="AB194" s="0" t="n">
        <f aca="false">J194-S194</f>
        <v>0</v>
      </c>
      <c r="AC194" s="1" t="n">
        <f aca="false">AC193+1</f>
        <v>114</v>
      </c>
      <c r="AD194" s="15" t="n">
        <v>44011</v>
      </c>
      <c r="AE194" s="41" t="str">
        <f aca="false">IF(ISNUMBER(D194),D194-D193,"")</f>
        <v/>
      </c>
      <c r="AF194" s="41" t="str">
        <f aca="false">IF(ISNUMBER(E194),E194-E193,"")</f>
        <v/>
      </c>
      <c r="AG194" s="41" t="str">
        <f aca="false">IF(ISNUMBER(F194),F194-F193,"")</f>
        <v/>
      </c>
      <c r="AH194" s="41" t="str">
        <f aca="false">IF(ISNUMBER(G194),G194-G193,"")</f>
        <v/>
      </c>
      <c r="AI194" s="41" t="str">
        <f aca="false">IF(ISNUMBER(H194),H194-H193,"")</f>
        <v/>
      </c>
      <c r="AJ194" s="41" t="str">
        <f aca="false">IF(ISNUMBER(I194),I194-I193,"")</f>
        <v/>
      </c>
      <c r="AK194" s="41" t="str">
        <f aca="false">IF(ISNUMBER(J194),J194-J193,"")</f>
        <v/>
      </c>
      <c r="AL194" s="1" t="n">
        <f aca="false">AL193+1</f>
        <v>114</v>
      </c>
      <c r="AN194" s="42" t="str">
        <f aca="false">IF(ISNUMBER(AE192),AVERAGE(AE186:AE192),"")</f>
        <v/>
      </c>
      <c r="AO194" s="42" t="str">
        <f aca="false">IF(ISNUMBER(AF192),AVERAGE(AF186:AF192),"")</f>
        <v/>
      </c>
      <c r="AP194" s="42" t="str">
        <f aca="false">IF(ISNUMBER(AG192),AVERAGE(AG186:AG192),"")</f>
        <v/>
      </c>
      <c r="AQ194" s="42" t="str">
        <f aca="false">IF(ISNUMBER(AH192),AVERAGE(AH186:AH192),"")</f>
        <v/>
      </c>
      <c r="AR194" s="42" t="str">
        <f aca="false">IF(ISNUMBER(AI192),AVERAGE(AI186:AI192),"")</f>
        <v/>
      </c>
      <c r="AS194" s="42" t="str">
        <f aca="false">IF(ISNUMBER(AJ192),AVERAGE(AJ186:AJ192),"")</f>
        <v/>
      </c>
      <c r="AT194" s="42" t="str">
        <f aca="false">IF(ISNUMBER(AK192),AVERAGE(AK186:AK192),"")</f>
        <v/>
      </c>
    </row>
    <row r="195" customFormat="false" ht="12.8" hidden="false" customHeight="false" outlineLevel="0" collapsed="false">
      <c r="B195" s="1" t="n">
        <f aca="false">B194+1</f>
        <v>115</v>
      </c>
      <c r="C195" s="15" t="n">
        <f aca="false">$C194+1</f>
        <v>44012</v>
      </c>
      <c r="D195" s="9"/>
      <c r="E195" s="9"/>
      <c r="F195" s="9"/>
      <c r="G195" s="9"/>
      <c r="H195" s="9"/>
      <c r="I195" s="9"/>
      <c r="J195" s="9"/>
      <c r="K195" s="1" t="n">
        <f aca="false">K194+1</f>
        <v>115</v>
      </c>
      <c r="L195" s="15" t="n">
        <v>44012</v>
      </c>
      <c r="M195" s="9"/>
      <c r="N195" s="9"/>
      <c r="O195" s="9"/>
      <c r="P195" s="9"/>
      <c r="Q195" s="9"/>
      <c r="R195" s="9"/>
      <c r="S195" s="9"/>
      <c r="T195" s="1" t="n">
        <f aca="false">T194+1</f>
        <v>115</v>
      </c>
      <c r="U195" s="15" t="n">
        <v>44012</v>
      </c>
      <c r="V195" s="0" t="n">
        <f aca="false">D195-M195</f>
        <v>0</v>
      </c>
      <c r="W195" s="0" t="n">
        <f aca="false">E195-N195</f>
        <v>0</v>
      </c>
      <c r="X195" s="0" t="n">
        <f aca="false">F195-O195</f>
        <v>0</v>
      </c>
      <c r="Y195" s="0" t="n">
        <f aca="false">G195-P195</f>
        <v>0</v>
      </c>
      <c r="Z195" s="0" t="n">
        <f aca="false">H195-Q195</f>
        <v>0</v>
      </c>
      <c r="AA195" s="0" t="n">
        <f aca="false">I195-R195</f>
        <v>0</v>
      </c>
      <c r="AB195" s="0" t="n">
        <f aca="false">J195-S195</f>
        <v>0</v>
      </c>
      <c r="AC195" s="1" t="n">
        <f aca="false">AC194+1</f>
        <v>115</v>
      </c>
      <c r="AD195" s="15" t="n">
        <v>44012</v>
      </c>
      <c r="AE195" s="41" t="str">
        <f aca="false">IF(ISNUMBER(D195),D195-D194,"")</f>
        <v/>
      </c>
      <c r="AF195" s="41" t="str">
        <f aca="false">IF(ISNUMBER(E195),E195-E194,"")</f>
        <v/>
      </c>
      <c r="AG195" s="41" t="str">
        <f aca="false">IF(ISNUMBER(F195),F195-F194,"")</f>
        <v/>
      </c>
      <c r="AH195" s="41" t="str">
        <f aca="false">IF(ISNUMBER(G195),G195-G194,"")</f>
        <v/>
      </c>
      <c r="AI195" s="41" t="str">
        <f aca="false">IF(ISNUMBER(H195),H195-H194,"")</f>
        <v/>
      </c>
      <c r="AJ195" s="41" t="str">
        <f aca="false">IF(ISNUMBER(I195),I195-I194,"")</f>
        <v/>
      </c>
      <c r="AK195" s="41" t="str">
        <f aca="false">IF(ISNUMBER(J195),J195-J194,"")</f>
        <v/>
      </c>
      <c r="AL195" s="1" t="n">
        <f aca="false">AL194+1</f>
        <v>115</v>
      </c>
      <c r="AN195" s="42" t="str">
        <f aca="false">IF(ISNUMBER(AE193),AVERAGE(AE187:AE193),"")</f>
        <v/>
      </c>
      <c r="AO195" s="42" t="str">
        <f aca="false">IF(ISNUMBER(AF193),AVERAGE(AF187:AF193),"")</f>
        <v/>
      </c>
      <c r="AP195" s="42" t="str">
        <f aca="false">IF(ISNUMBER(AG193),AVERAGE(AG187:AG193),"")</f>
        <v/>
      </c>
      <c r="AQ195" s="42" t="str">
        <f aca="false">IF(ISNUMBER(AH193),AVERAGE(AH187:AH193),"")</f>
        <v/>
      </c>
      <c r="AR195" s="42" t="str">
        <f aca="false">IF(ISNUMBER(AI193),AVERAGE(AI187:AI193),"")</f>
        <v/>
      </c>
      <c r="AS195" s="42" t="str">
        <f aca="false">IF(ISNUMBER(AJ193),AVERAGE(AJ187:AJ193),"")</f>
        <v/>
      </c>
      <c r="AT195" s="42" t="str">
        <f aca="false">IF(ISNUMBER(AK193),AVERAGE(AK187:AK193),"")</f>
        <v/>
      </c>
    </row>
    <row r="196" customFormat="false" ht="12.8" hidden="false" customHeight="false" outlineLevel="0" collapsed="false">
      <c r="B196" s="1" t="n">
        <f aca="false">B195+1</f>
        <v>116</v>
      </c>
      <c r="C196" s="15" t="n">
        <f aca="false">$C195+1</f>
        <v>44013</v>
      </c>
      <c r="D196" s="9"/>
      <c r="E196" s="9"/>
      <c r="F196" s="9"/>
      <c r="G196" s="9"/>
      <c r="H196" s="9"/>
      <c r="I196" s="9"/>
      <c r="J196" s="9"/>
      <c r="K196" s="1" t="n">
        <f aca="false">K195+1</f>
        <v>116</v>
      </c>
      <c r="L196" s="15" t="n">
        <v>44013</v>
      </c>
      <c r="M196" s="9"/>
      <c r="N196" s="9"/>
      <c r="O196" s="9"/>
      <c r="P196" s="9"/>
      <c r="Q196" s="9"/>
      <c r="R196" s="9"/>
      <c r="S196" s="9"/>
      <c r="T196" s="1" t="n">
        <f aca="false">T195+1</f>
        <v>116</v>
      </c>
      <c r="U196" s="15" t="n">
        <v>44013</v>
      </c>
      <c r="V196" s="0" t="n">
        <f aca="false">D196-M196</f>
        <v>0</v>
      </c>
      <c r="W196" s="0" t="n">
        <f aca="false">E196-N196</f>
        <v>0</v>
      </c>
      <c r="X196" s="0" t="n">
        <f aca="false">F196-O196</f>
        <v>0</v>
      </c>
      <c r="Y196" s="0" t="n">
        <f aca="false">G196-P196</f>
        <v>0</v>
      </c>
      <c r="Z196" s="0" t="n">
        <f aca="false">H196-Q196</f>
        <v>0</v>
      </c>
      <c r="AA196" s="0" t="n">
        <f aca="false">I196-R196</f>
        <v>0</v>
      </c>
      <c r="AB196" s="0" t="n">
        <f aca="false">J196-S196</f>
        <v>0</v>
      </c>
      <c r="AC196" s="1" t="n">
        <f aca="false">AC195+1</f>
        <v>116</v>
      </c>
      <c r="AD196" s="15" t="n">
        <v>44013</v>
      </c>
      <c r="AE196" s="41" t="str">
        <f aca="false">IF(ISNUMBER(D196),D196-D195,"")</f>
        <v/>
      </c>
      <c r="AF196" s="41" t="str">
        <f aca="false">IF(ISNUMBER(E196),E196-E195,"")</f>
        <v/>
      </c>
      <c r="AG196" s="41" t="str">
        <f aca="false">IF(ISNUMBER(F196),F196-F195,"")</f>
        <v/>
      </c>
      <c r="AH196" s="41" t="str">
        <f aca="false">IF(ISNUMBER(G196),G196-G195,"")</f>
        <v/>
      </c>
      <c r="AI196" s="41" t="str">
        <f aca="false">IF(ISNUMBER(H196),H196-H195,"")</f>
        <v/>
      </c>
      <c r="AJ196" s="41" t="str">
        <f aca="false">IF(ISNUMBER(I196),I196-I195,"")</f>
        <v/>
      </c>
      <c r="AK196" s="41" t="str">
        <f aca="false">IF(ISNUMBER(J196),J196-J195,"")</f>
        <v/>
      </c>
      <c r="AL196" s="1" t="n">
        <f aca="false">AL195+1</f>
        <v>116</v>
      </c>
      <c r="AN196" s="42" t="str">
        <f aca="false">IF(ISNUMBER(AE194),AVERAGE(AE188:AE194),"")</f>
        <v/>
      </c>
      <c r="AO196" s="42" t="str">
        <f aca="false">IF(ISNUMBER(AF194),AVERAGE(AF188:AF194),"")</f>
        <v/>
      </c>
      <c r="AP196" s="42" t="str">
        <f aca="false">IF(ISNUMBER(AG194),AVERAGE(AG188:AG194),"")</f>
        <v/>
      </c>
      <c r="AQ196" s="42" t="str">
        <f aca="false">IF(ISNUMBER(AH194),AVERAGE(AH188:AH194),"")</f>
        <v/>
      </c>
      <c r="AR196" s="42" t="str">
        <f aca="false">IF(ISNUMBER(AI194),AVERAGE(AI188:AI194),"")</f>
        <v/>
      </c>
      <c r="AS196" s="42" t="str">
        <f aca="false">IF(ISNUMBER(AJ194),AVERAGE(AJ188:AJ194),"")</f>
        <v/>
      </c>
      <c r="AT196" s="42" t="str">
        <f aca="false">IF(ISNUMBER(AK194),AVERAGE(AK188:AK194),"")</f>
        <v/>
      </c>
    </row>
    <row r="197" customFormat="false" ht="12.8" hidden="false" customHeight="false" outlineLevel="0" collapsed="false">
      <c r="B197" s="1" t="n">
        <f aca="false">B196+1</f>
        <v>117</v>
      </c>
      <c r="C197" s="15" t="n">
        <f aca="false">$C196+1</f>
        <v>44014</v>
      </c>
      <c r="D197" s="9"/>
      <c r="E197" s="9"/>
      <c r="F197" s="9"/>
      <c r="G197" s="9"/>
      <c r="H197" s="9"/>
      <c r="I197" s="9"/>
      <c r="J197" s="9"/>
      <c r="K197" s="1" t="n">
        <f aca="false">K196+1</f>
        <v>117</v>
      </c>
      <c r="L197" s="15" t="n">
        <v>44014</v>
      </c>
      <c r="M197" s="9"/>
      <c r="N197" s="9"/>
      <c r="O197" s="9"/>
      <c r="P197" s="9"/>
      <c r="Q197" s="9"/>
      <c r="R197" s="9"/>
      <c r="S197" s="9"/>
      <c r="T197" s="1" t="n">
        <f aca="false">T196+1</f>
        <v>117</v>
      </c>
      <c r="U197" s="15" t="n">
        <v>44014</v>
      </c>
      <c r="V197" s="0" t="n">
        <f aca="false">D197-M197</f>
        <v>0</v>
      </c>
      <c r="W197" s="0" t="n">
        <f aca="false">E197-N197</f>
        <v>0</v>
      </c>
      <c r="X197" s="0" t="n">
        <f aca="false">F197-O197</f>
        <v>0</v>
      </c>
      <c r="Y197" s="0" t="n">
        <f aca="false">G197-P197</f>
        <v>0</v>
      </c>
      <c r="Z197" s="0" t="n">
        <f aca="false">H197-Q197</f>
        <v>0</v>
      </c>
      <c r="AA197" s="0" t="n">
        <f aca="false">I197-R197</f>
        <v>0</v>
      </c>
      <c r="AB197" s="0" t="n">
        <f aca="false">J197-S197</f>
        <v>0</v>
      </c>
      <c r="AC197" s="1" t="n">
        <f aca="false">AC196+1</f>
        <v>117</v>
      </c>
      <c r="AD197" s="15" t="n">
        <v>44014</v>
      </c>
      <c r="AE197" s="41" t="str">
        <f aca="false">IF(ISNUMBER(D197),D197-D196,"")</f>
        <v/>
      </c>
      <c r="AF197" s="41" t="str">
        <f aca="false">IF(ISNUMBER(E197),E197-E196,"")</f>
        <v/>
      </c>
      <c r="AG197" s="41" t="str">
        <f aca="false">IF(ISNUMBER(F197),F197-F196,"")</f>
        <v/>
      </c>
      <c r="AH197" s="41" t="str">
        <f aca="false">IF(ISNUMBER(G197),G197-G196,"")</f>
        <v/>
      </c>
      <c r="AI197" s="41" t="str">
        <f aca="false">IF(ISNUMBER(H197),H197-H196,"")</f>
        <v/>
      </c>
      <c r="AJ197" s="41" t="str">
        <f aca="false">IF(ISNUMBER(I197),I197-I196,"")</f>
        <v/>
      </c>
      <c r="AK197" s="41" t="str">
        <f aca="false">IF(ISNUMBER(J197),J197-J196,"")</f>
        <v/>
      </c>
      <c r="AL197" s="1" t="n">
        <f aca="false">AL196+1</f>
        <v>117</v>
      </c>
      <c r="AN197" s="42" t="str">
        <f aca="false">IF(ISNUMBER(AE195),AVERAGE(AE189:AE195),"")</f>
        <v/>
      </c>
      <c r="AO197" s="42" t="str">
        <f aca="false">IF(ISNUMBER(AF195),AVERAGE(AF189:AF195),"")</f>
        <v/>
      </c>
      <c r="AP197" s="42" t="str">
        <f aca="false">IF(ISNUMBER(AG195),AVERAGE(AG189:AG195),"")</f>
        <v/>
      </c>
      <c r="AQ197" s="42" t="str">
        <f aca="false">IF(ISNUMBER(AH195),AVERAGE(AH189:AH195),"")</f>
        <v/>
      </c>
      <c r="AR197" s="42" t="str">
        <f aca="false">IF(ISNUMBER(AI195),AVERAGE(AI189:AI195),"")</f>
        <v/>
      </c>
      <c r="AS197" s="42" t="str">
        <f aca="false">IF(ISNUMBER(AJ195),AVERAGE(AJ189:AJ195),"")</f>
        <v/>
      </c>
      <c r="AT197" s="42" t="str">
        <f aca="false">IF(ISNUMBER(AK195),AVERAGE(AK189:AK195),"")</f>
        <v/>
      </c>
    </row>
    <row r="198" customFormat="false" ht="12.8" hidden="false" customHeight="false" outlineLevel="0" collapsed="false">
      <c r="B198" s="1" t="n">
        <f aca="false">B197+1</f>
        <v>118</v>
      </c>
      <c r="C198" s="15" t="n">
        <f aca="false">$C197+1</f>
        <v>44015</v>
      </c>
      <c r="D198" s="9"/>
      <c r="E198" s="9"/>
      <c r="F198" s="9"/>
      <c r="G198" s="9"/>
      <c r="H198" s="9"/>
      <c r="I198" s="9"/>
      <c r="J198" s="9"/>
      <c r="K198" s="1" t="n">
        <f aca="false">K197+1</f>
        <v>118</v>
      </c>
      <c r="L198" s="15" t="n">
        <v>44015</v>
      </c>
      <c r="M198" s="9"/>
      <c r="N198" s="9"/>
      <c r="O198" s="9"/>
      <c r="P198" s="9"/>
      <c r="Q198" s="9"/>
      <c r="R198" s="9"/>
      <c r="S198" s="9"/>
      <c r="T198" s="1" t="n">
        <f aca="false">T197+1</f>
        <v>118</v>
      </c>
      <c r="U198" s="15" t="n">
        <v>44015</v>
      </c>
      <c r="V198" s="0" t="n">
        <f aca="false">D198-M198</f>
        <v>0</v>
      </c>
      <c r="W198" s="0" t="n">
        <f aca="false">E198-N198</f>
        <v>0</v>
      </c>
      <c r="X198" s="0" t="n">
        <f aca="false">F198-O198</f>
        <v>0</v>
      </c>
      <c r="Y198" s="0" t="n">
        <f aca="false">G198-P198</f>
        <v>0</v>
      </c>
      <c r="Z198" s="0" t="n">
        <f aca="false">H198-Q198</f>
        <v>0</v>
      </c>
      <c r="AA198" s="0" t="n">
        <f aca="false">I198-R198</f>
        <v>0</v>
      </c>
      <c r="AB198" s="0" t="n">
        <f aca="false">J198-S198</f>
        <v>0</v>
      </c>
      <c r="AC198" s="1" t="n">
        <f aca="false">AC197+1</f>
        <v>118</v>
      </c>
      <c r="AD198" s="15" t="n">
        <v>44015</v>
      </c>
      <c r="AE198" s="41" t="str">
        <f aca="false">IF(ISNUMBER(D198),D198-D197,"")</f>
        <v/>
      </c>
      <c r="AF198" s="41" t="str">
        <f aca="false">IF(ISNUMBER(E198),E198-E197,"")</f>
        <v/>
      </c>
      <c r="AG198" s="41" t="str">
        <f aca="false">IF(ISNUMBER(F198),F198-F197,"")</f>
        <v/>
      </c>
      <c r="AH198" s="41" t="str">
        <f aca="false">IF(ISNUMBER(G198),G198-G197,"")</f>
        <v/>
      </c>
      <c r="AI198" s="41" t="str">
        <f aca="false">IF(ISNUMBER(H198),H198-H197,"")</f>
        <v/>
      </c>
      <c r="AJ198" s="41" t="str">
        <f aca="false">IF(ISNUMBER(I198),I198-I197,"")</f>
        <v/>
      </c>
      <c r="AK198" s="41" t="str">
        <f aca="false">IF(ISNUMBER(J198),J198-J197,"")</f>
        <v/>
      </c>
      <c r="AL198" s="1" t="n">
        <f aca="false">AL197+1</f>
        <v>118</v>
      </c>
      <c r="AN198" s="42" t="str">
        <f aca="false">IF(ISNUMBER(AE196),AVERAGE(AE190:AE196),"")</f>
        <v/>
      </c>
      <c r="AO198" s="42" t="str">
        <f aca="false">IF(ISNUMBER(AF196),AVERAGE(AF190:AF196),"")</f>
        <v/>
      </c>
      <c r="AP198" s="42" t="str">
        <f aca="false">IF(ISNUMBER(AG196),AVERAGE(AG190:AG196),"")</f>
        <v/>
      </c>
      <c r="AQ198" s="42" t="str">
        <f aca="false">IF(ISNUMBER(AH196),AVERAGE(AH190:AH196),"")</f>
        <v/>
      </c>
      <c r="AR198" s="42" t="str">
        <f aca="false">IF(ISNUMBER(AI196),AVERAGE(AI190:AI196),"")</f>
        <v/>
      </c>
      <c r="AS198" s="42" t="str">
        <f aca="false">IF(ISNUMBER(AJ196),AVERAGE(AJ190:AJ196),"")</f>
        <v/>
      </c>
      <c r="AT198" s="42" t="str">
        <f aca="false">IF(ISNUMBER(AK196),AVERAGE(AK190:AK196),"")</f>
        <v/>
      </c>
    </row>
    <row r="199" customFormat="false" ht="12.8" hidden="false" customHeight="false" outlineLevel="0" collapsed="false">
      <c r="B199" s="1" t="n">
        <f aca="false">B198+1</f>
        <v>119</v>
      </c>
      <c r="C199" s="15" t="n">
        <f aca="false">$C198+1</f>
        <v>44016</v>
      </c>
      <c r="D199" s="9"/>
      <c r="E199" s="9"/>
      <c r="F199" s="9"/>
      <c r="G199" s="9"/>
      <c r="H199" s="9"/>
      <c r="I199" s="9"/>
      <c r="J199" s="9"/>
      <c r="K199" s="1" t="n">
        <f aca="false">K198+1</f>
        <v>119</v>
      </c>
      <c r="L199" s="15" t="n">
        <v>44016</v>
      </c>
      <c r="M199" s="9"/>
      <c r="N199" s="9"/>
      <c r="O199" s="9"/>
      <c r="P199" s="9"/>
      <c r="Q199" s="9"/>
      <c r="R199" s="9"/>
      <c r="S199" s="9"/>
      <c r="T199" s="1" t="n">
        <f aca="false">T198+1</f>
        <v>119</v>
      </c>
      <c r="U199" s="15" t="n">
        <v>44016</v>
      </c>
      <c r="V199" s="0" t="n">
        <f aca="false">D199-M199</f>
        <v>0</v>
      </c>
      <c r="W199" s="0" t="n">
        <f aca="false">E199-N199</f>
        <v>0</v>
      </c>
      <c r="X199" s="0" t="n">
        <f aca="false">F199-O199</f>
        <v>0</v>
      </c>
      <c r="Y199" s="0" t="n">
        <f aca="false">G199-P199</f>
        <v>0</v>
      </c>
      <c r="Z199" s="0" t="n">
        <f aca="false">H199-Q199</f>
        <v>0</v>
      </c>
      <c r="AA199" s="0" t="n">
        <f aca="false">I199-R199</f>
        <v>0</v>
      </c>
      <c r="AB199" s="0" t="n">
        <f aca="false">J199-S199</f>
        <v>0</v>
      </c>
      <c r="AC199" s="1" t="n">
        <f aca="false">AC198+1</f>
        <v>119</v>
      </c>
      <c r="AD199" s="15" t="n">
        <v>44016</v>
      </c>
      <c r="AE199" s="41" t="str">
        <f aca="false">IF(ISNUMBER(D199),D199-D198,"")</f>
        <v/>
      </c>
      <c r="AF199" s="41" t="str">
        <f aca="false">IF(ISNUMBER(E199),E199-E198,"")</f>
        <v/>
      </c>
      <c r="AG199" s="41" t="str">
        <f aca="false">IF(ISNUMBER(F199),F199-F198,"")</f>
        <v/>
      </c>
      <c r="AH199" s="41" t="str">
        <f aca="false">IF(ISNUMBER(G199),G199-G198,"")</f>
        <v/>
      </c>
      <c r="AI199" s="41" t="str">
        <f aca="false">IF(ISNUMBER(H199),H199-H198,"")</f>
        <v/>
      </c>
      <c r="AJ199" s="41" t="str">
        <f aca="false">IF(ISNUMBER(I199),I199-I198,"")</f>
        <v/>
      </c>
      <c r="AK199" s="41" t="str">
        <f aca="false">IF(ISNUMBER(J199),J199-J198,"")</f>
        <v/>
      </c>
      <c r="AL199" s="1" t="n">
        <f aca="false">AL198+1</f>
        <v>119</v>
      </c>
      <c r="AN199" s="42" t="str">
        <f aca="false">IF(ISNUMBER(AE197),AVERAGE(AE191:AE197),"")</f>
        <v/>
      </c>
      <c r="AO199" s="42" t="str">
        <f aca="false">IF(ISNUMBER(AF197),AVERAGE(AF191:AF197),"")</f>
        <v/>
      </c>
      <c r="AP199" s="42" t="str">
        <f aca="false">IF(ISNUMBER(AG197),AVERAGE(AG191:AG197),"")</f>
        <v/>
      </c>
      <c r="AQ199" s="42" t="str">
        <f aca="false">IF(ISNUMBER(AH197),AVERAGE(AH191:AH197),"")</f>
        <v/>
      </c>
      <c r="AR199" s="42" t="str">
        <f aca="false">IF(ISNUMBER(AI197),AVERAGE(AI191:AI197),"")</f>
        <v/>
      </c>
      <c r="AS199" s="42" t="str">
        <f aca="false">IF(ISNUMBER(AJ197),AVERAGE(AJ191:AJ197),"")</f>
        <v/>
      </c>
      <c r="AT199" s="42" t="str">
        <f aca="false">IF(ISNUMBER(AK197),AVERAGE(AK191:AK197),"")</f>
        <v/>
      </c>
    </row>
    <row r="200" customFormat="false" ht="12.8" hidden="false" customHeight="false" outlineLevel="0" collapsed="false">
      <c r="B200" s="1" t="n">
        <f aca="false">B199+1</f>
        <v>120</v>
      </c>
      <c r="C200" s="15" t="n">
        <f aca="false">$C199+1</f>
        <v>44017</v>
      </c>
      <c r="D200" s="9"/>
      <c r="E200" s="9"/>
      <c r="F200" s="9"/>
      <c r="G200" s="9"/>
      <c r="H200" s="9"/>
      <c r="I200" s="9"/>
      <c r="J200" s="9"/>
      <c r="K200" s="1" t="n">
        <f aca="false">K199+1</f>
        <v>120</v>
      </c>
      <c r="L200" s="15" t="n">
        <v>44017</v>
      </c>
      <c r="M200" s="9"/>
      <c r="N200" s="9"/>
      <c r="O200" s="9"/>
      <c r="P200" s="9"/>
      <c r="Q200" s="9"/>
      <c r="R200" s="9"/>
      <c r="S200" s="9"/>
      <c r="T200" s="1" t="n">
        <f aca="false">T199+1</f>
        <v>120</v>
      </c>
      <c r="U200" s="15" t="n">
        <v>44017</v>
      </c>
      <c r="V200" s="0" t="n">
        <f aca="false">D200-M200</f>
        <v>0</v>
      </c>
      <c r="W200" s="0" t="n">
        <f aca="false">E200-N200</f>
        <v>0</v>
      </c>
      <c r="X200" s="0" t="n">
        <f aca="false">F200-O200</f>
        <v>0</v>
      </c>
      <c r="Y200" s="0" t="n">
        <f aca="false">G200-P200</f>
        <v>0</v>
      </c>
      <c r="Z200" s="0" t="n">
        <f aca="false">H200-Q200</f>
        <v>0</v>
      </c>
      <c r="AA200" s="0" t="n">
        <f aca="false">I200-R200</f>
        <v>0</v>
      </c>
      <c r="AB200" s="0" t="n">
        <f aca="false">J200-S200</f>
        <v>0</v>
      </c>
      <c r="AC200" s="1" t="n">
        <f aca="false">AC199+1</f>
        <v>120</v>
      </c>
      <c r="AD200" s="15" t="n">
        <v>44017</v>
      </c>
      <c r="AE200" s="41" t="str">
        <f aca="false">IF(ISNUMBER(D200),D200-D199,"")</f>
        <v/>
      </c>
      <c r="AF200" s="41" t="str">
        <f aca="false">IF(ISNUMBER(E200),E200-E199,"")</f>
        <v/>
      </c>
      <c r="AG200" s="41" t="str">
        <f aca="false">IF(ISNUMBER(F200),F200-F199,"")</f>
        <v/>
      </c>
      <c r="AH200" s="41" t="str">
        <f aca="false">IF(ISNUMBER(G200),G200-G199,"")</f>
        <v/>
      </c>
      <c r="AI200" s="41" t="str">
        <f aca="false">IF(ISNUMBER(H200),H200-H199,"")</f>
        <v/>
      </c>
      <c r="AJ200" s="41" t="str">
        <f aca="false">IF(ISNUMBER(I200),I200-I199,"")</f>
        <v/>
      </c>
      <c r="AK200" s="41" t="str">
        <f aca="false">IF(ISNUMBER(J200),J200-J199,"")</f>
        <v/>
      </c>
      <c r="AL200" s="1" t="n">
        <f aca="false">AL199+1</f>
        <v>120</v>
      </c>
      <c r="AN200" s="42" t="str">
        <f aca="false">IF(ISNUMBER(AE198),AVERAGE(AE192:AE198),"")</f>
        <v/>
      </c>
      <c r="AO200" s="42" t="str">
        <f aca="false">IF(ISNUMBER(AF198),AVERAGE(AF192:AF198),"")</f>
        <v/>
      </c>
      <c r="AP200" s="42" t="str">
        <f aca="false">IF(ISNUMBER(AG198),AVERAGE(AG192:AG198),"")</f>
        <v/>
      </c>
      <c r="AQ200" s="42" t="str">
        <f aca="false">IF(ISNUMBER(AH198),AVERAGE(AH192:AH198),"")</f>
        <v/>
      </c>
      <c r="AR200" s="42" t="str">
        <f aca="false">IF(ISNUMBER(AI198),AVERAGE(AI192:AI198),"")</f>
        <v/>
      </c>
      <c r="AS200" s="42" t="str">
        <f aca="false">IF(ISNUMBER(AJ198),AVERAGE(AJ192:AJ198),"")</f>
        <v/>
      </c>
      <c r="AT200" s="42" t="str">
        <f aca="false">IF(ISNUMBER(AK198),AVERAGE(AK192:AK198),"")</f>
        <v/>
      </c>
    </row>
    <row r="201" customFormat="false" ht="12.8" hidden="false" customHeight="false" outlineLevel="0" collapsed="false">
      <c r="B201" s="1" t="n">
        <f aca="false">B200+1</f>
        <v>121</v>
      </c>
      <c r="C201" s="15" t="n">
        <f aca="false">$C200+1</f>
        <v>44018</v>
      </c>
      <c r="D201" s="9"/>
      <c r="E201" s="9"/>
      <c r="F201" s="9"/>
      <c r="G201" s="9"/>
      <c r="H201" s="9"/>
      <c r="I201" s="9"/>
      <c r="J201" s="9"/>
      <c r="K201" s="1" t="n">
        <f aca="false">K200+1</f>
        <v>121</v>
      </c>
      <c r="L201" s="15" t="n">
        <v>44018</v>
      </c>
      <c r="M201" s="9"/>
      <c r="N201" s="9"/>
      <c r="O201" s="9"/>
      <c r="P201" s="9"/>
      <c r="Q201" s="9"/>
      <c r="R201" s="9"/>
      <c r="S201" s="9"/>
      <c r="T201" s="1" t="n">
        <f aca="false">T200+1</f>
        <v>121</v>
      </c>
      <c r="U201" s="15" t="n">
        <v>44018</v>
      </c>
      <c r="V201" s="0" t="n">
        <f aca="false">D201-M201</f>
        <v>0</v>
      </c>
      <c r="W201" s="0" t="n">
        <f aca="false">E201-N201</f>
        <v>0</v>
      </c>
      <c r="X201" s="0" t="n">
        <f aca="false">F201-O201</f>
        <v>0</v>
      </c>
      <c r="Y201" s="0" t="n">
        <f aca="false">G201-P201</f>
        <v>0</v>
      </c>
      <c r="Z201" s="0" t="n">
        <f aca="false">H201-Q201</f>
        <v>0</v>
      </c>
      <c r="AA201" s="0" t="n">
        <f aca="false">I201-R201</f>
        <v>0</v>
      </c>
      <c r="AB201" s="0" t="n">
        <f aca="false">J201-S201</f>
        <v>0</v>
      </c>
      <c r="AC201" s="1" t="n">
        <f aca="false">AC200+1</f>
        <v>121</v>
      </c>
      <c r="AD201" s="15" t="n">
        <v>44018</v>
      </c>
      <c r="AE201" s="41" t="str">
        <f aca="false">IF(ISNUMBER(D201),D201-D200,"")</f>
        <v/>
      </c>
      <c r="AF201" s="41" t="str">
        <f aca="false">IF(ISNUMBER(E201),E201-E200,"")</f>
        <v/>
      </c>
      <c r="AG201" s="41" t="str">
        <f aca="false">IF(ISNUMBER(F201),F201-F200,"")</f>
        <v/>
      </c>
      <c r="AH201" s="41" t="str">
        <f aca="false">IF(ISNUMBER(G201),G201-G200,"")</f>
        <v/>
      </c>
      <c r="AI201" s="41" t="str">
        <f aca="false">IF(ISNUMBER(H201),H201-H200,"")</f>
        <v/>
      </c>
      <c r="AJ201" s="41" t="str">
        <f aca="false">IF(ISNUMBER(I201),I201-I200,"")</f>
        <v/>
      </c>
      <c r="AK201" s="41" t="str">
        <f aca="false">IF(ISNUMBER(J201),J201-J200,"")</f>
        <v/>
      </c>
      <c r="AL201" s="1" t="n">
        <f aca="false">AL200+1</f>
        <v>121</v>
      </c>
      <c r="AN201" s="42" t="str">
        <f aca="false">IF(ISNUMBER(AE199),AVERAGE(AE193:AE199),"")</f>
        <v/>
      </c>
      <c r="AO201" s="42" t="str">
        <f aca="false">IF(ISNUMBER(AF199),AVERAGE(AF193:AF199),"")</f>
        <v/>
      </c>
      <c r="AP201" s="42" t="str">
        <f aca="false">IF(ISNUMBER(AG199),AVERAGE(AG193:AG199),"")</f>
        <v/>
      </c>
      <c r="AQ201" s="42" t="str">
        <f aca="false">IF(ISNUMBER(AH199),AVERAGE(AH193:AH199),"")</f>
        <v/>
      </c>
      <c r="AR201" s="42" t="str">
        <f aca="false">IF(ISNUMBER(AI199),AVERAGE(AI193:AI199),"")</f>
        <v/>
      </c>
      <c r="AS201" s="42" t="str">
        <f aca="false">IF(ISNUMBER(AJ199),AVERAGE(AJ193:AJ199),"")</f>
        <v/>
      </c>
      <c r="AT201" s="42" t="str">
        <f aca="false">IF(ISNUMBER(AK199),AVERAGE(AK193:AK199),"")</f>
        <v/>
      </c>
    </row>
    <row r="202" customFormat="false" ht="12.8" hidden="false" customHeight="false" outlineLevel="0" collapsed="false">
      <c r="B202" s="1" t="n">
        <f aca="false">B201+1</f>
        <v>122</v>
      </c>
      <c r="C202" s="15" t="n">
        <f aca="false">$C201+1</f>
        <v>44019</v>
      </c>
      <c r="D202" s="9"/>
      <c r="E202" s="9"/>
      <c r="F202" s="9"/>
      <c r="G202" s="9"/>
      <c r="H202" s="9"/>
      <c r="I202" s="9"/>
      <c r="J202" s="9"/>
      <c r="K202" s="1" t="n">
        <f aca="false">K201+1</f>
        <v>122</v>
      </c>
      <c r="L202" s="15" t="n">
        <v>44019</v>
      </c>
      <c r="M202" s="9"/>
      <c r="N202" s="9"/>
      <c r="O202" s="9"/>
      <c r="P202" s="9"/>
      <c r="Q202" s="9"/>
      <c r="R202" s="9"/>
      <c r="S202" s="9"/>
      <c r="T202" s="1" t="n">
        <f aca="false">T201+1</f>
        <v>122</v>
      </c>
      <c r="U202" s="15" t="n">
        <v>44019</v>
      </c>
      <c r="V202" s="0" t="n">
        <f aca="false">D202-M202</f>
        <v>0</v>
      </c>
      <c r="W202" s="0" t="n">
        <f aca="false">E202-N202</f>
        <v>0</v>
      </c>
      <c r="X202" s="0" t="n">
        <f aca="false">F202-O202</f>
        <v>0</v>
      </c>
      <c r="Y202" s="0" t="n">
        <f aca="false">G202-P202</f>
        <v>0</v>
      </c>
      <c r="Z202" s="0" t="n">
        <f aca="false">H202-Q202</f>
        <v>0</v>
      </c>
      <c r="AA202" s="0" t="n">
        <f aca="false">I202-R202</f>
        <v>0</v>
      </c>
      <c r="AB202" s="0" t="n">
        <f aca="false">J202-S202</f>
        <v>0</v>
      </c>
      <c r="AC202" s="1" t="n">
        <f aca="false">AC201+1</f>
        <v>122</v>
      </c>
      <c r="AD202" s="15" t="n">
        <v>44019</v>
      </c>
      <c r="AE202" s="41" t="str">
        <f aca="false">IF(ISNUMBER(D202),D202-D201,"")</f>
        <v/>
      </c>
      <c r="AF202" s="41" t="str">
        <f aca="false">IF(ISNUMBER(E202),E202-E201,"")</f>
        <v/>
      </c>
      <c r="AG202" s="41" t="str">
        <f aca="false">IF(ISNUMBER(F202),F202-F201,"")</f>
        <v/>
      </c>
      <c r="AH202" s="41" t="str">
        <f aca="false">IF(ISNUMBER(G202),G202-G201,"")</f>
        <v/>
      </c>
      <c r="AI202" s="41" t="str">
        <f aca="false">IF(ISNUMBER(H202),H202-H201,"")</f>
        <v/>
      </c>
      <c r="AJ202" s="41" t="str">
        <f aca="false">IF(ISNUMBER(I202),I202-I201,"")</f>
        <v/>
      </c>
      <c r="AK202" s="41" t="str">
        <f aca="false">IF(ISNUMBER(J202),J202-J201,"")</f>
        <v/>
      </c>
      <c r="AL202" s="1" t="n">
        <f aca="false">AL201+1</f>
        <v>122</v>
      </c>
      <c r="AN202" s="42" t="str">
        <f aca="false">IF(ISNUMBER(AE200),AVERAGE(AE194:AE200),"")</f>
        <v/>
      </c>
      <c r="AO202" s="42" t="str">
        <f aca="false">IF(ISNUMBER(AF200),AVERAGE(AF194:AF200),"")</f>
        <v/>
      </c>
      <c r="AP202" s="42" t="str">
        <f aca="false">IF(ISNUMBER(AG200),AVERAGE(AG194:AG200),"")</f>
        <v/>
      </c>
      <c r="AQ202" s="42" t="str">
        <f aca="false">IF(ISNUMBER(AH200),AVERAGE(AH194:AH200),"")</f>
        <v/>
      </c>
      <c r="AR202" s="42" t="str">
        <f aca="false">IF(ISNUMBER(AI200),AVERAGE(AI194:AI200),"")</f>
        <v/>
      </c>
      <c r="AS202" s="42" t="str">
        <f aca="false">IF(ISNUMBER(AJ200),AVERAGE(AJ194:AJ200),"")</f>
        <v/>
      </c>
      <c r="AT202" s="42" t="str">
        <f aca="false">IF(ISNUMBER(AK200),AVERAGE(AK194:AK200),"")</f>
        <v/>
      </c>
    </row>
    <row r="203" customFormat="false" ht="12.8" hidden="false" customHeight="false" outlineLevel="0" collapsed="false">
      <c r="B203" s="1" t="n">
        <f aca="false">B202+1</f>
        <v>123</v>
      </c>
      <c r="C203" s="15" t="n">
        <f aca="false">$C202+1</f>
        <v>44020</v>
      </c>
      <c r="D203" s="9"/>
      <c r="E203" s="9"/>
      <c r="F203" s="9"/>
      <c r="G203" s="9"/>
      <c r="H203" s="9"/>
      <c r="I203" s="9"/>
      <c r="J203" s="9"/>
      <c r="K203" s="1" t="n">
        <f aca="false">K202+1</f>
        <v>123</v>
      </c>
      <c r="L203" s="15" t="n">
        <v>44020</v>
      </c>
      <c r="M203" s="9"/>
      <c r="N203" s="9"/>
      <c r="O203" s="9"/>
      <c r="P203" s="9"/>
      <c r="Q203" s="9"/>
      <c r="R203" s="9"/>
      <c r="S203" s="9"/>
      <c r="T203" s="1" t="n">
        <f aca="false">T202+1</f>
        <v>123</v>
      </c>
      <c r="U203" s="15" t="n">
        <v>44020</v>
      </c>
      <c r="V203" s="0" t="n">
        <f aca="false">D203-M203</f>
        <v>0</v>
      </c>
      <c r="W203" s="0" t="n">
        <f aca="false">E203-N203</f>
        <v>0</v>
      </c>
      <c r="X203" s="0" t="n">
        <f aca="false">F203-O203</f>
        <v>0</v>
      </c>
      <c r="Y203" s="0" t="n">
        <f aca="false">G203-P203</f>
        <v>0</v>
      </c>
      <c r="Z203" s="0" t="n">
        <f aca="false">H203-Q203</f>
        <v>0</v>
      </c>
      <c r="AA203" s="0" t="n">
        <f aca="false">I203-R203</f>
        <v>0</v>
      </c>
      <c r="AB203" s="0" t="n">
        <f aca="false">J203-S203</f>
        <v>0</v>
      </c>
      <c r="AC203" s="1" t="n">
        <f aca="false">AC202+1</f>
        <v>123</v>
      </c>
      <c r="AD203" s="15" t="n">
        <v>44020</v>
      </c>
      <c r="AE203" s="41" t="str">
        <f aca="false">IF(ISNUMBER(D203),D203-D202,"")</f>
        <v/>
      </c>
      <c r="AF203" s="41" t="str">
        <f aca="false">IF(ISNUMBER(E203),E203-E202,"")</f>
        <v/>
      </c>
      <c r="AG203" s="41" t="str">
        <f aca="false">IF(ISNUMBER(F203),F203-F202,"")</f>
        <v/>
      </c>
      <c r="AH203" s="41" t="str">
        <f aca="false">IF(ISNUMBER(G203),G203-G202,"")</f>
        <v/>
      </c>
      <c r="AI203" s="41" t="str">
        <f aca="false">IF(ISNUMBER(H203),H203-H202,"")</f>
        <v/>
      </c>
      <c r="AJ203" s="41" t="str">
        <f aca="false">IF(ISNUMBER(I203),I203-I202,"")</f>
        <v/>
      </c>
      <c r="AK203" s="41" t="str">
        <f aca="false">IF(ISNUMBER(J203),J203-J202,"")</f>
        <v/>
      </c>
      <c r="AL203" s="1" t="n">
        <f aca="false">AL202+1</f>
        <v>123</v>
      </c>
      <c r="AN203" s="42" t="str">
        <f aca="false">IF(ISNUMBER(AE201),AVERAGE(AE195:AE201),"")</f>
        <v/>
      </c>
      <c r="AO203" s="42" t="str">
        <f aca="false">IF(ISNUMBER(AF201),AVERAGE(AF195:AF201),"")</f>
        <v/>
      </c>
      <c r="AP203" s="42" t="str">
        <f aca="false">IF(ISNUMBER(AG201),AVERAGE(AG195:AG201),"")</f>
        <v/>
      </c>
      <c r="AQ203" s="42" t="str">
        <f aca="false">IF(ISNUMBER(AH201),AVERAGE(AH195:AH201),"")</f>
        <v/>
      </c>
      <c r="AR203" s="42" t="str">
        <f aca="false">IF(ISNUMBER(AI201),AVERAGE(AI195:AI201),"")</f>
        <v/>
      </c>
      <c r="AS203" s="42" t="str">
        <f aca="false">IF(ISNUMBER(AJ201),AVERAGE(AJ195:AJ201),"")</f>
        <v/>
      </c>
      <c r="AT203" s="42" t="str">
        <f aca="false">IF(ISNUMBER(AK201),AVERAGE(AK195:AK201),"")</f>
        <v/>
      </c>
    </row>
    <row r="204" customFormat="false" ht="12.8" hidden="false" customHeight="false" outlineLevel="0" collapsed="false">
      <c r="B204" s="1" t="n">
        <f aca="false">B203+1</f>
        <v>124</v>
      </c>
      <c r="C204" s="15" t="n">
        <f aca="false">$C203+1</f>
        <v>44021</v>
      </c>
      <c r="D204" s="9"/>
      <c r="E204" s="9"/>
      <c r="F204" s="9"/>
      <c r="G204" s="9"/>
      <c r="H204" s="9"/>
      <c r="I204" s="9"/>
      <c r="J204" s="9"/>
      <c r="K204" s="1" t="n">
        <f aca="false">K203+1</f>
        <v>124</v>
      </c>
      <c r="L204" s="15" t="n">
        <v>44021</v>
      </c>
      <c r="M204" s="9"/>
      <c r="N204" s="9"/>
      <c r="O204" s="9"/>
      <c r="P204" s="9"/>
      <c r="Q204" s="9"/>
      <c r="R204" s="9"/>
      <c r="S204" s="9"/>
      <c r="T204" s="1" t="n">
        <f aca="false">T203+1</f>
        <v>124</v>
      </c>
      <c r="U204" s="15" t="n">
        <v>44021</v>
      </c>
      <c r="V204" s="0" t="n">
        <f aca="false">D204-M204</f>
        <v>0</v>
      </c>
      <c r="W204" s="0" t="n">
        <f aca="false">E204-N204</f>
        <v>0</v>
      </c>
      <c r="X204" s="0" t="n">
        <f aca="false">F204-O204</f>
        <v>0</v>
      </c>
      <c r="Y204" s="0" t="n">
        <f aca="false">G204-P204</f>
        <v>0</v>
      </c>
      <c r="Z204" s="0" t="n">
        <f aca="false">H204-Q204</f>
        <v>0</v>
      </c>
      <c r="AA204" s="0" t="n">
        <f aca="false">I204-R204</f>
        <v>0</v>
      </c>
      <c r="AB204" s="0" t="n">
        <f aca="false">J204-S204</f>
        <v>0</v>
      </c>
      <c r="AC204" s="1" t="n">
        <f aca="false">AC203+1</f>
        <v>124</v>
      </c>
      <c r="AD204" s="15" t="n">
        <v>44021</v>
      </c>
      <c r="AE204" s="41" t="str">
        <f aca="false">IF(ISNUMBER(D204),D204-D203,"")</f>
        <v/>
      </c>
      <c r="AF204" s="41" t="str">
        <f aca="false">IF(ISNUMBER(E204),E204-E203,"")</f>
        <v/>
      </c>
      <c r="AG204" s="41" t="str">
        <f aca="false">IF(ISNUMBER(F204),F204-F203,"")</f>
        <v/>
      </c>
      <c r="AH204" s="41" t="str">
        <f aca="false">IF(ISNUMBER(G204),G204-G203,"")</f>
        <v/>
      </c>
      <c r="AI204" s="41" t="str">
        <f aca="false">IF(ISNUMBER(H204),H204-H203,"")</f>
        <v/>
      </c>
      <c r="AJ204" s="41" t="str">
        <f aca="false">IF(ISNUMBER(I204),I204-I203,"")</f>
        <v/>
      </c>
      <c r="AK204" s="41" t="str">
        <f aca="false">IF(ISNUMBER(J204),J204-J203,"")</f>
        <v/>
      </c>
      <c r="AL204" s="1" t="n">
        <f aca="false">AL203+1</f>
        <v>124</v>
      </c>
      <c r="AN204" s="42" t="str">
        <f aca="false">IF(ISNUMBER(AE202),AVERAGE(AE196:AE202),"")</f>
        <v/>
      </c>
      <c r="AO204" s="42" t="str">
        <f aca="false">IF(ISNUMBER(AF202),AVERAGE(AF196:AF202),"")</f>
        <v/>
      </c>
      <c r="AP204" s="42" t="str">
        <f aca="false">IF(ISNUMBER(AG202),AVERAGE(AG196:AG202),"")</f>
        <v/>
      </c>
      <c r="AQ204" s="42" t="str">
        <f aca="false">IF(ISNUMBER(AH202),AVERAGE(AH196:AH202),"")</f>
        <v/>
      </c>
      <c r="AR204" s="42" t="str">
        <f aca="false">IF(ISNUMBER(AI202),AVERAGE(AI196:AI202),"")</f>
        <v/>
      </c>
      <c r="AS204" s="42" t="str">
        <f aca="false">IF(ISNUMBER(AJ202),AVERAGE(AJ196:AJ202),"")</f>
        <v/>
      </c>
      <c r="AT204" s="42" t="str">
        <f aca="false">IF(ISNUMBER(AK202),AVERAGE(AK196:AK202),"")</f>
        <v/>
      </c>
    </row>
    <row r="205" customFormat="false" ht="12.8" hidden="false" customHeight="false" outlineLevel="0" collapsed="false">
      <c r="B205" s="1" t="n">
        <f aca="false">B204+1</f>
        <v>125</v>
      </c>
      <c r="C205" s="15" t="n">
        <f aca="false">$C204+1</f>
        <v>44022</v>
      </c>
      <c r="D205" s="9"/>
      <c r="E205" s="9"/>
      <c r="F205" s="9"/>
      <c r="G205" s="9"/>
      <c r="H205" s="9"/>
      <c r="I205" s="9"/>
      <c r="J205" s="9"/>
      <c r="K205" s="1" t="n">
        <f aca="false">K204+1</f>
        <v>125</v>
      </c>
      <c r="L205" s="15" t="n">
        <v>44022</v>
      </c>
      <c r="M205" s="9"/>
      <c r="N205" s="9"/>
      <c r="O205" s="9"/>
      <c r="P205" s="9"/>
      <c r="Q205" s="9"/>
      <c r="R205" s="9"/>
      <c r="S205" s="9"/>
      <c r="T205" s="1" t="n">
        <f aca="false">T204+1</f>
        <v>125</v>
      </c>
      <c r="U205" s="15" t="n">
        <v>44022</v>
      </c>
      <c r="V205" s="0" t="n">
        <f aca="false">D205-M205</f>
        <v>0</v>
      </c>
      <c r="W205" s="0" t="n">
        <f aca="false">E205-N205</f>
        <v>0</v>
      </c>
      <c r="X205" s="0" t="n">
        <f aca="false">F205-O205</f>
        <v>0</v>
      </c>
      <c r="Y205" s="0" t="n">
        <f aca="false">G205-P205</f>
        <v>0</v>
      </c>
      <c r="Z205" s="0" t="n">
        <f aca="false">H205-Q205</f>
        <v>0</v>
      </c>
      <c r="AA205" s="0" t="n">
        <f aca="false">I205-R205</f>
        <v>0</v>
      </c>
      <c r="AB205" s="0" t="n">
        <f aca="false">J205-S205</f>
        <v>0</v>
      </c>
      <c r="AC205" s="1" t="n">
        <f aca="false">AC204+1</f>
        <v>125</v>
      </c>
      <c r="AD205" s="15" t="n">
        <v>44022</v>
      </c>
      <c r="AE205" s="41" t="str">
        <f aca="false">IF(ISNUMBER(D205),D205-D204,"")</f>
        <v/>
      </c>
      <c r="AF205" s="41" t="str">
        <f aca="false">IF(ISNUMBER(E205),E205-E204,"")</f>
        <v/>
      </c>
      <c r="AG205" s="41" t="str">
        <f aca="false">IF(ISNUMBER(F205),F205-F204,"")</f>
        <v/>
      </c>
      <c r="AH205" s="41" t="str">
        <f aca="false">IF(ISNUMBER(G205),G205-G204,"")</f>
        <v/>
      </c>
      <c r="AI205" s="41" t="str">
        <f aca="false">IF(ISNUMBER(H205),H205-H204,"")</f>
        <v/>
      </c>
      <c r="AJ205" s="41" t="str">
        <f aca="false">IF(ISNUMBER(I205),I205-I204,"")</f>
        <v/>
      </c>
      <c r="AK205" s="41" t="str">
        <f aca="false">IF(ISNUMBER(J205),J205-J204,"")</f>
        <v/>
      </c>
      <c r="AL205" s="1" t="n">
        <f aca="false">AL204+1</f>
        <v>125</v>
      </c>
      <c r="AN205" s="42" t="str">
        <f aca="false">IF(ISNUMBER(AE203),AVERAGE(AE197:AE203),"")</f>
        <v/>
      </c>
      <c r="AO205" s="42" t="str">
        <f aca="false">IF(ISNUMBER(AF203),AVERAGE(AF197:AF203),"")</f>
        <v/>
      </c>
      <c r="AP205" s="42" t="str">
        <f aca="false">IF(ISNUMBER(AG203),AVERAGE(AG197:AG203),"")</f>
        <v/>
      </c>
      <c r="AQ205" s="42" t="str">
        <f aca="false">IF(ISNUMBER(AH203),AVERAGE(AH197:AH203),"")</f>
        <v/>
      </c>
      <c r="AR205" s="42" t="str">
        <f aca="false">IF(ISNUMBER(AI203),AVERAGE(AI197:AI203),"")</f>
        <v/>
      </c>
      <c r="AS205" s="42" t="str">
        <f aca="false">IF(ISNUMBER(AJ203),AVERAGE(AJ197:AJ203),"")</f>
        <v/>
      </c>
      <c r="AT205" s="42" t="str">
        <f aca="false">IF(ISNUMBER(AK203),AVERAGE(AK197:AK203),"")</f>
        <v/>
      </c>
    </row>
    <row r="206" customFormat="false" ht="12.8" hidden="false" customHeight="false" outlineLevel="0" collapsed="false">
      <c r="B206" s="1" t="n">
        <f aca="false">B205+1</f>
        <v>126</v>
      </c>
      <c r="C206" s="15" t="n">
        <f aca="false">$C205+1</f>
        <v>44023</v>
      </c>
      <c r="D206" s="9"/>
      <c r="E206" s="9"/>
      <c r="F206" s="9"/>
      <c r="G206" s="9"/>
      <c r="H206" s="9"/>
      <c r="I206" s="9"/>
      <c r="J206" s="9"/>
      <c r="K206" s="1" t="n">
        <f aca="false">K205+1</f>
        <v>126</v>
      </c>
      <c r="L206" s="15" t="n">
        <v>44023</v>
      </c>
      <c r="M206" s="9"/>
      <c r="N206" s="9"/>
      <c r="O206" s="9"/>
      <c r="P206" s="9"/>
      <c r="Q206" s="9"/>
      <c r="R206" s="9"/>
      <c r="S206" s="9"/>
      <c r="T206" s="1" t="n">
        <f aca="false">T205+1</f>
        <v>126</v>
      </c>
      <c r="U206" s="15" t="n">
        <v>44023</v>
      </c>
      <c r="V206" s="0" t="n">
        <f aca="false">D206-M206</f>
        <v>0</v>
      </c>
      <c r="W206" s="0" t="n">
        <f aca="false">E206-N206</f>
        <v>0</v>
      </c>
      <c r="X206" s="0" t="n">
        <f aca="false">F206-O206</f>
        <v>0</v>
      </c>
      <c r="Y206" s="0" t="n">
        <f aca="false">G206-P206</f>
        <v>0</v>
      </c>
      <c r="Z206" s="0" t="n">
        <f aca="false">H206-Q206</f>
        <v>0</v>
      </c>
      <c r="AA206" s="0" t="n">
        <f aca="false">I206-R206</f>
        <v>0</v>
      </c>
      <c r="AB206" s="0" t="n">
        <f aca="false">J206-S206</f>
        <v>0</v>
      </c>
      <c r="AC206" s="1" t="n">
        <f aca="false">AC205+1</f>
        <v>126</v>
      </c>
      <c r="AD206" s="15" t="n">
        <v>44023</v>
      </c>
      <c r="AE206" s="41" t="str">
        <f aca="false">IF(ISNUMBER(D206),D206-D205,"")</f>
        <v/>
      </c>
      <c r="AF206" s="41" t="str">
        <f aca="false">IF(ISNUMBER(E206),E206-E205,"")</f>
        <v/>
      </c>
      <c r="AG206" s="41" t="str">
        <f aca="false">IF(ISNUMBER(F206),F206-F205,"")</f>
        <v/>
      </c>
      <c r="AH206" s="41" t="str">
        <f aca="false">IF(ISNUMBER(G206),G206-G205,"")</f>
        <v/>
      </c>
      <c r="AI206" s="41" t="str">
        <f aca="false">IF(ISNUMBER(H206),H206-H205,"")</f>
        <v/>
      </c>
      <c r="AJ206" s="41" t="str">
        <f aca="false">IF(ISNUMBER(I206),I206-I205,"")</f>
        <v/>
      </c>
      <c r="AK206" s="41" t="str">
        <f aca="false">IF(ISNUMBER(J206),J206-J205,"")</f>
        <v/>
      </c>
      <c r="AL206" s="1" t="n">
        <f aca="false">AL205+1</f>
        <v>126</v>
      </c>
      <c r="AN206" s="42" t="str">
        <f aca="false">IF(ISNUMBER(AE204),AVERAGE(AE198:AE204),"")</f>
        <v/>
      </c>
      <c r="AO206" s="42" t="str">
        <f aca="false">IF(ISNUMBER(AF204),AVERAGE(AF198:AF204),"")</f>
        <v/>
      </c>
      <c r="AP206" s="42" t="str">
        <f aca="false">IF(ISNUMBER(AG204),AVERAGE(AG198:AG204),"")</f>
        <v/>
      </c>
      <c r="AQ206" s="42" t="str">
        <f aca="false">IF(ISNUMBER(AH204),AVERAGE(AH198:AH204),"")</f>
        <v/>
      </c>
      <c r="AR206" s="42" t="str">
        <f aca="false">IF(ISNUMBER(AI204),AVERAGE(AI198:AI204),"")</f>
        <v/>
      </c>
      <c r="AS206" s="42" t="str">
        <f aca="false">IF(ISNUMBER(AJ204),AVERAGE(AJ198:AJ204),"")</f>
        <v/>
      </c>
      <c r="AT206" s="42" t="str">
        <f aca="false">IF(ISNUMBER(AK204),AVERAGE(AK198:AK204),"")</f>
        <v/>
      </c>
    </row>
    <row r="207" customFormat="false" ht="12.8" hidden="false" customHeight="false" outlineLevel="0" collapsed="false">
      <c r="B207" s="1" t="n">
        <f aca="false">B206+1</f>
        <v>127</v>
      </c>
      <c r="C207" s="15" t="n">
        <f aca="false">$C206+1</f>
        <v>44024</v>
      </c>
      <c r="D207" s="9"/>
      <c r="E207" s="9"/>
      <c r="F207" s="9"/>
      <c r="G207" s="9"/>
      <c r="H207" s="9"/>
      <c r="I207" s="9"/>
      <c r="J207" s="9"/>
      <c r="K207" s="1" t="n">
        <f aca="false">K206+1</f>
        <v>127</v>
      </c>
      <c r="L207" s="15" t="n">
        <v>44024</v>
      </c>
      <c r="M207" s="9"/>
      <c r="N207" s="9"/>
      <c r="O207" s="9"/>
      <c r="P207" s="9"/>
      <c r="Q207" s="9"/>
      <c r="R207" s="9"/>
      <c r="S207" s="9"/>
      <c r="T207" s="1" t="n">
        <f aca="false">T206+1</f>
        <v>127</v>
      </c>
      <c r="U207" s="15" t="n">
        <v>44024</v>
      </c>
      <c r="V207" s="0" t="n">
        <f aca="false">D207-M207</f>
        <v>0</v>
      </c>
      <c r="W207" s="0" t="n">
        <f aca="false">E207-N207</f>
        <v>0</v>
      </c>
      <c r="X207" s="0" t="n">
        <f aca="false">F207-O207</f>
        <v>0</v>
      </c>
      <c r="Y207" s="0" t="n">
        <f aca="false">G207-P207</f>
        <v>0</v>
      </c>
      <c r="Z207" s="0" t="n">
        <f aca="false">H207-Q207</f>
        <v>0</v>
      </c>
      <c r="AA207" s="0" t="n">
        <f aca="false">I207-R207</f>
        <v>0</v>
      </c>
      <c r="AB207" s="0" t="n">
        <f aca="false">J207-S207</f>
        <v>0</v>
      </c>
      <c r="AC207" s="1" t="n">
        <f aca="false">AC206+1</f>
        <v>127</v>
      </c>
      <c r="AD207" s="15" t="n">
        <v>44024</v>
      </c>
      <c r="AE207" s="41" t="str">
        <f aca="false">IF(ISNUMBER(D207),D207-D206,"")</f>
        <v/>
      </c>
      <c r="AF207" s="41" t="str">
        <f aca="false">IF(ISNUMBER(E207),E207-E206,"")</f>
        <v/>
      </c>
      <c r="AG207" s="41" t="str">
        <f aca="false">IF(ISNUMBER(F207),F207-F206,"")</f>
        <v/>
      </c>
      <c r="AH207" s="41" t="str">
        <f aca="false">IF(ISNUMBER(G207),G207-G206,"")</f>
        <v/>
      </c>
      <c r="AI207" s="41" t="str">
        <f aca="false">IF(ISNUMBER(H207),H207-H206,"")</f>
        <v/>
      </c>
      <c r="AJ207" s="41" t="str">
        <f aca="false">IF(ISNUMBER(I207),I207-I206,"")</f>
        <v/>
      </c>
      <c r="AK207" s="41" t="str">
        <f aca="false">IF(ISNUMBER(J207),J207-J206,"")</f>
        <v/>
      </c>
      <c r="AL207" s="1" t="n">
        <f aca="false">AL206+1</f>
        <v>127</v>
      </c>
      <c r="AN207" s="42" t="str">
        <f aca="false">IF(ISNUMBER(AE205),AVERAGE(AE199:AE205),"")</f>
        <v/>
      </c>
      <c r="AO207" s="42" t="str">
        <f aca="false">IF(ISNUMBER(AF205),AVERAGE(AF199:AF205),"")</f>
        <v/>
      </c>
      <c r="AP207" s="42" t="str">
        <f aca="false">IF(ISNUMBER(AG205),AVERAGE(AG199:AG205),"")</f>
        <v/>
      </c>
      <c r="AQ207" s="42" t="str">
        <f aca="false">IF(ISNUMBER(AH205),AVERAGE(AH199:AH205),"")</f>
        <v/>
      </c>
      <c r="AR207" s="42" t="str">
        <f aca="false">IF(ISNUMBER(AI205),AVERAGE(AI199:AI205),"")</f>
        <v/>
      </c>
      <c r="AS207" s="42" t="str">
        <f aca="false">IF(ISNUMBER(AJ205),AVERAGE(AJ199:AJ205),"")</f>
        <v/>
      </c>
      <c r="AT207" s="42" t="str">
        <f aca="false">IF(ISNUMBER(AK205),AVERAGE(AK199:AK205),"")</f>
        <v/>
      </c>
    </row>
    <row r="208" customFormat="false" ht="12.8" hidden="false" customHeight="false" outlineLevel="0" collapsed="false">
      <c r="B208" s="1" t="n">
        <f aca="false">B207+1</f>
        <v>128</v>
      </c>
      <c r="C208" s="15" t="n">
        <f aca="false">$C207+1</f>
        <v>44025</v>
      </c>
      <c r="D208" s="9"/>
      <c r="E208" s="9"/>
      <c r="F208" s="9"/>
      <c r="G208" s="9"/>
      <c r="H208" s="9"/>
      <c r="I208" s="9"/>
      <c r="J208" s="9"/>
      <c r="K208" s="1" t="n">
        <f aca="false">K207+1</f>
        <v>128</v>
      </c>
      <c r="L208" s="15" t="n">
        <v>44025</v>
      </c>
      <c r="M208" s="9"/>
      <c r="N208" s="9"/>
      <c r="O208" s="9"/>
      <c r="P208" s="9"/>
      <c r="Q208" s="9"/>
      <c r="R208" s="9"/>
      <c r="S208" s="9"/>
      <c r="T208" s="1" t="n">
        <f aca="false">T207+1</f>
        <v>128</v>
      </c>
      <c r="U208" s="15" t="n">
        <v>44025</v>
      </c>
      <c r="V208" s="0" t="n">
        <f aca="false">D208-M208</f>
        <v>0</v>
      </c>
      <c r="W208" s="0" t="n">
        <f aca="false">E208-N208</f>
        <v>0</v>
      </c>
      <c r="X208" s="0" t="n">
        <f aca="false">F208-O208</f>
        <v>0</v>
      </c>
      <c r="Y208" s="0" t="n">
        <f aca="false">G208-P208</f>
        <v>0</v>
      </c>
      <c r="Z208" s="0" t="n">
        <f aca="false">H208-Q208</f>
        <v>0</v>
      </c>
      <c r="AA208" s="0" t="n">
        <f aca="false">I208-R208</f>
        <v>0</v>
      </c>
      <c r="AB208" s="0" t="n">
        <f aca="false">J208-S208</f>
        <v>0</v>
      </c>
      <c r="AC208" s="1" t="n">
        <f aca="false">AC207+1</f>
        <v>128</v>
      </c>
      <c r="AD208" s="15" t="n">
        <v>44025</v>
      </c>
      <c r="AE208" s="41" t="str">
        <f aca="false">IF(ISNUMBER(D208),D208-D207,"")</f>
        <v/>
      </c>
      <c r="AF208" s="41" t="str">
        <f aca="false">IF(ISNUMBER(E208),E208-E207,"")</f>
        <v/>
      </c>
      <c r="AG208" s="41" t="str">
        <f aca="false">IF(ISNUMBER(F208),F208-F207,"")</f>
        <v/>
      </c>
      <c r="AH208" s="41" t="str">
        <f aca="false">IF(ISNUMBER(G208),G208-G207,"")</f>
        <v/>
      </c>
      <c r="AI208" s="41" t="str">
        <f aca="false">IF(ISNUMBER(H208),H208-H207,"")</f>
        <v/>
      </c>
      <c r="AJ208" s="41" t="str">
        <f aca="false">IF(ISNUMBER(I208),I208-I207,"")</f>
        <v/>
      </c>
      <c r="AK208" s="41" t="str">
        <f aca="false">IF(ISNUMBER(J208),J208-J207,"")</f>
        <v/>
      </c>
      <c r="AL208" s="1" t="n">
        <f aca="false">AL207+1</f>
        <v>128</v>
      </c>
      <c r="AN208" s="42" t="str">
        <f aca="false">IF(ISNUMBER(AE206),AVERAGE(AE200:AE206),"")</f>
        <v/>
      </c>
      <c r="AO208" s="42" t="str">
        <f aca="false">IF(ISNUMBER(AF206),AVERAGE(AF200:AF206),"")</f>
        <v/>
      </c>
      <c r="AP208" s="42" t="str">
        <f aca="false">IF(ISNUMBER(AG206),AVERAGE(AG200:AG206),"")</f>
        <v/>
      </c>
      <c r="AQ208" s="42" t="str">
        <f aca="false">IF(ISNUMBER(AH206),AVERAGE(AH200:AH206),"")</f>
        <v/>
      </c>
      <c r="AR208" s="42" t="str">
        <f aca="false">IF(ISNUMBER(AI206),AVERAGE(AI200:AI206),"")</f>
        <v/>
      </c>
      <c r="AS208" s="42" t="str">
        <f aca="false">IF(ISNUMBER(AJ206),AVERAGE(AJ200:AJ206),"")</f>
        <v/>
      </c>
      <c r="AT208" s="42" t="str">
        <f aca="false">IF(ISNUMBER(AK206),AVERAGE(AK200:AK206),"")</f>
        <v/>
      </c>
    </row>
    <row r="209" customFormat="false" ht="12.8" hidden="false" customHeight="false" outlineLevel="0" collapsed="false">
      <c r="B209" s="1" t="n">
        <f aca="false">B208+1</f>
        <v>129</v>
      </c>
      <c r="C209" s="15" t="n">
        <f aca="false">$C208+1</f>
        <v>44026</v>
      </c>
      <c r="D209" s="9"/>
      <c r="E209" s="9"/>
      <c r="F209" s="9"/>
      <c r="G209" s="9"/>
      <c r="H209" s="9"/>
      <c r="I209" s="9"/>
      <c r="J209" s="9"/>
      <c r="K209" s="1" t="n">
        <f aca="false">K208+1</f>
        <v>129</v>
      </c>
      <c r="L209" s="15" t="n">
        <v>44026</v>
      </c>
      <c r="M209" s="9"/>
      <c r="N209" s="9"/>
      <c r="O209" s="9"/>
      <c r="P209" s="9"/>
      <c r="Q209" s="9"/>
      <c r="R209" s="9"/>
      <c r="S209" s="9"/>
      <c r="T209" s="1" t="n">
        <f aca="false">T208+1</f>
        <v>129</v>
      </c>
      <c r="U209" s="15" t="n">
        <v>44026</v>
      </c>
      <c r="V209" s="0" t="n">
        <f aca="false">D209-M209</f>
        <v>0</v>
      </c>
      <c r="W209" s="0" t="n">
        <f aca="false">E209-N209</f>
        <v>0</v>
      </c>
      <c r="X209" s="0" t="n">
        <f aca="false">F209-O209</f>
        <v>0</v>
      </c>
      <c r="Y209" s="0" t="n">
        <f aca="false">G209-P209</f>
        <v>0</v>
      </c>
      <c r="Z209" s="0" t="n">
        <f aca="false">H209-Q209</f>
        <v>0</v>
      </c>
      <c r="AA209" s="0" t="n">
        <f aca="false">I209-R209</f>
        <v>0</v>
      </c>
      <c r="AB209" s="0" t="n">
        <f aca="false">J209-S209</f>
        <v>0</v>
      </c>
      <c r="AC209" s="1" t="n">
        <f aca="false">AC208+1</f>
        <v>129</v>
      </c>
      <c r="AD209" s="15" t="n">
        <v>44026</v>
      </c>
      <c r="AE209" s="41" t="str">
        <f aca="false">IF(ISNUMBER(D209),D209-D208,"")</f>
        <v/>
      </c>
      <c r="AF209" s="41" t="str">
        <f aca="false">IF(ISNUMBER(E209),E209-E208,"")</f>
        <v/>
      </c>
      <c r="AG209" s="41" t="str">
        <f aca="false">IF(ISNUMBER(F209),F209-F208,"")</f>
        <v/>
      </c>
      <c r="AH209" s="41" t="str">
        <f aca="false">IF(ISNUMBER(G209),G209-G208,"")</f>
        <v/>
      </c>
      <c r="AI209" s="41" t="str">
        <f aca="false">IF(ISNUMBER(H209),H209-H208,"")</f>
        <v/>
      </c>
      <c r="AJ209" s="41" t="str">
        <f aca="false">IF(ISNUMBER(I209),I209-I208,"")</f>
        <v/>
      </c>
      <c r="AK209" s="41" t="str">
        <f aca="false">IF(ISNUMBER(J209),J209-J208,"")</f>
        <v/>
      </c>
      <c r="AL209" s="1" t="n">
        <f aca="false">AL208+1</f>
        <v>129</v>
      </c>
      <c r="AN209" s="42" t="str">
        <f aca="false">IF(ISNUMBER(AE207),AVERAGE(AE201:AE207),"")</f>
        <v/>
      </c>
      <c r="AO209" s="42" t="str">
        <f aca="false">IF(ISNUMBER(AF207),AVERAGE(AF201:AF207),"")</f>
        <v/>
      </c>
      <c r="AP209" s="42" t="str">
        <f aca="false">IF(ISNUMBER(AG207),AVERAGE(AG201:AG207),"")</f>
        <v/>
      </c>
      <c r="AQ209" s="42" t="str">
        <f aca="false">IF(ISNUMBER(AH207),AVERAGE(AH201:AH207),"")</f>
        <v/>
      </c>
      <c r="AR209" s="42" t="str">
        <f aca="false">IF(ISNUMBER(AI207),AVERAGE(AI201:AI207),"")</f>
        <v/>
      </c>
      <c r="AS209" s="42" t="str">
        <f aca="false">IF(ISNUMBER(AJ207),AVERAGE(AJ201:AJ207),"")</f>
        <v/>
      </c>
      <c r="AT209" s="42" t="str">
        <f aca="false">IF(ISNUMBER(AK207),AVERAGE(AK201:AK207),"")</f>
        <v/>
      </c>
    </row>
    <row r="210" customFormat="false" ht="12.8" hidden="false" customHeight="false" outlineLevel="0" collapsed="false">
      <c r="B210" s="1" t="n">
        <f aca="false">B209+1</f>
        <v>130</v>
      </c>
      <c r="C210" s="15" t="n">
        <f aca="false">$C209+1</f>
        <v>44027</v>
      </c>
      <c r="D210" s="9"/>
      <c r="E210" s="9"/>
      <c r="F210" s="9"/>
      <c r="G210" s="9"/>
      <c r="H210" s="9"/>
      <c r="I210" s="9"/>
      <c r="J210" s="9"/>
      <c r="K210" s="1" t="n">
        <f aca="false">K209+1</f>
        <v>130</v>
      </c>
      <c r="L210" s="15" t="n">
        <v>44027</v>
      </c>
      <c r="M210" s="9"/>
      <c r="N210" s="9"/>
      <c r="O210" s="9"/>
      <c r="P210" s="9"/>
      <c r="Q210" s="9"/>
      <c r="R210" s="9"/>
      <c r="S210" s="9"/>
      <c r="T210" s="1" t="n">
        <f aca="false">T209+1</f>
        <v>130</v>
      </c>
      <c r="U210" s="15" t="n">
        <v>44027</v>
      </c>
      <c r="V210" s="0" t="n">
        <f aca="false">D210-M210</f>
        <v>0</v>
      </c>
      <c r="W210" s="0" t="n">
        <f aca="false">E210-N210</f>
        <v>0</v>
      </c>
      <c r="X210" s="0" t="n">
        <f aca="false">F210-O210</f>
        <v>0</v>
      </c>
      <c r="Y210" s="0" t="n">
        <f aca="false">G210-P210</f>
        <v>0</v>
      </c>
      <c r="Z210" s="0" t="n">
        <f aca="false">H210-Q210</f>
        <v>0</v>
      </c>
      <c r="AA210" s="0" t="n">
        <f aca="false">I210-R210</f>
        <v>0</v>
      </c>
      <c r="AB210" s="0" t="n">
        <f aca="false">J210-S210</f>
        <v>0</v>
      </c>
      <c r="AC210" s="1" t="n">
        <f aca="false">AC209+1</f>
        <v>130</v>
      </c>
      <c r="AD210" s="15" t="n">
        <v>44027</v>
      </c>
      <c r="AE210" s="41" t="str">
        <f aca="false">IF(ISNUMBER(D210),D210-D209,"")</f>
        <v/>
      </c>
      <c r="AF210" s="41" t="str">
        <f aca="false">IF(ISNUMBER(E210),E210-E209,"")</f>
        <v/>
      </c>
      <c r="AG210" s="41" t="str">
        <f aca="false">IF(ISNUMBER(F210),F210-F209,"")</f>
        <v/>
      </c>
      <c r="AH210" s="41" t="str">
        <f aca="false">IF(ISNUMBER(G210),G210-G209,"")</f>
        <v/>
      </c>
      <c r="AI210" s="41" t="str">
        <f aca="false">IF(ISNUMBER(H210),H210-H209,"")</f>
        <v/>
      </c>
      <c r="AJ210" s="41" t="str">
        <f aca="false">IF(ISNUMBER(I210),I210-I209,"")</f>
        <v/>
      </c>
      <c r="AK210" s="41" t="str">
        <f aca="false">IF(ISNUMBER(J210),J210-J209,"")</f>
        <v/>
      </c>
      <c r="AL210" s="1" t="n">
        <f aca="false">AL209+1</f>
        <v>130</v>
      </c>
      <c r="AN210" s="42" t="str">
        <f aca="false">IF(ISNUMBER(AE208),AVERAGE(AE202:AE208),"")</f>
        <v/>
      </c>
      <c r="AO210" s="42" t="str">
        <f aca="false">IF(ISNUMBER(AF208),AVERAGE(AF202:AF208),"")</f>
        <v/>
      </c>
      <c r="AP210" s="42" t="str">
        <f aca="false">IF(ISNUMBER(AG208),AVERAGE(AG202:AG208),"")</f>
        <v/>
      </c>
      <c r="AQ210" s="42" t="str">
        <f aca="false">IF(ISNUMBER(AH208),AVERAGE(AH202:AH208),"")</f>
        <v/>
      </c>
      <c r="AR210" s="42" t="str">
        <f aca="false">IF(ISNUMBER(AI208),AVERAGE(AI202:AI208),"")</f>
        <v/>
      </c>
      <c r="AS210" s="42" t="str">
        <f aca="false">IF(ISNUMBER(AJ208),AVERAGE(AJ202:AJ208),"")</f>
        <v/>
      </c>
      <c r="AT210" s="42" t="str">
        <f aca="false">IF(ISNUMBER(AK208),AVERAGE(AK202:AK208),"")</f>
        <v/>
      </c>
    </row>
    <row r="211" customFormat="false" ht="12.8" hidden="false" customHeight="false" outlineLevel="0" collapsed="false">
      <c r="B211" s="1" t="n">
        <f aca="false">B210+1</f>
        <v>131</v>
      </c>
      <c r="C211" s="15" t="n">
        <f aca="false">$C210+1</f>
        <v>44028</v>
      </c>
      <c r="D211" s="9"/>
      <c r="E211" s="9"/>
      <c r="F211" s="9"/>
      <c r="G211" s="9"/>
      <c r="H211" s="9"/>
      <c r="I211" s="9"/>
      <c r="J211" s="9"/>
      <c r="K211" s="1" t="n">
        <f aca="false">K210+1</f>
        <v>131</v>
      </c>
      <c r="L211" s="15" t="n">
        <v>44028</v>
      </c>
      <c r="M211" s="9"/>
      <c r="N211" s="9"/>
      <c r="O211" s="9"/>
      <c r="P211" s="9"/>
      <c r="Q211" s="9"/>
      <c r="R211" s="9"/>
      <c r="S211" s="9"/>
      <c r="T211" s="1" t="n">
        <f aca="false">T210+1</f>
        <v>131</v>
      </c>
      <c r="U211" s="15" t="n">
        <v>44028</v>
      </c>
      <c r="V211" s="0" t="n">
        <f aca="false">D211-M211</f>
        <v>0</v>
      </c>
      <c r="W211" s="0" t="n">
        <f aca="false">E211-N211</f>
        <v>0</v>
      </c>
      <c r="X211" s="0" t="n">
        <f aca="false">F211-O211</f>
        <v>0</v>
      </c>
      <c r="Y211" s="0" t="n">
        <f aca="false">G211-P211</f>
        <v>0</v>
      </c>
      <c r="Z211" s="0" t="n">
        <f aca="false">H211-Q211</f>
        <v>0</v>
      </c>
      <c r="AA211" s="0" t="n">
        <f aca="false">I211-R211</f>
        <v>0</v>
      </c>
      <c r="AB211" s="0" t="n">
        <f aca="false">J211-S211</f>
        <v>0</v>
      </c>
      <c r="AC211" s="1" t="n">
        <f aca="false">AC210+1</f>
        <v>131</v>
      </c>
      <c r="AD211" s="15" t="n">
        <v>44028</v>
      </c>
      <c r="AE211" s="41" t="str">
        <f aca="false">IF(ISNUMBER(D211),D211-D210,"")</f>
        <v/>
      </c>
      <c r="AF211" s="41" t="str">
        <f aca="false">IF(ISNUMBER(E211),E211-E210,"")</f>
        <v/>
      </c>
      <c r="AG211" s="41" t="str">
        <f aca="false">IF(ISNUMBER(F211),F211-F210,"")</f>
        <v/>
      </c>
      <c r="AH211" s="41" t="str">
        <f aca="false">IF(ISNUMBER(G211),G211-G210,"")</f>
        <v/>
      </c>
      <c r="AI211" s="41" t="str">
        <f aca="false">IF(ISNUMBER(H211),H211-H210,"")</f>
        <v/>
      </c>
      <c r="AJ211" s="41" t="str">
        <f aca="false">IF(ISNUMBER(I211),I211-I210,"")</f>
        <v/>
      </c>
      <c r="AK211" s="41" t="str">
        <f aca="false">IF(ISNUMBER(J211),J211-J210,"")</f>
        <v/>
      </c>
      <c r="AL211" s="1" t="n">
        <f aca="false">AL210+1</f>
        <v>131</v>
      </c>
      <c r="AN211" s="42" t="str">
        <f aca="false">IF(ISNUMBER(AE209),AVERAGE(AE203:AE209),"")</f>
        <v/>
      </c>
      <c r="AO211" s="42" t="str">
        <f aca="false">IF(ISNUMBER(AF209),AVERAGE(AF203:AF209),"")</f>
        <v/>
      </c>
      <c r="AP211" s="42" t="str">
        <f aca="false">IF(ISNUMBER(AG209),AVERAGE(AG203:AG209),"")</f>
        <v/>
      </c>
      <c r="AQ211" s="42" t="str">
        <f aca="false">IF(ISNUMBER(AH209),AVERAGE(AH203:AH209),"")</f>
        <v/>
      </c>
      <c r="AR211" s="42" t="str">
        <f aca="false">IF(ISNUMBER(AI209),AVERAGE(AI203:AI209),"")</f>
        <v/>
      </c>
      <c r="AS211" s="42" t="str">
        <f aca="false">IF(ISNUMBER(AJ209),AVERAGE(AJ203:AJ209),"")</f>
        <v/>
      </c>
      <c r="AT211" s="42" t="str">
        <f aca="false">IF(ISNUMBER(AK209),AVERAGE(AK203:AK209),"")</f>
        <v/>
      </c>
    </row>
    <row r="212" customFormat="false" ht="12.8" hidden="false" customHeight="false" outlineLevel="0" collapsed="false">
      <c r="B212" s="1" t="n">
        <f aca="false">B211+1</f>
        <v>132</v>
      </c>
      <c r="C212" s="15" t="n">
        <f aca="false">$C211+1</f>
        <v>44029</v>
      </c>
      <c r="D212" s="9"/>
      <c r="E212" s="9"/>
      <c r="F212" s="9"/>
      <c r="G212" s="9"/>
      <c r="H212" s="9"/>
      <c r="I212" s="9"/>
      <c r="J212" s="9"/>
      <c r="K212" s="1" t="n">
        <f aca="false">K211+1</f>
        <v>132</v>
      </c>
      <c r="L212" s="15" t="n">
        <v>44029</v>
      </c>
      <c r="M212" s="9"/>
      <c r="N212" s="9"/>
      <c r="O212" s="9"/>
      <c r="P212" s="9"/>
      <c r="Q212" s="9"/>
      <c r="R212" s="9"/>
      <c r="S212" s="9"/>
      <c r="T212" s="1" t="n">
        <f aca="false">T211+1</f>
        <v>132</v>
      </c>
      <c r="U212" s="15" t="n">
        <v>44029</v>
      </c>
      <c r="V212" s="0" t="n">
        <f aca="false">D212-M212</f>
        <v>0</v>
      </c>
      <c r="W212" s="0" t="n">
        <f aca="false">E212-N212</f>
        <v>0</v>
      </c>
      <c r="X212" s="0" t="n">
        <f aca="false">F212-O212</f>
        <v>0</v>
      </c>
      <c r="Y212" s="0" t="n">
        <f aca="false">G212-P212</f>
        <v>0</v>
      </c>
      <c r="Z212" s="0" t="n">
        <f aca="false">H212-Q212</f>
        <v>0</v>
      </c>
      <c r="AA212" s="0" t="n">
        <f aca="false">I212-R212</f>
        <v>0</v>
      </c>
      <c r="AB212" s="0" t="n">
        <f aca="false">J212-S212</f>
        <v>0</v>
      </c>
      <c r="AC212" s="1" t="n">
        <f aca="false">AC211+1</f>
        <v>132</v>
      </c>
      <c r="AD212" s="15" t="n">
        <v>44029</v>
      </c>
      <c r="AE212" s="41" t="str">
        <f aca="false">IF(ISNUMBER(D212),D212-D211,"")</f>
        <v/>
      </c>
      <c r="AF212" s="41" t="str">
        <f aca="false">IF(ISNUMBER(E212),E212-E211,"")</f>
        <v/>
      </c>
      <c r="AG212" s="41" t="str">
        <f aca="false">IF(ISNUMBER(F212),F212-F211,"")</f>
        <v/>
      </c>
      <c r="AH212" s="41" t="str">
        <f aca="false">IF(ISNUMBER(G212),G212-G211,"")</f>
        <v/>
      </c>
      <c r="AI212" s="41" t="str">
        <f aca="false">IF(ISNUMBER(H212),H212-H211,"")</f>
        <v/>
      </c>
      <c r="AJ212" s="41" t="str">
        <f aca="false">IF(ISNUMBER(I212),I212-I211,"")</f>
        <v/>
      </c>
      <c r="AK212" s="41" t="str">
        <f aca="false">IF(ISNUMBER(J212),J212-J211,"")</f>
        <v/>
      </c>
      <c r="AL212" s="1" t="n">
        <f aca="false">AL211+1</f>
        <v>132</v>
      </c>
      <c r="AN212" s="42" t="str">
        <f aca="false">IF(ISNUMBER(AE210),AVERAGE(AE204:AE210),"")</f>
        <v/>
      </c>
      <c r="AO212" s="42" t="str">
        <f aca="false">IF(ISNUMBER(AF210),AVERAGE(AF204:AF210),"")</f>
        <v/>
      </c>
      <c r="AP212" s="42" t="str">
        <f aca="false">IF(ISNUMBER(AG210),AVERAGE(AG204:AG210),"")</f>
        <v/>
      </c>
      <c r="AQ212" s="42" t="str">
        <f aca="false">IF(ISNUMBER(AH210),AVERAGE(AH204:AH210),"")</f>
        <v/>
      </c>
      <c r="AR212" s="42" t="str">
        <f aca="false">IF(ISNUMBER(AI210),AVERAGE(AI204:AI210),"")</f>
        <v/>
      </c>
      <c r="AS212" s="42" t="str">
        <f aca="false">IF(ISNUMBER(AJ210),AVERAGE(AJ204:AJ210),"")</f>
        <v/>
      </c>
      <c r="AT212" s="42" t="str">
        <f aca="false">IF(ISNUMBER(AK210),AVERAGE(AK204:AK210),"")</f>
        <v/>
      </c>
    </row>
    <row r="213" customFormat="false" ht="12.8" hidden="false" customHeight="false" outlineLevel="0" collapsed="false">
      <c r="B213" s="1" t="n">
        <f aca="false">B212+1</f>
        <v>133</v>
      </c>
      <c r="C213" s="15" t="n">
        <f aca="false">$C212+1</f>
        <v>44030</v>
      </c>
      <c r="D213" s="9"/>
      <c r="E213" s="9"/>
      <c r="F213" s="9"/>
      <c r="G213" s="9"/>
      <c r="H213" s="9"/>
      <c r="I213" s="9"/>
      <c r="J213" s="9"/>
      <c r="K213" s="1" t="n">
        <f aca="false">K212+1</f>
        <v>133</v>
      </c>
      <c r="L213" s="15" t="n">
        <v>44030</v>
      </c>
      <c r="M213" s="9"/>
      <c r="N213" s="9"/>
      <c r="O213" s="9"/>
      <c r="P213" s="9"/>
      <c r="Q213" s="9"/>
      <c r="R213" s="9"/>
      <c r="S213" s="9"/>
      <c r="T213" s="1" t="n">
        <f aca="false">T212+1</f>
        <v>133</v>
      </c>
      <c r="U213" s="15" t="n">
        <v>44030</v>
      </c>
      <c r="V213" s="0" t="n">
        <f aca="false">D213-M213</f>
        <v>0</v>
      </c>
      <c r="W213" s="0" t="n">
        <f aca="false">E213-N213</f>
        <v>0</v>
      </c>
      <c r="X213" s="0" t="n">
        <f aca="false">F213-O213</f>
        <v>0</v>
      </c>
      <c r="Y213" s="0" t="n">
        <f aca="false">G213-P213</f>
        <v>0</v>
      </c>
      <c r="Z213" s="0" t="n">
        <f aca="false">H213-Q213</f>
        <v>0</v>
      </c>
      <c r="AA213" s="0" t="n">
        <f aca="false">I213-R213</f>
        <v>0</v>
      </c>
      <c r="AB213" s="0" t="n">
        <f aca="false">J213-S213</f>
        <v>0</v>
      </c>
      <c r="AC213" s="1" t="n">
        <f aca="false">AC212+1</f>
        <v>133</v>
      </c>
      <c r="AD213" s="15" t="n">
        <v>44030</v>
      </c>
      <c r="AE213" s="41" t="str">
        <f aca="false">IF(ISNUMBER(D213),D213-D212,"")</f>
        <v/>
      </c>
      <c r="AF213" s="41" t="str">
        <f aca="false">IF(ISNUMBER(E213),E213-E212,"")</f>
        <v/>
      </c>
      <c r="AG213" s="41" t="str">
        <f aca="false">IF(ISNUMBER(F213),F213-F212,"")</f>
        <v/>
      </c>
      <c r="AH213" s="41" t="str">
        <f aca="false">IF(ISNUMBER(G213),G213-G212,"")</f>
        <v/>
      </c>
      <c r="AI213" s="41" t="str">
        <f aca="false">IF(ISNUMBER(H213),H213-H212,"")</f>
        <v/>
      </c>
      <c r="AJ213" s="41" t="str">
        <f aca="false">IF(ISNUMBER(I213),I213-I212,"")</f>
        <v/>
      </c>
      <c r="AK213" s="41" t="str">
        <f aca="false">IF(ISNUMBER(J213),J213-J212,"")</f>
        <v/>
      </c>
      <c r="AL213" s="1" t="n">
        <f aca="false">AL212+1</f>
        <v>133</v>
      </c>
      <c r="AN213" s="42" t="str">
        <f aca="false">IF(ISNUMBER(AE211),AVERAGE(AE205:AE211),"")</f>
        <v/>
      </c>
      <c r="AO213" s="42" t="str">
        <f aca="false">IF(ISNUMBER(AF211),AVERAGE(AF205:AF211),"")</f>
        <v/>
      </c>
      <c r="AP213" s="42" t="str">
        <f aca="false">IF(ISNUMBER(AG211),AVERAGE(AG205:AG211),"")</f>
        <v/>
      </c>
      <c r="AQ213" s="42" t="str">
        <f aca="false">IF(ISNUMBER(AH211),AVERAGE(AH205:AH211),"")</f>
        <v/>
      </c>
      <c r="AR213" s="42" t="str">
        <f aca="false">IF(ISNUMBER(AI211),AVERAGE(AI205:AI211),"")</f>
        <v/>
      </c>
      <c r="AS213" s="42" t="str">
        <f aca="false">IF(ISNUMBER(AJ211),AVERAGE(AJ205:AJ211),"")</f>
        <v/>
      </c>
      <c r="AT213" s="42" t="str">
        <f aca="false">IF(ISNUMBER(AK211),AVERAGE(AK205:AK211),"")</f>
        <v/>
      </c>
    </row>
    <row r="214" customFormat="false" ht="12.8" hidden="false" customHeight="false" outlineLevel="0" collapsed="false">
      <c r="B214" s="1" t="n">
        <f aca="false">B213+1</f>
        <v>134</v>
      </c>
      <c r="C214" s="15" t="n">
        <f aca="false">$C213+1</f>
        <v>44031</v>
      </c>
      <c r="D214" s="9"/>
      <c r="E214" s="9"/>
      <c r="F214" s="9"/>
      <c r="G214" s="9"/>
      <c r="H214" s="9"/>
      <c r="I214" s="9"/>
      <c r="J214" s="9"/>
      <c r="K214" s="1" t="n">
        <f aca="false">K213+1</f>
        <v>134</v>
      </c>
      <c r="L214" s="15" t="n">
        <v>44031</v>
      </c>
      <c r="M214" s="9"/>
      <c r="N214" s="9"/>
      <c r="O214" s="9"/>
      <c r="P214" s="9"/>
      <c r="Q214" s="9"/>
      <c r="R214" s="9"/>
      <c r="S214" s="9"/>
      <c r="T214" s="1" t="n">
        <f aca="false">T213+1</f>
        <v>134</v>
      </c>
      <c r="U214" s="15" t="n">
        <v>44031</v>
      </c>
      <c r="V214" s="0" t="n">
        <f aca="false">D214-M214</f>
        <v>0</v>
      </c>
      <c r="W214" s="0" t="n">
        <f aca="false">E214-N214</f>
        <v>0</v>
      </c>
      <c r="X214" s="0" t="n">
        <f aca="false">F214-O214</f>
        <v>0</v>
      </c>
      <c r="Y214" s="0" t="n">
        <f aca="false">G214-P214</f>
        <v>0</v>
      </c>
      <c r="Z214" s="0" t="n">
        <f aca="false">H214-Q214</f>
        <v>0</v>
      </c>
      <c r="AA214" s="0" t="n">
        <f aca="false">I214-R214</f>
        <v>0</v>
      </c>
      <c r="AB214" s="0" t="n">
        <f aca="false">J214-S214</f>
        <v>0</v>
      </c>
      <c r="AC214" s="1" t="n">
        <f aca="false">AC213+1</f>
        <v>134</v>
      </c>
      <c r="AD214" s="15" t="n">
        <v>44031</v>
      </c>
      <c r="AE214" s="41" t="str">
        <f aca="false">IF(ISNUMBER(D214),D214-D213,"")</f>
        <v/>
      </c>
      <c r="AF214" s="41" t="str">
        <f aca="false">IF(ISNUMBER(E214),E214-E213,"")</f>
        <v/>
      </c>
      <c r="AG214" s="41" t="str">
        <f aca="false">IF(ISNUMBER(F214),F214-F213,"")</f>
        <v/>
      </c>
      <c r="AH214" s="41" t="str">
        <f aca="false">IF(ISNUMBER(G214),G214-G213,"")</f>
        <v/>
      </c>
      <c r="AI214" s="41" t="str">
        <f aca="false">IF(ISNUMBER(H214),H214-H213,"")</f>
        <v/>
      </c>
      <c r="AJ214" s="41" t="str">
        <f aca="false">IF(ISNUMBER(I214),I214-I213,"")</f>
        <v/>
      </c>
      <c r="AK214" s="41" t="str">
        <f aca="false">IF(ISNUMBER(J214),J214-J213,"")</f>
        <v/>
      </c>
      <c r="AL214" s="1" t="n">
        <f aca="false">AL213+1</f>
        <v>134</v>
      </c>
      <c r="AN214" s="42" t="str">
        <f aca="false">IF(ISNUMBER(AE212),AVERAGE(AE206:AE212),"")</f>
        <v/>
      </c>
      <c r="AO214" s="42" t="str">
        <f aca="false">IF(ISNUMBER(AF212),AVERAGE(AF206:AF212),"")</f>
        <v/>
      </c>
      <c r="AP214" s="42" t="str">
        <f aca="false">IF(ISNUMBER(AG212),AVERAGE(AG206:AG212),"")</f>
        <v/>
      </c>
      <c r="AQ214" s="42" t="str">
        <f aca="false">IF(ISNUMBER(AH212),AVERAGE(AH206:AH212),"")</f>
        <v/>
      </c>
      <c r="AR214" s="42" t="str">
        <f aca="false">IF(ISNUMBER(AI212),AVERAGE(AI206:AI212),"")</f>
        <v/>
      </c>
      <c r="AS214" s="42" t="str">
        <f aca="false">IF(ISNUMBER(AJ212),AVERAGE(AJ206:AJ212),"")</f>
        <v/>
      </c>
      <c r="AT214" s="42" t="str">
        <f aca="false">IF(ISNUMBER(AK212),AVERAGE(AK206:AK212),"")</f>
        <v/>
      </c>
    </row>
    <row r="215" customFormat="false" ht="12.8" hidden="false" customHeight="false" outlineLevel="0" collapsed="false">
      <c r="B215" s="1" t="n">
        <f aca="false">B214+1</f>
        <v>135</v>
      </c>
      <c r="C215" s="15" t="n">
        <f aca="false">$C214+1</f>
        <v>44032</v>
      </c>
      <c r="D215" s="9"/>
      <c r="E215" s="9"/>
      <c r="F215" s="9"/>
      <c r="G215" s="9"/>
      <c r="H215" s="9"/>
      <c r="I215" s="9"/>
      <c r="J215" s="9"/>
      <c r="K215" s="1" t="n">
        <f aca="false">K214+1</f>
        <v>135</v>
      </c>
      <c r="L215" s="15" t="n">
        <v>44032</v>
      </c>
      <c r="M215" s="9"/>
      <c r="N215" s="9"/>
      <c r="O215" s="9"/>
      <c r="P215" s="9"/>
      <c r="Q215" s="9"/>
      <c r="R215" s="9"/>
      <c r="S215" s="9"/>
      <c r="T215" s="1" t="n">
        <f aca="false">T214+1</f>
        <v>135</v>
      </c>
      <c r="U215" s="15" t="n">
        <v>44032</v>
      </c>
      <c r="V215" s="0" t="n">
        <f aca="false">D215-M215</f>
        <v>0</v>
      </c>
      <c r="W215" s="0" t="n">
        <f aca="false">E215-N215</f>
        <v>0</v>
      </c>
      <c r="X215" s="0" t="n">
        <f aca="false">F215-O215</f>
        <v>0</v>
      </c>
      <c r="Y215" s="0" t="n">
        <f aca="false">G215-P215</f>
        <v>0</v>
      </c>
      <c r="Z215" s="0" t="n">
        <f aca="false">H215-Q215</f>
        <v>0</v>
      </c>
      <c r="AA215" s="0" t="n">
        <f aca="false">I215-R215</f>
        <v>0</v>
      </c>
      <c r="AB215" s="0" t="n">
        <f aca="false">J215-S215</f>
        <v>0</v>
      </c>
      <c r="AC215" s="1" t="n">
        <f aca="false">AC214+1</f>
        <v>135</v>
      </c>
      <c r="AD215" s="15" t="n">
        <v>44032</v>
      </c>
      <c r="AE215" s="41" t="str">
        <f aca="false">IF(ISNUMBER(D215),D215-D214,"")</f>
        <v/>
      </c>
      <c r="AF215" s="41" t="str">
        <f aca="false">IF(ISNUMBER(E215),E215-E214,"")</f>
        <v/>
      </c>
      <c r="AG215" s="41" t="str">
        <f aca="false">IF(ISNUMBER(F215),F215-F214,"")</f>
        <v/>
      </c>
      <c r="AH215" s="41" t="str">
        <f aca="false">IF(ISNUMBER(G215),G215-G214,"")</f>
        <v/>
      </c>
      <c r="AI215" s="41" t="str">
        <f aca="false">IF(ISNUMBER(H215),H215-H214,"")</f>
        <v/>
      </c>
      <c r="AJ215" s="41" t="str">
        <f aca="false">IF(ISNUMBER(I215),I215-I214,"")</f>
        <v/>
      </c>
      <c r="AK215" s="41" t="str">
        <f aca="false">IF(ISNUMBER(J215),J215-J214,"")</f>
        <v/>
      </c>
      <c r="AL215" s="1" t="n">
        <f aca="false">AL214+1</f>
        <v>135</v>
      </c>
      <c r="AN215" s="42" t="str">
        <f aca="false">IF(ISNUMBER(AE213),AVERAGE(AE207:AE213),"")</f>
        <v/>
      </c>
      <c r="AO215" s="42" t="str">
        <f aca="false">IF(ISNUMBER(AF213),AVERAGE(AF207:AF213),"")</f>
        <v/>
      </c>
      <c r="AP215" s="42" t="str">
        <f aca="false">IF(ISNUMBER(AG213),AVERAGE(AG207:AG213),"")</f>
        <v/>
      </c>
      <c r="AQ215" s="42" t="str">
        <f aca="false">IF(ISNUMBER(AH213),AVERAGE(AH207:AH213),"")</f>
        <v/>
      </c>
      <c r="AR215" s="42" t="str">
        <f aca="false">IF(ISNUMBER(AI213),AVERAGE(AI207:AI213),"")</f>
        <v/>
      </c>
      <c r="AS215" s="42" t="str">
        <f aca="false">IF(ISNUMBER(AJ213),AVERAGE(AJ207:AJ213),"")</f>
        <v/>
      </c>
      <c r="AT215" s="42" t="str">
        <f aca="false">IF(ISNUMBER(AK213),AVERAGE(AK207:AK213),"")</f>
        <v/>
      </c>
    </row>
    <row r="216" customFormat="false" ht="12.8" hidden="false" customHeight="false" outlineLevel="0" collapsed="false">
      <c r="B216" s="1" t="n">
        <f aca="false">B215+1</f>
        <v>136</v>
      </c>
      <c r="C216" s="15" t="n">
        <f aca="false">$C215+1</f>
        <v>44033</v>
      </c>
      <c r="D216" s="9"/>
      <c r="E216" s="9"/>
      <c r="F216" s="9"/>
      <c r="G216" s="9"/>
      <c r="H216" s="9"/>
      <c r="I216" s="9"/>
      <c r="J216" s="9"/>
      <c r="K216" s="1" t="n">
        <f aca="false">K215+1</f>
        <v>136</v>
      </c>
      <c r="L216" s="15" t="n">
        <v>44033</v>
      </c>
      <c r="M216" s="9"/>
      <c r="N216" s="9"/>
      <c r="O216" s="9"/>
      <c r="P216" s="9"/>
      <c r="Q216" s="9"/>
      <c r="R216" s="9"/>
      <c r="S216" s="9"/>
      <c r="T216" s="1" t="n">
        <f aca="false">T215+1</f>
        <v>136</v>
      </c>
      <c r="U216" s="15" t="n">
        <v>44033</v>
      </c>
      <c r="V216" s="0" t="n">
        <f aca="false">D216-M216</f>
        <v>0</v>
      </c>
      <c r="W216" s="0" t="n">
        <f aca="false">E216-N216</f>
        <v>0</v>
      </c>
      <c r="X216" s="0" t="n">
        <f aca="false">F216-O216</f>
        <v>0</v>
      </c>
      <c r="Y216" s="0" t="n">
        <f aca="false">G216-P216</f>
        <v>0</v>
      </c>
      <c r="Z216" s="0" t="n">
        <f aca="false">H216-Q216</f>
        <v>0</v>
      </c>
      <c r="AA216" s="0" t="n">
        <f aca="false">I216-R216</f>
        <v>0</v>
      </c>
      <c r="AB216" s="0" t="n">
        <f aca="false">J216-S216</f>
        <v>0</v>
      </c>
      <c r="AC216" s="1" t="n">
        <f aca="false">AC215+1</f>
        <v>136</v>
      </c>
      <c r="AD216" s="15" t="n">
        <v>44033</v>
      </c>
      <c r="AE216" s="41" t="str">
        <f aca="false">IF(ISNUMBER(D216),D216-D215,"")</f>
        <v/>
      </c>
      <c r="AF216" s="41" t="str">
        <f aca="false">IF(ISNUMBER(E216),E216-E215,"")</f>
        <v/>
      </c>
      <c r="AG216" s="41" t="str">
        <f aca="false">IF(ISNUMBER(F216),F216-F215,"")</f>
        <v/>
      </c>
      <c r="AH216" s="41" t="str">
        <f aca="false">IF(ISNUMBER(G216),G216-G215,"")</f>
        <v/>
      </c>
      <c r="AI216" s="41" t="str">
        <f aca="false">IF(ISNUMBER(H216),H216-H215,"")</f>
        <v/>
      </c>
      <c r="AJ216" s="41" t="str">
        <f aca="false">IF(ISNUMBER(I216),I216-I215,"")</f>
        <v/>
      </c>
      <c r="AK216" s="41" t="str">
        <f aca="false">IF(ISNUMBER(J216),J216-J215,"")</f>
        <v/>
      </c>
      <c r="AL216" s="1" t="n">
        <f aca="false">AL215+1</f>
        <v>136</v>
      </c>
      <c r="AN216" s="42" t="str">
        <f aca="false">IF(ISNUMBER(AE214),AVERAGE(AE208:AE214),"")</f>
        <v/>
      </c>
      <c r="AO216" s="42" t="str">
        <f aca="false">IF(ISNUMBER(AF214),AVERAGE(AF208:AF214),"")</f>
        <v/>
      </c>
      <c r="AP216" s="42" t="str">
        <f aca="false">IF(ISNUMBER(AG214),AVERAGE(AG208:AG214),"")</f>
        <v/>
      </c>
      <c r="AQ216" s="42" t="str">
        <f aca="false">IF(ISNUMBER(AH214),AVERAGE(AH208:AH214),"")</f>
        <v/>
      </c>
      <c r="AR216" s="42" t="str">
        <f aca="false">IF(ISNUMBER(AI214),AVERAGE(AI208:AI214),"")</f>
        <v/>
      </c>
      <c r="AS216" s="42" t="str">
        <f aca="false">IF(ISNUMBER(AJ214),AVERAGE(AJ208:AJ214),"")</f>
        <v/>
      </c>
      <c r="AT216" s="42" t="str">
        <f aca="false">IF(ISNUMBER(AK214),AVERAGE(AK208:AK214),"")</f>
        <v/>
      </c>
    </row>
    <row r="217" customFormat="false" ht="12.8" hidden="false" customHeight="false" outlineLevel="0" collapsed="false">
      <c r="B217" s="1" t="n">
        <f aca="false">B216+1</f>
        <v>137</v>
      </c>
      <c r="C217" s="15" t="n">
        <f aca="false">$C216+1</f>
        <v>44034</v>
      </c>
      <c r="D217" s="9"/>
      <c r="E217" s="9"/>
      <c r="F217" s="9"/>
      <c r="G217" s="9"/>
      <c r="H217" s="9"/>
      <c r="I217" s="9"/>
      <c r="J217" s="9"/>
      <c r="K217" s="1" t="n">
        <f aca="false">K216+1</f>
        <v>137</v>
      </c>
      <c r="L217" s="15" t="n">
        <v>44034</v>
      </c>
      <c r="M217" s="9"/>
      <c r="N217" s="9"/>
      <c r="O217" s="9"/>
      <c r="P217" s="9"/>
      <c r="Q217" s="9"/>
      <c r="R217" s="9"/>
      <c r="S217" s="9"/>
      <c r="T217" s="1" t="n">
        <f aca="false">T216+1</f>
        <v>137</v>
      </c>
      <c r="U217" s="15" t="n">
        <v>44034</v>
      </c>
      <c r="V217" s="0" t="n">
        <f aca="false">D217-M217</f>
        <v>0</v>
      </c>
      <c r="W217" s="0" t="n">
        <f aca="false">E217-N217</f>
        <v>0</v>
      </c>
      <c r="X217" s="0" t="n">
        <f aca="false">F217-O217</f>
        <v>0</v>
      </c>
      <c r="Y217" s="0" t="n">
        <f aca="false">G217-P217</f>
        <v>0</v>
      </c>
      <c r="Z217" s="0" t="n">
        <f aca="false">H217-Q217</f>
        <v>0</v>
      </c>
      <c r="AA217" s="0" t="n">
        <f aca="false">I217-R217</f>
        <v>0</v>
      </c>
      <c r="AB217" s="0" t="n">
        <f aca="false">J217-S217</f>
        <v>0</v>
      </c>
      <c r="AC217" s="1" t="n">
        <f aca="false">AC216+1</f>
        <v>137</v>
      </c>
      <c r="AD217" s="15" t="n">
        <v>44034</v>
      </c>
      <c r="AE217" s="41" t="str">
        <f aca="false">IF(ISNUMBER(D217),D217-D216,"")</f>
        <v/>
      </c>
      <c r="AF217" s="41" t="str">
        <f aca="false">IF(ISNUMBER(E217),E217-E216,"")</f>
        <v/>
      </c>
      <c r="AG217" s="41" t="str">
        <f aca="false">IF(ISNUMBER(F217),F217-F216,"")</f>
        <v/>
      </c>
      <c r="AH217" s="41" t="str">
        <f aca="false">IF(ISNUMBER(G217),G217-G216,"")</f>
        <v/>
      </c>
      <c r="AI217" s="41" t="str">
        <f aca="false">IF(ISNUMBER(H217),H217-H216,"")</f>
        <v/>
      </c>
      <c r="AJ217" s="41" t="str">
        <f aca="false">IF(ISNUMBER(I217),I217-I216,"")</f>
        <v/>
      </c>
      <c r="AK217" s="41" t="str">
        <f aca="false">IF(ISNUMBER(J217),J217-J216,"")</f>
        <v/>
      </c>
      <c r="AL217" s="1" t="n">
        <f aca="false">AL216+1</f>
        <v>137</v>
      </c>
      <c r="AN217" s="42" t="str">
        <f aca="false">IF(ISNUMBER(AE215),AVERAGE(AE209:AE215),"")</f>
        <v/>
      </c>
      <c r="AO217" s="42" t="str">
        <f aca="false">IF(ISNUMBER(AF215),AVERAGE(AF209:AF215),"")</f>
        <v/>
      </c>
      <c r="AP217" s="42" t="str">
        <f aca="false">IF(ISNUMBER(AG215),AVERAGE(AG209:AG215),"")</f>
        <v/>
      </c>
      <c r="AQ217" s="42" t="str">
        <f aca="false">IF(ISNUMBER(AH215),AVERAGE(AH209:AH215),"")</f>
        <v/>
      </c>
      <c r="AR217" s="42" t="str">
        <f aca="false">IF(ISNUMBER(AI215),AVERAGE(AI209:AI215),"")</f>
        <v/>
      </c>
      <c r="AS217" s="42" t="str">
        <f aca="false">IF(ISNUMBER(AJ215),AVERAGE(AJ209:AJ215),"")</f>
        <v/>
      </c>
      <c r="AT217" s="42" t="str">
        <f aca="false">IF(ISNUMBER(AK215),AVERAGE(AK209:AK215),"")</f>
        <v/>
      </c>
    </row>
    <row r="218" customFormat="false" ht="12.8" hidden="false" customHeight="false" outlineLevel="0" collapsed="false">
      <c r="B218" s="1" t="n">
        <f aca="false">B217+1</f>
        <v>138</v>
      </c>
      <c r="C218" s="15" t="n">
        <f aca="false">$C217+1</f>
        <v>44035</v>
      </c>
      <c r="D218" s="9"/>
      <c r="E218" s="9"/>
      <c r="F218" s="9"/>
      <c r="G218" s="9"/>
      <c r="H218" s="9"/>
      <c r="I218" s="9"/>
      <c r="J218" s="9"/>
      <c r="K218" s="1" t="n">
        <f aca="false">K217+1</f>
        <v>138</v>
      </c>
      <c r="L218" s="15" t="n">
        <v>44035</v>
      </c>
      <c r="M218" s="9"/>
      <c r="N218" s="9"/>
      <c r="O218" s="9"/>
      <c r="P218" s="9"/>
      <c r="Q218" s="9"/>
      <c r="R218" s="9"/>
      <c r="S218" s="9"/>
      <c r="T218" s="1" t="n">
        <f aca="false">T217+1</f>
        <v>138</v>
      </c>
      <c r="U218" s="15" t="n">
        <v>44035</v>
      </c>
      <c r="V218" s="0" t="n">
        <f aca="false">D218-M218</f>
        <v>0</v>
      </c>
      <c r="W218" s="0" t="n">
        <f aca="false">E218-N218</f>
        <v>0</v>
      </c>
      <c r="X218" s="0" t="n">
        <f aca="false">F218-O218</f>
        <v>0</v>
      </c>
      <c r="Y218" s="0" t="n">
        <f aca="false">G218-P218</f>
        <v>0</v>
      </c>
      <c r="Z218" s="0" t="n">
        <f aca="false">H218-Q218</f>
        <v>0</v>
      </c>
      <c r="AA218" s="0" t="n">
        <f aca="false">I218-R218</f>
        <v>0</v>
      </c>
      <c r="AB218" s="0" t="n">
        <f aca="false">J218-S218</f>
        <v>0</v>
      </c>
      <c r="AC218" s="1" t="n">
        <f aca="false">AC217+1</f>
        <v>138</v>
      </c>
      <c r="AD218" s="15" t="n">
        <v>44035</v>
      </c>
      <c r="AE218" s="41" t="str">
        <f aca="false">IF(ISNUMBER(D218),D218-D217,"")</f>
        <v/>
      </c>
      <c r="AF218" s="41" t="str">
        <f aca="false">IF(ISNUMBER(E218),E218-E217,"")</f>
        <v/>
      </c>
      <c r="AG218" s="41" t="str">
        <f aca="false">IF(ISNUMBER(F218),F218-F217,"")</f>
        <v/>
      </c>
      <c r="AH218" s="41" t="str">
        <f aca="false">IF(ISNUMBER(G218),G218-G217,"")</f>
        <v/>
      </c>
      <c r="AI218" s="41" t="str">
        <f aca="false">IF(ISNUMBER(H218),H218-H217,"")</f>
        <v/>
      </c>
      <c r="AJ218" s="41" t="str">
        <f aca="false">IF(ISNUMBER(I218),I218-I217,"")</f>
        <v/>
      </c>
      <c r="AK218" s="41" t="str">
        <f aca="false">IF(ISNUMBER(J218),J218-J217,"")</f>
        <v/>
      </c>
      <c r="AL218" s="1" t="n">
        <f aca="false">AL217+1</f>
        <v>138</v>
      </c>
      <c r="AN218" s="42" t="str">
        <f aca="false">IF(ISNUMBER(AE216),AVERAGE(AE210:AE216),"")</f>
        <v/>
      </c>
      <c r="AO218" s="42" t="str">
        <f aca="false">IF(ISNUMBER(AF216),AVERAGE(AF210:AF216),"")</f>
        <v/>
      </c>
      <c r="AP218" s="42" t="str">
        <f aca="false">IF(ISNUMBER(AG216),AVERAGE(AG210:AG216),"")</f>
        <v/>
      </c>
      <c r="AQ218" s="42" t="str">
        <f aca="false">IF(ISNUMBER(AH216),AVERAGE(AH210:AH216),"")</f>
        <v/>
      </c>
      <c r="AR218" s="42" t="str">
        <f aca="false">IF(ISNUMBER(AI216),AVERAGE(AI210:AI216),"")</f>
        <v/>
      </c>
      <c r="AS218" s="42" t="str">
        <f aca="false">IF(ISNUMBER(AJ216),AVERAGE(AJ210:AJ216),"")</f>
        <v/>
      </c>
      <c r="AT218" s="42" t="str">
        <f aca="false">IF(ISNUMBER(AK216),AVERAGE(AK210:AK216),"")</f>
        <v/>
      </c>
    </row>
    <row r="219" customFormat="false" ht="12.8" hidden="false" customHeight="false" outlineLevel="0" collapsed="false">
      <c r="B219" s="1" t="n">
        <f aca="false">B218+1</f>
        <v>139</v>
      </c>
      <c r="C219" s="15" t="n">
        <f aca="false">$C218+1</f>
        <v>44036</v>
      </c>
      <c r="D219" s="9"/>
      <c r="E219" s="9"/>
      <c r="F219" s="9"/>
      <c r="G219" s="9"/>
      <c r="H219" s="9"/>
      <c r="I219" s="9"/>
      <c r="J219" s="9"/>
      <c r="K219" s="1" t="n">
        <f aca="false">K218+1</f>
        <v>139</v>
      </c>
      <c r="L219" s="15" t="n">
        <v>44036</v>
      </c>
      <c r="M219" s="9"/>
      <c r="N219" s="9"/>
      <c r="O219" s="9"/>
      <c r="P219" s="9"/>
      <c r="Q219" s="9"/>
      <c r="R219" s="9"/>
      <c r="S219" s="9"/>
      <c r="T219" s="1" t="n">
        <f aca="false">T218+1</f>
        <v>139</v>
      </c>
      <c r="U219" s="15" t="n">
        <v>44036</v>
      </c>
      <c r="V219" s="0" t="n">
        <f aca="false">D219-M219</f>
        <v>0</v>
      </c>
      <c r="W219" s="0" t="n">
        <f aca="false">E219-N219</f>
        <v>0</v>
      </c>
      <c r="X219" s="0" t="n">
        <f aca="false">F219-O219</f>
        <v>0</v>
      </c>
      <c r="Y219" s="0" t="n">
        <f aca="false">G219-P219</f>
        <v>0</v>
      </c>
      <c r="Z219" s="0" t="n">
        <f aca="false">H219-Q219</f>
        <v>0</v>
      </c>
      <c r="AA219" s="0" t="n">
        <f aca="false">I219-R219</f>
        <v>0</v>
      </c>
      <c r="AB219" s="0" t="n">
        <f aca="false">J219-S219</f>
        <v>0</v>
      </c>
      <c r="AC219" s="1" t="n">
        <f aca="false">AC218+1</f>
        <v>139</v>
      </c>
      <c r="AD219" s="15" t="n">
        <v>44036</v>
      </c>
      <c r="AE219" s="41" t="str">
        <f aca="false">IF(ISNUMBER(D219),D219-D218,"")</f>
        <v/>
      </c>
      <c r="AF219" s="41" t="str">
        <f aca="false">IF(ISNUMBER(E219),E219-E218,"")</f>
        <v/>
      </c>
      <c r="AG219" s="41" t="str">
        <f aca="false">IF(ISNUMBER(F219),F219-F218,"")</f>
        <v/>
      </c>
      <c r="AH219" s="41" t="str">
        <f aca="false">IF(ISNUMBER(G219),G219-G218,"")</f>
        <v/>
      </c>
      <c r="AI219" s="41" t="str">
        <f aca="false">IF(ISNUMBER(H219),H219-H218,"")</f>
        <v/>
      </c>
      <c r="AJ219" s="41" t="str">
        <f aca="false">IF(ISNUMBER(I219),I219-I218,"")</f>
        <v/>
      </c>
      <c r="AK219" s="41" t="str">
        <f aca="false">IF(ISNUMBER(J219),J219-J218,"")</f>
        <v/>
      </c>
      <c r="AL219" s="1" t="n">
        <f aca="false">AL218+1</f>
        <v>139</v>
      </c>
      <c r="AN219" s="42" t="str">
        <f aca="false">IF(ISNUMBER(AE217),AVERAGE(AE211:AE217),"")</f>
        <v/>
      </c>
      <c r="AO219" s="42" t="str">
        <f aca="false">IF(ISNUMBER(AF217),AVERAGE(AF211:AF217),"")</f>
        <v/>
      </c>
      <c r="AP219" s="42" t="str">
        <f aca="false">IF(ISNUMBER(AG217),AVERAGE(AG211:AG217),"")</f>
        <v/>
      </c>
      <c r="AQ219" s="42" t="str">
        <f aca="false">IF(ISNUMBER(AH217),AVERAGE(AH211:AH217),"")</f>
        <v/>
      </c>
      <c r="AR219" s="42" t="str">
        <f aca="false">IF(ISNUMBER(AI217),AVERAGE(AI211:AI217),"")</f>
        <v/>
      </c>
      <c r="AS219" s="42" t="str">
        <f aca="false">IF(ISNUMBER(AJ217),AVERAGE(AJ211:AJ217),"")</f>
        <v/>
      </c>
      <c r="AT219" s="42" t="str">
        <f aca="false">IF(ISNUMBER(AK217),AVERAGE(AK211:AK217),"")</f>
        <v/>
      </c>
    </row>
    <row r="220" customFormat="false" ht="12.8" hidden="false" customHeight="false" outlineLevel="0" collapsed="false">
      <c r="B220" s="1" t="n">
        <f aca="false">B219+1</f>
        <v>140</v>
      </c>
      <c r="C220" s="15" t="n">
        <f aca="false">$C219+1</f>
        <v>44037</v>
      </c>
      <c r="D220" s="9"/>
      <c r="E220" s="9"/>
      <c r="F220" s="9"/>
      <c r="G220" s="9"/>
      <c r="H220" s="9"/>
      <c r="I220" s="9"/>
      <c r="J220" s="9"/>
      <c r="K220" s="1" t="n">
        <f aca="false">K219+1</f>
        <v>140</v>
      </c>
      <c r="L220" s="15" t="n">
        <v>44037</v>
      </c>
      <c r="M220" s="9"/>
      <c r="N220" s="9"/>
      <c r="O220" s="9"/>
      <c r="P220" s="9"/>
      <c r="Q220" s="9"/>
      <c r="R220" s="9"/>
      <c r="S220" s="9"/>
      <c r="T220" s="1" t="n">
        <f aca="false">T219+1</f>
        <v>140</v>
      </c>
      <c r="U220" s="15" t="n">
        <v>44037</v>
      </c>
      <c r="V220" s="0" t="n">
        <f aca="false">D220-M220</f>
        <v>0</v>
      </c>
      <c r="W220" s="0" t="n">
        <f aca="false">E220-N220</f>
        <v>0</v>
      </c>
      <c r="X220" s="0" t="n">
        <f aca="false">F220-O220</f>
        <v>0</v>
      </c>
      <c r="Y220" s="0" t="n">
        <f aca="false">G220-P220</f>
        <v>0</v>
      </c>
      <c r="Z220" s="0" t="n">
        <f aca="false">H220-Q220</f>
        <v>0</v>
      </c>
      <c r="AA220" s="0" t="n">
        <f aca="false">I220-R220</f>
        <v>0</v>
      </c>
      <c r="AB220" s="0" t="n">
        <f aca="false">J220-S220</f>
        <v>0</v>
      </c>
      <c r="AC220" s="1" t="n">
        <f aca="false">AC219+1</f>
        <v>140</v>
      </c>
      <c r="AD220" s="15" t="n">
        <v>44037</v>
      </c>
      <c r="AE220" s="41" t="str">
        <f aca="false">IF(ISNUMBER(D220),D220-D219,"")</f>
        <v/>
      </c>
      <c r="AF220" s="41" t="str">
        <f aca="false">IF(ISNUMBER(E220),E220-E219,"")</f>
        <v/>
      </c>
      <c r="AG220" s="41" t="str">
        <f aca="false">IF(ISNUMBER(F220),F220-F219,"")</f>
        <v/>
      </c>
      <c r="AH220" s="41" t="str">
        <f aca="false">IF(ISNUMBER(G220),G220-G219,"")</f>
        <v/>
      </c>
      <c r="AI220" s="41" t="str">
        <f aca="false">IF(ISNUMBER(H220),H220-H219,"")</f>
        <v/>
      </c>
      <c r="AJ220" s="41" t="str">
        <f aca="false">IF(ISNUMBER(I220),I220-I219,"")</f>
        <v/>
      </c>
      <c r="AK220" s="41" t="str">
        <f aca="false">IF(ISNUMBER(J220),J220-J219,"")</f>
        <v/>
      </c>
      <c r="AL220" s="1" t="n">
        <f aca="false">AL219+1</f>
        <v>140</v>
      </c>
      <c r="AN220" s="42" t="str">
        <f aca="false">IF(ISNUMBER(AE218),AVERAGE(AE212:AE218),"")</f>
        <v/>
      </c>
      <c r="AO220" s="42" t="str">
        <f aca="false">IF(ISNUMBER(AF218),AVERAGE(AF212:AF218),"")</f>
        <v/>
      </c>
      <c r="AP220" s="42" t="str">
        <f aca="false">IF(ISNUMBER(AG218),AVERAGE(AG212:AG218),"")</f>
        <v/>
      </c>
      <c r="AQ220" s="42" t="str">
        <f aca="false">IF(ISNUMBER(AH218),AVERAGE(AH212:AH218),"")</f>
        <v/>
      </c>
      <c r="AR220" s="42" t="str">
        <f aca="false">IF(ISNUMBER(AI218),AVERAGE(AI212:AI218),"")</f>
        <v/>
      </c>
      <c r="AS220" s="42" t="str">
        <f aca="false">IF(ISNUMBER(AJ218),AVERAGE(AJ212:AJ218),"")</f>
        <v/>
      </c>
      <c r="AT220" s="42" t="str">
        <f aca="false">IF(ISNUMBER(AK218),AVERAGE(AK212:AK218),"")</f>
        <v/>
      </c>
    </row>
    <row r="221" customFormat="false" ht="12.8" hidden="false" customHeight="false" outlineLevel="0" collapsed="false">
      <c r="B221" s="1" t="n">
        <f aca="false">B220+1</f>
        <v>141</v>
      </c>
      <c r="C221" s="15" t="n">
        <f aca="false">$C220+1</f>
        <v>44038</v>
      </c>
      <c r="D221" s="9"/>
      <c r="E221" s="9"/>
      <c r="F221" s="9"/>
      <c r="G221" s="9"/>
      <c r="H221" s="9"/>
      <c r="I221" s="9"/>
      <c r="J221" s="9"/>
      <c r="K221" s="1" t="n">
        <f aca="false">K220+1</f>
        <v>141</v>
      </c>
      <c r="L221" s="15" t="n">
        <v>44038</v>
      </c>
      <c r="M221" s="9"/>
      <c r="N221" s="9"/>
      <c r="O221" s="9"/>
      <c r="P221" s="9"/>
      <c r="Q221" s="9"/>
      <c r="R221" s="9"/>
      <c r="S221" s="9"/>
      <c r="T221" s="1" t="n">
        <f aca="false">T220+1</f>
        <v>141</v>
      </c>
      <c r="U221" s="15" t="n">
        <v>44038</v>
      </c>
      <c r="V221" s="0" t="n">
        <f aca="false">D221-M221</f>
        <v>0</v>
      </c>
      <c r="W221" s="0" t="n">
        <f aca="false">E221-N221</f>
        <v>0</v>
      </c>
      <c r="X221" s="0" t="n">
        <f aca="false">F221-O221</f>
        <v>0</v>
      </c>
      <c r="Y221" s="0" t="n">
        <f aca="false">G221-P221</f>
        <v>0</v>
      </c>
      <c r="Z221" s="0" t="n">
        <f aca="false">H221-Q221</f>
        <v>0</v>
      </c>
      <c r="AA221" s="0" t="n">
        <f aca="false">I221-R221</f>
        <v>0</v>
      </c>
      <c r="AB221" s="0" t="n">
        <f aca="false">J221-S221</f>
        <v>0</v>
      </c>
      <c r="AC221" s="1" t="n">
        <f aca="false">AC220+1</f>
        <v>141</v>
      </c>
      <c r="AD221" s="15" t="n">
        <v>44038</v>
      </c>
      <c r="AE221" s="41" t="str">
        <f aca="false">IF(ISNUMBER(D221),D221-D220,"")</f>
        <v/>
      </c>
      <c r="AF221" s="41" t="str">
        <f aca="false">IF(ISNUMBER(E221),E221-E220,"")</f>
        <v/>
      </c>
      <c r="AG221" s="41" t="str">
        <f aca="false">IF(ISNUMBER(F221),F221-F220,"")</f>
        <v/>
      </c>
      <c r="AH221" s="41" t="str">
        <f aca="false">IF(ISNUMBER(G221),G221-G220,"")</f>
        <v/>
      </c>
      <c r="AI221" s="41" t="str">
        <f aca="false">IF(ISNUMBER(H221),H221-H220,"")</f>
        <v/>
      </c>
      <c r="AJ221" s="41" t="str">
        <f aca="false">IF(ISNUMBER(I221),I221-I220,"")</f>
        <v/>
      </c>
      <c r="AK221" s="41" t="str">
        <f aca="false">IF(ISNUMBER(J221),J221-J220,"")</f>
        <v/>
      </c>
      <c r="AL221" s="1" t="n">
        <f aca="false">AL220+1</f>
        <v>141</v>
      </c>
      <c r="AN221" s="42" t="str">
        <f aca="false">IF(ISNUMBER(AE219),AVERAGE(AE213:AE219),"")</f>
        <v/>
      </c>
      <c r="AO221" s="42" t="str">
        <f aca="false">IF(ISNUMBER(AF219),AVERAGE(AF213:AF219),"")</f>
        <v/>
      </c>
      <c r="AP221" s="42" t="str">
        <f aca="false">IF(ISNUMBER(AG219),AVERAGE(AG213:AG219),"")</f>
        <v/>
      </c>
      <c r="AQ221" s="42" t="str">
        <f aca="false">IF(ISNUMBER(AH219),AVERAGE(AH213:AH219),"")</f>
        <v/>
      </c>
      <c r="AR221" s="42" t="str">
        <f aca="false">IF(ISNUMBER(AI219),AVERAGE(AI213:AI219),"")</f>
        <v/>
      </c>
      <c r="AS221" s="42" t="str">
        <f aca="false">IF(ISNUMBER(AJ219),AVERAGE(AJ213:AJ219),"")</f>
        <v/>
      </c>
      <c r="AT221" s="42" t="str">
        <f aca="false">IF(ISNUMBER(AK219),AVERAGE(AK213:AK219),"")</f>
        <v/>
      </c>
    </row>
    <row r="222" customFormat="false" ht="12.8" hidden="false" customHeight="false" outlineLevel="0" collapsed="false">
      <c r="B222" s="1" t="n">
        <f aca="false">B221+1</f>
        <v>142</v>
      </c>
      <c r="C222" s="15" t="n">
        <f aca="false">$C221+1</f>
        <v>44039</v>
      </c>
      <c r="D222" s="9"/>
      <c r="E222" s="9"/>
      <c r="F222" s="9"/>
      <c r="G222" s="9"/>
      <c r="H222" s="9"/>
      <c r="I222" s="9"/>
      <c r="J222" s="9"/>
      <c r="K222" s="1" t="n">
        <f aca="false">K221+1</f>
        <v>142</v>
      </c>
      <c r="L222" s="15" t="n">
        <v>44039</v>
      </c>
      <c r="M222" s="9"/>
      <c r="N222" s="9"/>
      <c r="O222" s="9"/>
      <c r="P222" s="9"/>
      <c r="Q222" s="9"/>
      <c r="R222" s="9"/>
      <c r="S222" s="9"/>
      <c r="T222" s="1" t="n">
        <f aca="false">T221+1</f>
        <v>142</v>
      </c>
      <c r="U222" s="15" t="n">
        <v>44039</v>
      </c>
      <c r="V222" s="0" t="n">
        <f aca="false">D222-M222</f>
        <v>0</v>
      </c>
      <c r="W222" s="0" t="n">
        <f aca="false">E222-N222</f>
        <v>0</v>
      </c>
      <c r="X222" s="0" t="n">
        <f aca="false">F222-O222</f>
        <v>0</v>
      </c>
      <c r="Y222" s="0" t="n">
        <f aca="false">G222-P222</f>
        <v>0</v>
      </c>
      <c r="Z222" s="0" t="n">
        <f aca="false">H222-Q222</f>
        <v>0</v>
      </c>
      <c r="AA222" s="0" t="n">
        <f aca="false">I222-R222</f>
        <v>0</v>
      </c>
      <c r="AB222" s="0" t="n">
        <f aca="false">J222-S222</f>
        <v>0</v>
      </c>
      <c r="AC222" s="1" t="n">
        <f aca="false">AC221+1</f>
        <v>142</v>
      </c>
      <c r="AD222" s="15" t="n">
        <v>44039</v>
      </c>
      <c r="AE222" s="41" t="str">
        <f aca="false">IF(ISNUMBER(D222),D222-D221,"")</f>
        <v/>
      </c>
      <c r="AF222" s="41" t="str">
        <f aca="false">IF(ISNUMBER(E222),E222-E221,"")</f>
        <v/>
      </c>
      <c r="AG222" s="41" t="str">
        <f aca="false">IF(ISNUMBER(F222),F222-F221,"")</f>
        <v/>
      </c>
      <c r="AH222" s="41" t="str">
        <f aca="false">IF(ISNUMBER(G222),G222-G221,"")</f>
        <v/>
      </c>
      <c r="AI222" s="41" t="str">
        <f aca="false">IF(ISNUMBER(H222),H222-H221,"")</f>
        <v/>
      </c>
      <c r="AJ222" s="41" t="str">
        <f aca="false">IF(ISNUMBER(I222),I222-I221,"")</f>
        <v/>
      </c>
      <c r="AK222" s="41" t="str">
        <f aca="false">IF(ISNUMBER(J222),J222-J221,"")</f>
        <v/>
      </c>
      <c r="AL222" s="1" t="n">
        <f aca="false">AL221+1</f>
        <v>142</v>
      </c>
      <c r="AN222" s="42" t="str">
        <f aca="false">IF(ISNUMBER(AE220),AVERAGE(AE214:AE220),"")</f>
        <v/>
      </c>
      <c r="AO222" s="42" t="str">
        <f aca="false">IF(ISNUMBER(AF220),AVERAGE(AF214:AF220),"")</f>
        <v/>
      </c>
      <c r="AP222" s="42" t="str">
        <f aca="false">IF(ISNUMBER(AG220),AVERAGE(AG214:AG220),"")</f>
        <v/>
      </c>
      <c r="AQ222" s="42" t="str">
        <f aca="false">IF(ISNUMBER(AH220),AVERAGE(AH214:AH220),"")</f>
        <v/>
      </c>
      <c r="AR222" s="42" t="str">
        <f aca="false">IF(ISNUMBER(AI220),AVERAGE(AI214:AI220),"")</f>
        <v/>
      </c>
      <c r="AS222" s="42" t="str">
        <f aca="false">IF(ISNUMBER(AJ220),AVERAGE(AJ214:AJ220),"")</f>
        <v/>
      </c>
      <c r="AT222" s="42" t="str">
        <f aca="false">IF(ISNUMBER(AK220),AVERAGE(AK214:AK220),"")</f>
        <v/>
      </c>
    </row>
    <row r="223" customFormat="false" ht="12.8" hidden="false" customHeight="false" outlineLevel="0" collapsed="false">
      <c r="B223" s="1" t="n">
        <f aca="false">B222+1</f>
        <v>143</v>
      </c>
      <c r="C223" s="15" t="n">
        <f aca="false">$C222+1</f>
        <v>44040</v>
      </c>
      <c r="D223" s="9"/>
      <c r="E223" s="9"/>
      <c r="F223" s="9"/>
      <c r="G223" s="9"/>
      <c r="H223" s="9"/>
      <c r="I223" s="9"/>
      <c r="J223" s="9"/>
      <c r="K223" s="1" t="n">
        <f aca="false">K222+1</f>
        <v>143</v>
      </c>
      <c r="L223" s="15" t="n">
        <v>44040</v>
      </c>
      <c r="M223" s="9"/>
      <c r="N223" s="9"/>
      <c r="O223" s="9"/>
      <c r="P223" s="9"/>
      <c r="Q223" s="9"/>
      <c r="R223" s="9"/>
      <c r="S223" s="9"/>
      <c r="T223" s="1" t="n">
        <f aca="false">T222+1</f>
        <v>143</v>
      </c>
      <c r="U223" s="15" t="n">
        <v>44040</v>
      </c>
      <c r="V223" s="0" t="n">
        <f aca="false">D223-M223</f>
        <v>0</v>
      </c>
      <c r="W223" s="0" t="n">
        <f aca="false">E223-N223</f>
        <v>0</v>
      </c>
      <c r="X223" s="0" t="n">
        <f aca="false">F223-O223</f>
        <v>0</v>
      </c>
      <c r="Y223" s="0" t="n">
        <f aca="false">G223-P223</f>
        <v>0</v>
      </c>
      <c r="Z223" s="0" t="n">
        <f aca="false">H223-Q223</f>
        <v>0</v>
      </c>
      <c r="AA223" s="0" t="n">
        <f aca="false">I223-R223</f>
        <v>0</v>
      </c>
      <c r="AB223" s="0" t="n">
        <f aca="false">J223-S223</f>
        <v>0</v>
      </c>
      <c r="AC223" s="1" t="n">
        <f aca="false">AC222+1</f>
        <v>143</v>
      </c>
      <c r="AD223" s="15" t="n">
        <v>44040</v>
      </c>
      <c r="AE223" s="41" t="str">
        <f aca="false">IF(ISNUMBER(D223),D223-D222,"")</f>
        <v/>
      </c>
      <c r="AF223" s="41" t="str">
        <f aca="false">IF(ISNUMBER(E223),E223-E222,"")</f>
        <v/>
      </c>
      <c r="AG223" s="41" t="str">
        <f aca="false">IF(ISNUMBER(F223),F223-F222,"")</f>
        <v/>
      </c>
      <c r="AH223" s="41" t="str">
        <f aca="false">IF(ISNUMBER(G223),G223-G222,"")</f>
        <v/>
      </c>
      <c r="AI223" s="41" t="str">
        <f aca="false">IF(ISNUMBER(H223),H223-H222,"")</f>
        <v/>
      </c>
      <c r="AJ223" s="41" t="str">
        <f aca="false">IF(ISNUMBER(I223),I223-I222,"")</f>
        <v/>
      </c>
      <c r="AK223" s="41" t="str">
        <f aca="false">IF(ISNUMBER(J223),J223-J222,"")</f>
        <v/>
      </c>
      <c r="AL223" s="1" t="n">
        <f aca="false">AL222+1</f>
        <v>143</v>
      </c>
      <c r="AN223" s="42" t="str">
        <f aca="false">IF(ISNUMBER(AE221),AVERAGE(AE215:AE221),"")</f>
        <v/>
      </c>
      <c r="AO223" s="42" t="str">
        <f aca="false">IF(ISNUMBER(AF221),AVERAGE(AF215:AF221),"")</f>
        <v/>
      </c>
      <c r="AP223" s="42" t="str">
        <f aca="false">IF(ISNUMBER(AG221),AVERAGE(AG215:AG221),"")</f>
        <v/>
      </c>
      <c r="AQ223" s="42" t="str">
        <f aca="false">IF(ISNUMBER(AH221),AVERAGE(AH215:AH221),"")</f>
        <v/>
      </c>
      <c r="AR223" s="42" t="str">
        <f aca="false">IF(ISNUMBER(AI221),AVERAGE(AI215:AI221),"")</f>
        <v/>
      </c>
      <c r="AS223" s="42" t="str">
        <f aca="false">IF(ISNUMBER(AJ221),AVERAGE(AJ215:AJ221),"")</f>
        <v/>
      </c>
      <c r="AT223" s="42" t="str">
        <f aca="false">IF(ISNUMBER(AK221),AVERAGE(AK215:AK221),"")</f>
        <v/>
      </c>
    </row>
    <row r="224" customFormat="false" ht="12.8" hidden="false" customHeight="false" outlineLevel="0" collapsed="false">
      <c r="B224" s="1" t="n">
        <f aca="false">B223+1</f>
        <v>144</v>
      </c>
      <c r="C224" s="15" t="n">
        <f aca="false">$C223+1</f>
        <v>44041</v>
      </c>
      <c r="D224" s="9"/>
      <c r="E224" s="9"/>
      <c r="F224" s="9"/>
      <c r="G224" s="9"/>
      <c r="H224" s="9"/>
      <c r="I224" s="9"/>
      <c r="J224" s="9"/>
      <c r="K224" s="1" t="n">
        <f aca="false">K223+1</f>
        <v>144</v>
      </c>
      <c r="L224" s="15" t="n">
        <v>44041</v>
      </c>
      <c r="M224" s="9"/>
      <c r="N224" s="9"/>
      <c r="O224" s="9"/>
      <c r="P224" s="9"/>
      <c r="Q224" s="9"/>
      <c r="R224" s="9"/>
      <c r="S224" s="9"/>
      <c r="T224" s="1" t="n">
        <f aca="false">T223+1</f>
        <v>144</v>
      </c>
      <c r="U224" s="15" t="n">
        <v>44041</v>
      </c>
      <c r="V224" s="0" t="n">
        <f aca="false">D224-M224</f>
        <v>0</v>
      </c>
      <c r="W224" s="0" t="n">
        <f aca="false">E224-N224</f>
        <v>0</v>
      </c>
      <c r="X224" s="0" t="n">
        <f aca="false">F224-O224</f>
        <v>0</v>
      </c>
      <c r="Y224" s="0" t="n">
        <f aca="false">G224-P224</f>
        <v>0</v>
      </c>
      <c r="Z224" s="0" t="n">
        <f aca="false">H224-Q224</f>
        <v>0</v>
      </c>
      <c r="AA224" s="0" t="n">
        <f aca="false">I224-R224</f>
        <v>0</v>
      </c>
      <c r="AB224" s="0" t="n">
        <f aca="false">J224-S224</f>
        <v>0</v>
      </c>
      <c r="AC224" s="1" t="n">
        <f aca="false">AC223+1</f>
        <v>144</v>
      </c>
      <c r="AD224" s="15" t="n">
        <v>44041</v>
      </c>
      <c r="AE224" s="41" t="str">
        <f aca="false">IF(ISNUMBER(D224),D224-D223,"")</f>
        <v/>
      </c>
      <c r="AF224" s="41" t="str">
        <f aca="false">IF(ISNUMBER(E224),E224-E223,"")</f>
        <v/>
      </c>
      <c r="AG224" s="41" t="str">
        <f aca="false">IF(ISNUMBER(F224),F224-F223,"")</f>
        <v/>
      </c>
      <c r="AH224" s="41" t="str">
        <f aca="false">IF(ISNUMBER(G224),G224-G223,"")</f>
        <v/>
      </c>
      <c r="AI224" s="41" t="str">
        <f aca="false">IF(ISNUMBER(H224),H224-H223,"")</f>
        <v/>
      </c>
      <c r="AJ224" s="41" t="str">
        <f aca="false">IF(ISNUMBER(I224),I224-I223,"")</f>
        <v/>
      </c>
      <c r="AK224" s="41" t="str">
        <f aca="false">IF(ISNUMBER(J224),J224-J223,"")</f>
        <v/>
      </c>
      <c r="AL224" s="1" t="n">
        <f aca="false">AL223+1</f>
        <v>144</v>
      </c>
      <c r="AN224" s="42" t="str">
        <f aca="false">IF(ISNUMBER(AE222),AVERAGE(AE216:AE222),"")</f>
        <v/>
      </c>
      <c r="AO224" s="42" t="str">
        <f aca="false">IF(ISNUMBER(AF222),AVERAGE(AF216:AF222),"")</f>
        <v/>
      </c>
      <c r="AP224" s="42" t="str">
        <f aca="false">IF(ISNUMBER(AG222),AVERAGE(AG216:AG222),"")</f>
        <v/>
      </c>
      <c r="AQ224" s="42" t="str">
        <f aca="false">IF(ISNUMBER(AH222),AVERAGE(AH216:AH222),"")</f>
        <v/>
      </c>
      <c r="AR224" s="42" t="str">
        <f aca="false">IF(ISNUMBER(AI222),AVERAGE(AI216:AI222),"")</f>
        <v/>
      </c>
      <c r="AS224" s="42" t="str">
        <f aca="false">IF(ISNUMBER(AJ222),AVERAGE(AJ216:AJ222),"")</f>
        <v/>
      </c>
      <c r="AT224" s="42" t="str">
        <f aca="false">IF(ISNUMBER(AK222),AVERAGE(AK216:AK222),"")</f>
        <v/>
      </c>
    </row>
    <row r="225" customFormat="false" ht="12.8" hidden="false" customHeight="false" outlineLevel="0" collapsed="false">
      <c r="B225" s="1" t="n">
        <f aca="false">B224+1</f>
        <v>145</v>
      </c>
      <c r="C225" s="15" t="n">
        <f aca="false">$C224+1</f>
        <v>44042</v>
      </c>
      <c r="D225" s="9"/>
      <c r="E225" s="9"/>
      <c r="F225" s="9"/>
      <c r="G225" s="9"/>
      <c r="H225" s="9"/>
      <c r="I225" s="9"/>
      <c r="J225" s="9"/>
      <c r="K225" s="1" t="n">
        <f aca="false">K224+1</f>
        <v>145</v>
      </c>
      <c r="L225" s="15" t="n">
        <v>44042</v>
      </c>
      <c r="M225" s="9"/>
      <c r="N225" s="9"/>
      <c r="O225" s="9"/>
      <c r="P225" s="9"/>
      <c r="Q225" s="9"/>
      <c r="R225" s="9"/>
      <c r="S225" s="9"/>
      <c r="T225" s="1" t="n">
        <f aca="false">T224+1</f>
        <v>145</v>
      </c>
      <c r="U225" s="15" t="n">
        <v>44042</v>
      </c>
      <c r="V225" s="0" t="n">
        <f aca="false">D225-M225</f>
        <v>0</v>
      </c>
      <c r="W225" s="0" t="n">
        <f aca="false">E225-N225</f>
        <v>0</v>
      </c>
      <c r="X225" s="0" t="n">
        <f aca="false">F225-O225</f>
        <v>0</v>
      </c>
      <c r="Y225" s="0" t="n">
        <f aca="false">G225-P225</f>
        <v>0</v>
      </c>
      <c r="Z225" s="0" t="n">
        <f aca="false">H225-Q225</f>
        <v>0</v>
      </c>
      <c r="AA225" s="0" t="n">
        <f aca="false">I225-R225</f>
        <v>0</v>
      </c>
      <c r="AB225" s="0" t="n">
        <f aca="false">J225-S225</f>
        <v>0</v>
      </c>
      <c r="AC225" s="1" t="n">
        <f aca="false">AC224+1</f>
        <v>145</v>
      </c>
      <c r="AD225" s="15" t="n">
        <v>44042</v>
      </c>
      <c r="AE225" s="41" t="str">
        <f aca="false">IF(ISNUMBER(D225),D225-D224,"")</f>
        <v/>
      </c>
      <c r="AF225" s="41" t="str">
        <f aca="false">IF(ISNUMBER(E225),E225-E224,"")</f>
        <v/>
      </c>
      <c r="AG225" s="41" t="str">
        <f aca="false">IF(ISNUMBER(F225),F225-F224,"")</f>
        <v/>
      </c>
      <c r="AH225" s="41" t="str">
        <f aca="false">IF(ISNUMBER(G225),G225-G224,"")</f>
        <v/>
      </c>
      <c r="AI225" s="41" t="str">
        <f aca="false">IF(ISNUMBER(H225),H225-H224,"")</f>
        <v/>
      </c>
      <c r="AJ225" s="41" t="str">
        <f aca="false">IF(ISNUMBER(I225),I225-I224,"")</f>
        <v/>
      </c>
      <c r="AK225" s="41" t="str">
        <f aca="false">IF(ISNUMBER(J225),J225-J224,"")</f>
        <v/>
      </c>
      <c r="AL225" s="1" t="n">
        <f aca="false">AL224+1</f>
        <v>145</v>
      </c>
      <c r="AN225" s="42" t="str">
        <f aca="false">IF(ISNUMBER(AE223),AVERAGE(AE217:AE223),"")</f>
        <v/>
      </c>
      <c r="AO225" s="42" t="str">
        <f aca="false">IF(ISNUMBER(AF223),AVERAGE(AF217:AF223),"")</f>
        <v/>
      </c>
      <c r="AP225" s="42" t="str">
        <f aca="false">IF(ISNUMBER(AG223),AVERAGE(AG217:AG223),"")</f>
        <v/>
      </c>
      <c r="AQ225" s="42" t="str">
        <f aca="false">IF(ISNUMBER(AH223),AVERAGE(AH217:AH223),"")</f>
        <v/>
      </c>
      <c r="AR225" s="42" t="str">
        <f aca="false">IF(ISNUMBER(AI223),AVERAGE(AI217:AI223),"")</f>
        <v/>
      </c>
      <c r="AS225" s="42" t="str">
        <f aca="false">IF(ISNUMBER(AJ223),AVERAGE(AJ217:AJ223),"")</f>
        <v/>
      </c>
      <c r="AT225" s="42" t="str">
        <f aca="false">IF(ISNUMBER(AK223),AVERAGE(AK217:AK223),"")</f>
        <v/>
      </c>
    </row>
    <row r="226" customFormat="false" ht="12.8" hidden="false" customHeight="false" outlineLevel="0" collapsed="false">
      <c r="B226" s="1" t="n">
        <f aca="false">B225+1</f>
        <v>146</v>
      </c>
      <c r="C226" s="15" t="n">
        <f aca="false">$C225+1</f>
        <v>44043</v>
      </c>
      <c r="D226" s="9"/>
      <c r="E226" s="9"/>
      <c r="F226" s="9"/>
      <c r="G226" s="9"/>
      <c r="H226" s="9"/>
      <c r="I226" s="9"/>
      <c r="J226" s="9"/>
      <c r="K226" s="1" t="n">
        <f aca="false">K225+1</f>
        <v>146</v>
      </c>
      <c r="L226" s="15" t="n">
        <v>44043</v>
      </c>
      <c r="M226" s="9"/>
      <c r="N226" s="9"/>
      <c r="O226" s="9"/>
      <c r="P226" s="9"/>
      <c r="Q226" s="9"/>
      <c r="R226" s="9"/>
      <c r="S226" s="9"/>
      <c r="T226" s="1" t="n">
        <f aca="false">T225+1</f>
        <v>146</v>
      </c>
      <c r="U226" s="15" t="n">
        <v>44043</v>
      </c>
      <c r="V226" s="0" t="n">
        <f aca="false">D226-M226</f>
        <v>0</v>
      </c>
      <c r="W226" s="0" t="n">
        <f aca="false">E226-N226</f>
        <v>0</v>
      </c>
      <c r="X226" s="0" t="n">
        <f aca="false">F226-O226</f>
        <v>0</v>
      </c>
      <c r="Y226" s="0" t="n">
        <f aca="false">G226-P226</f>
        <v>0</v>
      </c>
      <c r="Z226" s="0" t="n">
        <f aca="false">H226-Q226</f>
        <v>0</v>
      </c>
      <c r="AA226" s="0" t="n">
        <f aca="false">I226-R226</f>
        <v>0</v>
      </c>
      <c r="AB226" s="0" t="n">
        <f aca="false">J226-S226</f>
        <v>0</v>
      </c>
      <c r="AC226" s="1" t="n">
        <f aca="false">AC225+1</f>
        <v>146</v>
      </c>
      <c r="AD226" s="15" t="n">
        <v>44043</v>
      </c>
      <c r="AE226" s="41" t="str">
        <f aca="false">IF(ISNUMBER(D226),D226-D225,"")</f>
        <v/>
      </c>
      <c r="AF226" s="41" t="str">
        <f aca="false">IF(ISNUMBER(E226),E226-E225,"")</f>
        <v/>
      </c>
      <c r="AG226" s="41" t="str">
        <f aca="false">IF(ISNUMBER(F226),F226-F225,"")</f>
        <v/>
      </c>
      <c r="AH226" s="41" t="str">
        <f aca="false">IF(ISNUMBER(G226),G226-G225,"")</f>
        <v/>
      </c>
      <c r="AI226" s="41" t="str">
        <f aca="false">IF(ISNUMBER(H226),H226-H225,"")</f>
        <v/>
      </c>
      <c r="AJ226" s="41" t="str">
        <f aca="false">IF(ISNUMBER(I226),I226-I225,"")</f>
        <v/>
      </c>
      <c r="AK226" s="41" t="str">
        <f aca="false">IF(ISNUMBER(J226),J226-J225,"")</f>
        <v/>
      </c>
      <c r="AL226" s="1" t="n">
        <f aca="false">AL225+1</f>
        <v>146</v>
      </c>
      <c r="AN226" s="42" t="str">
        <f aca="false">IF(ISNUMBER(AE224),AVERAGE(AE218:AE224),"")</f>
        <v/>
      </c>
      <c r="AO226" s="42" t="str">
        <f aca="false">IF(ISNUMBER(AF224),AVERAGE(AF218:AF224),"")</f>
        <v/>
      </c>
      <c r="AP226" s="42" t="str">
        <f aca="false">IF(ISNUMBER(AG224),AVERAGE(AG218:AG224),"")</f>
        <v/>
      </c>
      <c r="AQ226" s="42" t="str">
        <f aca="false">IF(ISNUMBER(AH224),AVERAGE(AH218:AH224),"")</f>
        <v/>
      </c>
      <c r="AR226" s="42" t="str">
        <f aca="false">IF(ISNUMBER(AI224),AVERAGE(AI218:AI224),"")</f>
        <v/>
      </c>
      <c r="AS226" s="42" t="str">
        <f aca="false">IF(ISNUMBER(AJ224),AVERAGE(AJ218:AJ224),"")</f>
        <v/>
      </c>
      <c r="AT226" s="42" t="str">
        <f aca="false">IF(ISNUMBER(AK224),AVERAGE(AK218:AK224),"")</f>
        <v/>
      </c>
    </row>
    <row r="227" customFormat="false" ht="12.8" hidden="false" customHeight="false" outlineLevel="0" collapsed="false">
      <c r="B227" s="1" t="n">
        <f aca="false">B226+1</f>
        <v>147</v>
      </c>
      <c r="C227" s="15" t="n">
        <f aca="false">$C226+1</f>
        <v>44044</v>
      </c>
      <c r="D227" s="9"/>
      <c r="E227" s="9"/>
      <c r="F227" s="9"/>
      <c r="G227" s="9"/>
      <c r="H227" s="9"/>
      <c r="I227" s="9"/>
      <c r="J227" s="9"/>
      <c r="K227" s="1" t="n">
        <f aca="false">K226+1</f>
        <v>147</v>
      </c>
      <c r="L227" s="15" t="n">
        <v>44044</v>
      </c>
      <c r="M227" s="9"/>
      <c r="N227" s="9"/>
      <c r="O227" s="9"/>
      <c r="P227" s="9"/>
      <c r="Q227" s="9"/>
      <c r="R227" s="9"/>
      <c r="S227" s="9"/>
      <c r="T227" s="1" t="n">
        <f aca="false">T226+1</f>
        <v>147</v>
      </c>
      <c r="U227" s="15" t="n">
        <v>44044</v>
      </c>
      <c r="V227" s="0" t="n">
        <f aca="false">D227-M227</f>
        <v>0</v>
      </c>
      <c r="W227" s="0" t="n">
        <f aca="false">E227-N227</f>
        <v>0</v>
      </c>
      <c r="X227" s="0" t="n">
        <f aca="false">F227-O227</f>
        <v>0</v>
      </c>
      <c r="Y227" s="0" t="n">
        <f aca="false">G227-P227</f>
        <v>0</v>
      </c>
      <c r="Z227" s="0" t="n">
        <f aca="false">H227-Q227</f>
        <v>0</v>
      </c>
      <c r="AA227" s="0" t="n">
        <f aca="false">I227-R227</f>
        <v>0</v>
      </c>
      <c r="AB227" s="0" t="n">
        <f aca="false">J227-S227</f>
        <v>0</v>
      </c>
      <c r="AC227" s="1" t="n">
        <f aca="false">AC226+1</f>
        <v>147</v>
      </c>
      <c r="AD227" s="15" t="n">
        <v>44044</v>
      </c>
      <c r="AE227" s="41" t="str">
        <f aca="false">IF(ISNUMBER(D227),D227-D226,"")</f>
        <v/>
      </c>
      <c r="AF227" s="41" t="str">
        <f aca="false">IF(ISNUMBER(E227),E227-E226,"")</f>
        <v/>
      </c>
      <c r="AG227" s="41" t="str">
        <f aca="false">IF(ISNUMBER(F227),F227-F226,"")</f>
        <v/>
      </c>
      <c r="AH227" s="41" t="str">
        <f aca="false">IF(ISNUMBER(G227),G227-G226,"")</f>
        <v/>
      </c>
      <c r="AI227" s="41" t="str">
        <f aca="false">IF(ISNUMBER(H227),H227-H226,"")</f>
        <v/>
      </c>
      <c r="AJ227" s="41" t="str">
        <f aca="false">IF(ISNUMBER(I227),I227-I226,"")</f>
        <v/>
      </c>
      <c r="AK227" s="41" t="str">
        <f aca="false">IF(ISNUMBER(J227),J227-J226,"")</f>
        <v/>
      </c>
      <c r="AL227" s="1" t="n">
        <f aca="false">AL226+1</f>
        <v>147</v>
      </c>
      <c r="AN227" s="42" t="str">
        <f aca="false">IF(ISNUMBER(AE225),AVERAGE(AE219:AE225),"")</f>
        <v/>
      </c>
      <c r="AO227" s="42" t="str">
        <f aca="false">IF(ISNUMBER(AF225),AVERAGE(AF219:AF225),"")</f>
        <v/>
      </c>
      <c r="AP227" s="42" t="str">
        <f aca="false">IF(ISNUMBER(AG225),AVERAGE(AG219:AG225),"")</f>
        <v/>
      </c>
      <c r="AQ227" s="42" t="str">
        <f aca="false">IF(ISNUMBER(AH225),AVERAGE(AH219:AH225),"")</f>
        <v/>
      </c>
      <c r="AR227" s="42" t="str">
        <f aca="false">IF(ISNUMBER(AI225),AVERAGE(AI219:AI225),"")</f>
        <v/>
      </c>
      <c r="AS227" s="42" t="str">
        <f aca="false">IF(ISNUMBER(AJ225),AVERAGE(AJ219:AJ225),"")</f>
        <v/>
      </c>
      <c r="AT227" s="42" t="str">
        <f aca="false">IF(ISNUMBER(AK225),AVERAGE(AK219:AK225),"")</f>
        <v/>
      </c>
    </row>
    <row r="228" customFormat="false" ht="12.8" hidden="false" customHeight="false" outlineLevel="0" collapsed="false">
      <c r="B228" s="1" t="n">
        <f aca="false">B227+1</f>
        <v>148</v>
      </c>
      <c r="C228" s="15" t="n">
        <f aca="false">$C227+1</f>
        <v>44045</v>
      </c>
      <c r="D228" s="9"/>
      <c r="E228" s="9"/>
      <c r="F228" s="9"/>
      <c r="G228" s="9"/>
      <c r="H228" s="9"/>
      <c r="I228" s="9"/>
      <c r="J228" s="9"/>
      <c r="K228" s="1" t="n">
        <f aca="false">K227+1</f>
        <v>148</v>
      </c>
      <c r="L228" s="15" t="n">
        <v>44045</v>
      </c>
      <c r="M228" s="9"/>
      <c r="N228" s="9"/>
      <c r="O228" s="9"/>
      <c r="P228" s="9"/>
      <c r="Q228" s="9"/>
      <c r="R228" s="9"/>
      <c r="S228" s="9"/>
      <c r="T228" s="1" t="n">
        <f aca="false">T227+1</f>
        <v>148</v>
      </c>
      <c r="U228" s="15" t="n">
        <v>44045</v>
      </c>
      <c r="V228" s="0" t="n">
        <f aca="false">D228-M228</f>
        <v>0</v>
      </c>
      <c r="W228" s="0" t="n">
        <f aca="false">E228-N228</f>
        <v>0</v>
      </c>
      <c r="X228" s="0" t="n">
        <f aca="false">F228-O228</f>
        <v>0</v>
      </c>
      <c r="Y228" s="0" t="n">
        <f aca="false">G228-P228</f>
        <v>0</v>
      </c>
      <c r="Z228" s="0" t="n">
        <f aca="false">H228-Q228</f>
        <v>0</v>
      </c>
      <c r="AA228" s="0" t="n">
        <f aca="false">I228-R228</f>
        <v>0</v>
      </c>
      <c r="AB228" s="0" t="n">
        <f aca="false">J228-S228</f>
        <v>0</v>
      </c>
      <c r="AC228" s="1" t="n">
        <f aca="false">AC227+1</f>
        <v>148</v>
      </c>
      <c r="AD228" s="15" t="n">
        <v>44045</v>
      </c>
      <c r="AE228" s="41" t="str">
        <f aca="false">IF(ISNUMBER(D228),D228-D227,"")</f>
        <v/>
      </c>
      <c r="AF228" s="41" t="str">
        <f aca="false">IF(ISNUMBER(E228),E228-E227,"")</f>
        <v/>
      </c>
      <c r="AG228" s="41" t="str">
        <f aca="false">IF(ISNUMBER(F228),F228-F227,"")</f>
        <v/>
      </c>
      <c r="AH228" s="41" t="str">
        <f aca="false">IF(ISNUMBER(G228),G228-G227,"")</f>
        <v/>
      </c>
      <c r="AI228" s="41" t="str">
        <f aca="false">IF(ISNUMBER(H228),H228-H227,"")</f>
        <v/>
      </c>
      <c r="AJ228" s="41" t="str">
        <f aca="false">IF(ISNUMBER(I228),I228-I227,"")</f>
        <v/>
      </c>
      <c r="AK228" s="41" t="str">
        <f aca="false">IF(ISNUMBER(J228),J228-J227,"")</f>
        <v/>
      </c>
      <c r="AL228" s="1" t="n">
        <f aca="false">AL227+1</f>
        <v>148</v>
      </c>
      <c r="AN228" s="42" t="str">
        <f aca="false">IF(ISNUMBER(AE226),AVERAGE(AE220:AE226),"")</f>
        <v/>
      </c>
      <c r="AO228" s="42" t="str">
        <f aca="false">IF(ISNUMBER(AF226),AVERAGE(AF220:AF226),"")</f>
        <v/>
      </c>
      <c r="AP228" s="42" t="str">
        <f aca="false">IF(ISNUMBER(AG226),AVERAGE(AG220:AG226),"")</f>
        <v/>
      </c>
      <c r="AQ228" s="42" t="str">
        <f aca="false">IF(ISNUMBER(AH226),AVERAGE(AH220:AH226),"")</f>
        <v/>
      </c>
      <c r="AR228" s="42" t="str">
        <f aca="false">IF(ISNUMBER(AI226),AVERAGE(AI220:AI226),"")</f>
        <v/>
      </c>
      <c r="AS228" s="42" t="str">
        <f aca="false">IF(ISNUMBER(AJ226),AVERAGE(AJ220:AJ226),"")</f>
        <v/>
      </c>
      <c r="AT228" s="42" t="str">
        <f aca="false">IF(ISNUMBER(AK226),AVERAGE(AK220:AK226),"")</f>
        <v/>
      </c>
    </row>
    <row r="229" customFormat="false" ht="12.8" hidden="false" customHeight="false" outlineLevel="0" collapsed="false">
      <c r="B229" s="1" t="n">
        <f aca="false">B228+1</f>
        <v>149</v>
      </c>
      <c r="C229" s="15" t="n">
        <f aca="false">$C228+1</f>
        <v>44046</v>
      </c>
      <c r="D229" s="9"/>
      <c r="E229" s="9"/>
      <c r="F229" s="9"/>
      <c r="G229" s="9"/>
      <c r="H229" s="9"/>
      <c r="I229" s="9"/>
      <c r="J229" s="9"/>
      <c r="K229" s="1" t="n">
        <f aca="false">K228+1</f>
        <v>149</v>
      </c>
      <c r="L229" s="15" t="n">
        <v>44046</v>
      </c>
      <c r="M229" s="9"/>
      <c r="N229" s="9"/>
      <c r="O229" s="9"/>
      <c r="P229" s="9"/>
      <c r="Q229" s="9"/>
      <c r="R229" s="9"/>
      <c r="S229" s="9"/>
      <c r="T229" s="1" t="n">
        <f aca="false">T228+1</f>
        <v>149</v>
      </c>
      <c r="U229" s="15" t="n">
        <v>44046</v>
      </c>
      <c r="V229" s="0" t="n">
        <f aca="false">D229-M229</f>
        <v>0</v>
      </c>
      <c r="W229" s="0" t="n">
        <f aca="false">E229-N229</f>
        <v>0</v>
      </c>
      <c r="X229" s="0" t="n">
        <f aca="false">F229-O229</f>
        <v>0</v>
      </c>
      <c r="Y229" s="0" t="n">
        <f aca="false">G229-P229</f>
        <v>0</v>
      </c>
      <c r="Z229" s="0" t="n">
        <f aca="false">H229-Q229</f>
        <v>0</v>
      </c>
      <c r="AA229" s="0" t="n">
        <f aca="false">I229-R229</f>
        <v>0</v>
      </c>
      <c r="AB229" s="0" t="n">
        <f aca="false">J229-S229</f>
        <v>0</v>
      </c>
      <c r="AC229" s="1" t="n">
        <f aca="false">AC228+1</f>
        <v>149</v>
      </c>
      <c r="AD229" s="15" t="n">
        <v>44046</v>
      </c>
      <c r="AE229" s="41" t="str">
        <f aca="false">IF(ISNUMBER(D229),D229-D228,"")</f>
        <v/>
      </c>
      <c r="AF229" s="41" t="str">
        <f aca="false">IF(ISNUMBER(E229),E229-E228,"")</f>
        <v/>
      </c>
      <c r="AG229" s="41" t="str">
        <f aca="false">IF(ISNUMBER(F229),F229-F228,"")</f>
        <v/>
      </c>
      <c r="AH229" s="41" t="str">
        <f aca="false">IF(ISNUMBER(G229),G229-G228,"")</f>
        <v/>
      </c>
      <c r="AI229" s="41" t="str">
        <f aca="false">IF(ISNUMBER(H229),H229-H228,"")</f>
        <v/>
      </c>
      <c r="AJ229" s="41" t="str">
        <f aca="false">IF(ISNUMBER(I229),I229-I228,"")</f>
        <v/>
      </c>
      <c r="AK229" s="41" t="str">
        <f aca="false">IF(ISNUMBER(J229),J229-J228,"")</f>
        <v/>
      </c>
      <c r="AL229" s="1" t="n">
        <f aca="false">AL228+1</f>
        <v>149</v>
      </c>
      <c r="AN229" s="42" t="str">
        <f aca="false">IF(ISNUMBER(AE227),AVERAGE(AE221:AE227),"")</f>
        <v/>
      </c>
      <c r="AO229" s="42" t="str">
        <f aca="false">IF(ISNUMBER(AF227),AVERAGE(AF221:AF227),"")</f>
        <v/>
      </c>
      <c r="AP229" s="42" t="str">
        <f aca="false">IF(ISNUMBER(AG227),AVERAGE(AG221:AG227),"")</f>
        <v/>
      </c>
      <c r="AQ229" s="42" t="str">
        <f aca="false">IF(ISNUMBER(AH227),AVERAGE(AH221:AH227),"")</f>
        <v/>
      </c>
      <c r="AR229" s="42" t="str">
        <f aca="false">IF(ISNUMBER(AI227),AVERAGE(AI221:AI227),"")</f>
        <v/>
      </c>
      <c r="AS229" s="42" t="str">
        <f aca="false">IF(ISNUMBER(AJ227),AVERAGE(AJ221:AJ227),"")</f>
        <v/>
      </c>
      <c r="AT229" s="42" t="str">
        <f aca="false">IF(ISNUMBER(AK227),AVERAGE(AK221:AK227),"")</f>
        <v/>
      </c>
    </row>
    <row r="230" customFormat="false" ht="12.8" hidden="false" customHeight="false" outlineLevel="0" collapsed="false">
      <c r="B230" s="1" t="n">
        <f aca="false">B229+1</f>
        <v>150</v>
      </c>
      <c r="C230" s="15" t="n">
        <f aca="false">$C229+1</f>
        <v>44047</v>
      </c>
      <c r="D230" s="9"/>
      <c r="E230" s="9"/>
      <c r="F230" s="9"/>
      <c r="G230" s="9"/>
      <c r="H230" s="9"/>
      <c r="I230" s="9"/>
      <c r="J230" s="9"/>
      <c r="K230" s="1" t="n">
        <f aca="false">K229+1</f>
        <v>150</v>
      </c>
      <c r="L230" s="15" t="n">
        <v>44047</v>
      </c>
      <c r="M230" s="9"/>
      <c r="N230" s="9"/>
      <c r="O230" s="9"/>
      <c r="P230" s="9"/>
      <c r="Q230" s="9"/>
      <c r="R230" s="9"/>
      <c r="S230" s="9"/>
      <c r="T230" s="1" t="n">
        <f aca="false">T229+1</f>
        <v>150</v>
      </c>
      <c r="U230" s="15" t="n">
        <v>44047</v>
      </c>
      <c r="V230" s="0" t="n">
        <f aca="false">D230-M230</f>
        <v>0</v>
      </c>
      <c r="W230" s="0" t="n">
        <f aca="false">E230-N230</f>
        <v>0</v>
      </c>
      <c r="X230" s="0" t="n">
        <f aca="false">F230-O230</f>
        <v>0</v>
      </c>
      <c r="Y230" s="0" t="n">
        <f aca="false">G230-P230</f>
        <v>0</v>
      </c>
      <c r="Z230" s="0" t="n">
        <f aca="false">H230-Q230</f>
        <v>0</v>
      </c>
      <c r="AA230" s="0" t="n">
        <f aca="false">I230-R230</f>
        <v>0</v>
      </c>
      <c r="AB230" s="0" t="n">
        <f aca="false">J230-S230</f>
        <v>0</v>
      </c>
      <c r="AC230" s="1" t="n">
        <f aca="false">AC229+1</f>
        <v>150</v>
      </c>
      <c r="AD230" s="15" t="n">
        <v>44047</v>
      </c>
      <c r="AE230" s="41" t="str">
        <f aca="false">IF(ISNUMBER(D230),D230-D229,"")</f>
        <v/>
      </c>
      <c r="AF230" s="41" t="str">
        <f aca="false">IF(ISNUMBER(E230),E230-E229,"")</f>
        <v/>
      </c>
      <c r="AG230" s="41" t="str">
        <f aca="false">IF(ISNUMBER(F230),F230-F229,"")</f>
        <v/>
      </c>
      <c r="AH230" s="41" t="str">
        <f aca="false">IF(ISNUMBER(G230),G230-G229,"")</f>
        <v/>
      </c>
      <c r="AI230" s="41" t="str">
        <f aca="false">IF(ISNUMBER(H230),H230-H229,"")</f>
        <v/>
      </c>
      <c r="AJ230" s="41" t="str">
        <f aca="false">IF(ISNUMBER(I230),I230-I229,"")</f>
        <v/>
      </c>
      <c r="AK230" s="41" t="str">
        <f aca="false">IF(ISNUMBER(J230),J230-J229,"")</f>
        <v/>
      </c>
      <c r="AL230" s="1" t="n">
        <f aca="false">AL229+1</f>
        <v>150</v>
      </c>
      <c r="AN230" s="42" t="str">
        <f aca="false">IF(ISNUMBER(AE228),AVERAGE(AE222:AE228),"")</f>
        <v/>
      </c>
      <c r="AO230" s="42" t="str">
        <f aca="false">IF(ISNUMBER(AF228),AVERAGE(AF222:AF228),"")</f>
        <v/>
      </c>
      <c r="AP230" s="42" t="str">
        <f aca="false">IF(ISNUMBER(AG228),AVERAGE(AG222:AG228),"")</f>
        <v/>
      </c>
      <c r="AQ230" s="42" t="str">
        <f aca="false">IF(ISNUMBER(AH228),AVERAGE(AH222:AH228),"")</f>
        <v/>
      </c>
      <c r="AR230" s="42" t="str">
        <f aca="false">IF(ISNUMBER(AI228),AVERAGE(AI222:AI228),"")</f>
        <v/>
      </c>
      <c r="AS230" s="42" t="str">
        <f aca="false">IF(ISNUMBER(AJ228),AVERAGE(AJ222:AJ228),"")</f>
        <v/>
      </c>
      <c r="AT230" s="42" t="str">
        <f aca="false">IF(ISNUMBER(AK228),AVERAGE(AK222:AK228),"")</f>
        <v/>
      </c>
    </row>
    <row r="231" customFormat="false" ht="12.8" hidden="false" customHeight="false" outlineLevel="0" collapsed="false">
      <c r="B231" s="1" t="n">
        <f aca="false">B230+1</f>
        <v>151</v>
      </c>
      <c r="C231" s="15" t="n">
        <f aca="false">$C230+1</f>
        <v>44048</v>
      </c>
      <c r="D231" s="9"/>
      <c r="E231" s="9"/>
      <c r="F231" s="9"/>
      <c r="G231" s="9"/>
      <c r="H231" s="9"/>
      <c r="I231" s="9"/>
      <c r="J231" s="9"/>
      <c r="K231" s="1" t="n">
        <f aca="false">K230+1</f>
        <v>151</v>
      </c>
      <c r="L231" s="15" t="n">
        <v>44048</v>
      </c>
      <c r="M231" s="9"/>
      <c r="N231" s="9"/>
      <c r="O231" s="9"/>
      <c r="P231" s="9"/>
      <c r="Q231" s="9"/>
      <c r="R231" s="9"/>
      <c r="S231" s="9"/>
      <c r="T231" s="1" t="n">
        <f aca="false">T230+1</f>
        <v>151</v>
      </c>
      <c r="U231" s="15" t="n">
        <v>44048</v>
      </c>
      <c r="V231" s="0" t="n">
        <f aca="false">D231-M231</f>
        <v>0</v>
      </c>
      <c r="W231" s="0" t="n">
        <f aca="false">E231-N231</f>
        <v>0</v>
      </c>
      <c r="X231" s="0" t="n">
        <f aca="false">F231-O231</f>
        <v>0</v>
      </c>
      <c r="Y231" s="0" t="n">
        <f aca="false">G231-P231</f>
        <v>0</v>
      </c>
      <c r="Z231" s="0" t="n">
        <f aca="false">H231-Q231</f>
        <v>0</v>
      </c>
      <c r="AA231" s="0" t="n">
        <f aca="false">I231-R231</f>
        <v>0</v>
      </c>
      <c r="AB231" s="0" t="n">
        <f aca="false">J231-S231</f>
        <v>0</v>
      </c>
      <c r="AC231" s="1" t="n">
        <f aca="false">AC230+1</f>
        <v>151</v>
      </c>
      <c r="AD231" s="15" t="n">
        <v>44048</v>
      </c>
      <c r="AE231" s="41" t="str">
        <f aca="false">IF(ISNUMBER(D231),D231-D230,"")</f>
        <v/>
      </c>
      <c r="AF231" s="41" t="str">
        <f aca="false">IF(ISNUMBER(E231),E231-E230,"")</f>
        <v/>
      </c>
      <c r="AG231" s="41" t="str">
        <f aca="false">IF(ISNUMBER(F231),F231-F230,"")</f>
        <v/>
      </c>
      <c r="AH231" s="41" t="str">
        <f aca="false">IF(ISNUMBER(G231),G231-G230,"")</f>
        <v/>
      </c>
      <c r="AI231" s="41" t="str">
        <f aca="false">IF(ISNUMBER(H231),H231-H230,"")</f>
        <v/>
      </c>
      <c r="AJ231" s="41" t="str">
        <f aca="false">IF(ISNUMBER(I231),I231-I230,"")</f>
        <v/>
      </c>
      <c r="AK231" s="41" t="str">
        <f aca="false">IF(ISNUMBER(J231),J231-J230,"")</f>
        <v/>
      </c>
      <c r="AL231" s="1" t="n">
        <f aca="false">AL230+1</f>
        <v>151</v>
      </c>
      <c r="AN231" s="42" t="str">
        <f aca="false">IF(ISNUMBER(AE229),AVERAGE(AE223:AE229),"")</f>
        <v/>
      </c>
      <c r="AO231" s="42" t="str">
        <f aca="false">IF(ISNUMBER(AF229),AVERAGE(AF223:AF229),"")</f>
        <v/>
      </c>
      <c r="AP231" s="42" t="str">
        <f aca="false">IF(ISNUMBER(AG229),AVERAGE(AG223:AG229),"")</f>
        <v/>
      </c>
      <c r="AQ231" s="42" t="str">
        <f aca="false">IF(ISNUMBER(AH229),AVERAGE(AH223:AH229),"")</f>
        <v/>
      </c>
      <c r="AR231" s="42" t="str">
        <f aca="false">IF(ISNUMBER(AI229),AVERAGE(AI223:AI229),"")</f>
        <v/>
      </c>
      <c r="AS231" s="42" t="str">
        <f aca="false">IF(ISNUMBER(AJ229),AVERAGE(AJ223:AJ229),"")</f>
        <v/>
      </c>
      <c r="AT231" s="42" t="str">
        <f aca="false">IF(ISNUMBER(AK229),AVERAGE(AK223:AK229),"")</f>
        <v/>
      </c>
    </row>
    <row r="232" customFormat="false" ht="12.8" hidden="false" customHeight="false" outlineLevel="0" collapsed="false">
      <c r="B232" s="1" t="n">
        <f aca="false">B231+1</f>
        <v>152</v>
      </c>
      <c r="C232" s="15" t="n">
        <f aca="false">$C231+1</f>
        <v>44049</v>
      </c>
      <c r="D232" s="9"/>
      <c r="E232" s="9"/>
      <c r="F232" s="9"/>
      <c r="G232" s="9"/>
      <c r="H232" s="9"/>
      <c r="I232" s="9"/>
      <c r="J232" s="9"/>
      <c r="K232" s="1" t="n">
        <f aca="false">K231+1</f>
        <v>152</v>
      </c>
      <c r="L232" s="15" t="n">
        <v>44049</v>
      </c>
      <c r="M232" s="9"/>
      <c r="N232" s="9"/>
      <c r="O232" s="9"/>
      <c r="P232" s="9"/>
      <c r="Q232" s="9"/>
      <c r="R232" s="9"/>
      <c r="S232" s="9"/>
      <c r="T232" s="1" t="n">
        <f aca="false">T231+1</f>
        <v>152</v>
      </c>
      <c r="U232" s="15" t="n">
        <v>44049</v>
      </c>
      <c r="V232" s="0" t="n">
        <f aca="false">D232-M232</f>
        <v>0</v>
      </c>
      <c r="W232" s="0" t="n">
        <f aca="false">E232-N232</f>
        <v>0</v>
      </c>
      <c r="X232" s="0" t="n">
        <f aca="false">F232-O232</f>
        <v>0</v>
      </c>
      <c r="Y232" s="0" t="n">
        <f aca="false">G232-P232</f>
        <v>0</v>
      </c>
      <c r="Z232" s="0" t="n">
        <f aca="false">H232-Q232</f>
        <v>0</v>
      </c>
      <c r="AA232" s="0" t="n">
        <f aca="false">I232-R232</f>
        <v>0</v>
      </c>
      <c r="AB232" s="0" t="n">
        <f aca="false">J232-S232</f>
        <v>0</v>
      </c>
      <c r="AC232" s="1" t="n">
        <f aca="false">AC231+1</f>
        <v>152</v>
      </c>
      <c r="AD232" s="15" t="n">
        <v>44049</v>
      </c>
      <c r="AE232" s="41" t="str">
        <f aca="false">IF(ISNUMBER(D232),D232-D231,"")</f>
        <v/>
      </c>
      <c r="AF232" s="41" t="str">
        <f aca="false">IF(ISNUMBER(E232),E232-E231,"")</f>
        <v/>
      </c>
      <c r="AG232" s="41" t="str">
        <f aca="false">IF(ISNUMBER(F232),F232-F231,"")</f>
        <v/>
      </c>
      <c r="AH232" s="41" t="str">
        <f aca="false">IF(ISNUMBER(G232),G232-G231,"")</f>
        <v/>
      </c>
      <c r="AI232" s="41" t="str">
        <f aca="false">IF(ISNUMBER(H232),H232-H231,"")</f>
        <v/>
      </c>
      <c r="AJ232" s="41" t="str">
        <f aca="false">IF(ISNUMBER(I232),I232-I231,"")</f>
        <v/>
      </c>
      <c r="AK232" s="41" t="str">
        <f aca="false">IF(ISNUMBER(J232),J232-J231,"")</f>
        <v/>
      </c>
      <c r="AL232" s="1" t="n">
        <f aca="false">AL231+1</f>
        <v>152</v>
      </c>
      <c r="AN232" s="42" t="str">
        <f aca="false">IF(ISNUMBER(AE230),AVERAGE(AE224:AE230),"")</f>
        <v/>
      </c>
      <c r="AO232" s="42" t="str">
        <f aca="false">IF(ISNUMBER(AF230),AVERAGE(AF224:AF230),"")</f>
        <v/>
      </c>
      <c r="AP232" s="42" t="str">
        <f aca="false">IF(ISNUMBER(AG230),AVERAGE(AG224:AG230),"")</f>
        <v/>
      </c>
      <c r="AQ232" s="42" t="str">
        <f aca="false">IF(ISNUMBER(AH230),AVERAGE(AH224:AH230),"")</f>
        <v/>
      </c>
      <c r="AR232" s="42" t="str">
        <f aca="false">IF(ISNUMBER(AI230),AVERAGE(AI224:AI230),"")</f>
        <v/>
      </c>
      <c r="AS232" s="42" t="str">
        <f aca="false">IF(ISNUMBER(AJ230),AVERAGE(AJ224:AJ230),"")</f>
        <v/>
      </c>
      <c r="AT232" s="42" t="str">
        <f aca="false">IF(ISNUMBER(AK230),AVERAGE(AK224:AK230),"")</f>
        <v/>
      </c>
    </row>
    <row r="233" customFormat="false" ht="12.8" hidden="false" customHeight="false" outlineLevel="0" collapsed="false">
      <c r="B233" s="1" t="n">
        <f aca="false">B232+1</f>
        <v>153</v>
      </c>
      <c r="C233" s="15" t="n">
        <f aca="false">$C232+1</f>
        <v>44050</v>
      </c>
      <c r="D233" s="9"/>
      <c r="E233" s="9"/>
      <c r="F233" s="9"/>
      <c r="G233" s="9"/>
      <c r="H233" s="9"/>
      <c r="I233" s="9"/>
      <c r="J233" s="9"/>
      <c r="K233" s="1" t="n">
        <f aca="false">K232+1</f>
        <v>153</v>
      </c>
      <c r="L233" s="15" t="n">
        <v>44050</v>
      </c>
      <c r="M233" s="9"/>
      <c r="N233" s="9"/>
      <c r="O233" s="9"/>
      <c r="P233" s="9"/>
      <c r="Q233" s="9"/>
      <c r="R233" s="9"/>
      <c r="S233" s="9"/>
      <c r="T233" s="1" t="n">
        <f aca="false">T232+1</f>
        <v>153</v>
      </c>
      <c r="U233" s="15" t="n">
        <v>44050</v>
      </c>
      <c r="V233" s="0" t="n">
        <f aca="false">D233-M233</f>
        <v>0</v>
      </c>
      <c r="W233" s="0" t="n">
        <f aca="false">E233-N233</f>
        <v>0</v>
      </c>
      <c r="X233" s="0" t="n">
        <f aca="false">F233-O233</f>
        <v>0</v>
      </c>
      <c r="Y233" s="0" t="n">
        <f aca="false">G233-P233</f>
        <v>0</v>
      </c>
      <c r="Z233" s="0" t="n">
        <f aca="false">H233-Q233</f>
        <v>0</v>
      </c>
      <c r="AA233" s="0" t="n">
        <f aca="false">I233-R233</f>
        <v>0</v>
      </c>
      <c r="AB233" s="0" t="n">
        <f aca="false">J233-S233</f>
        <v>0</v>
      </c>
      <c r="AC233" s="1" t="n">
        <f aca="false">AC232+1</f>
        <v>153</v>
      </c>
      <c r="AD233" s="15" t="n">
        <v>44050</v>
      </c>
      <c r="AE233" s="41" t="str">
        <f aca="false">IF(ISNUMBER(D233),D233-D232,"")</f>
        <v/>
      </c>
      <c r="AF233" s="41" t="str">
        <f aca="false">IF(ISNUMBER(E233),E233-E232,"")</f>
        <v/>
      </c>
      <c r="AG233" s="41" t="str">
        <f aca="false">IF(ISNUMBER(F233),F233-F232,"")</f>
        <v/>
      </c>
      <c r="AH233" s="41" t="str">
        <f aca="false">IF(ISNUMBER(G233),G233-G232,"")</f>
        <v/>
      </c>
      <c r="AI233" s="41" t="str">
        <f aca="false">IF(ISNUMBER(H233),H233-H232,"")</f>
        <v/>
      </c>
      <c r="AJ233" s="41" t="str">
        <f aca="false">IF(ISNUMBER(I233),I233-I232,"")</f>
        <v/>
      </c>
      <c r="AK233" s="41" t="str">
        <f aca="false">IF(ISNUMBER(J233),J233-J232,"")</f>
        <v/>
      </c>
      <c r="AL233" s="1" t="n">
        <f aca="false">AL232+1</f>
        <v>153</v>
      </c>
      <c r="AN233" s="42" t="str">
        <f aca="false">IF(ISNUMBER(AE231),AVERAGE(AE225:AE231),"")</f>
        <v/>
      </c>
      <c r="AO233" s="42" t="str">
        <f aca="false">IF(ISNUMBER(AF231),AVERAGE(AF225:AF231),"")</f>
        <v/>
      </c>
      <c r="AP233" s="42" t="str">
        <f aca="false">IF(ISNUMBER(AG231),AVERAGE(AG225:AG231),"")</f>
        <v/>
      </c>
      <c r="AQ233" s="42" t="str">
        <f aca="false">IF(ISNUMBER(AH231),AVERAGE(AH225:AH231),"")</f>
        <v/>
      </c>
      <c r="AR233" s="42" t="str">
        <f aca="false">IF(ISNUMBER(AI231),AVERAGE(AI225:AI231),"")</f>
        <v/>
      </c>
      <c r="AS233" s="42" t="str">
        <f aca="false">IF(ISNUMBER(AJ231),AVERAGE(AJ225:AJ231),"")</f>
        <v/>
      </c>
      <c r="AT233" s="42" t="str">
        <f aca="false">IF(ISNUMBER(AK231),AVERAGE(AK225:AK231),"")</f>
        <v/>
      </c>
    </row>
    <row r="234" customFormat="false" ht="12.8" hidden="false" customHeight="false" outlineLevel="0" collapsed="false">
      <c r="B234" s="1" t="n">
        <f aca="false">B233+1</f>
        <v>154</v>
      </c>
      <c r="C234" s="15" t="n">
        <f aca="false">$C233+1</f>
        <v>44051</v>
      </c>
      <c r="D234" s="9"/>
      <c r="E234" s="9"/>
      <c r="F234" s="9"/>
      <c r="G234" s="9"/>
      <c r="H234" s="9"/>
      <c r="I234" s="9"/>
      <c r="J234" s="9"/>
      <c r="K234" s="1" t="n">
        <f aca="false">K233+1</f>
        <v>154</v>
      </c>
      <c r="L234" s="15" t="n">
        <v>44051</v>
      </c>
      <c r="M234" s="9"/>
      <c r="N234" s="9"/>
      <c r="O234" s="9"/>
      <c r="P234" s="9"/>
      <c r="Q234" s="9"/>
      <c r="R234" s="9"/>
      <c r="S234" s="9"/>
      <c r="T234" s="1" t="n">
        <f aca="false">T233+1</f>
        <v>154</v>
      </c>
      <c r="U234" s="15" t="n">
        <v>44051</v>
      </c>
      <c r="V234" s="0" t="n">
        <f aca="false">D234-M234</f>
        <v>0</v>
      </c>
      <c r="W234" s="0" t="n">
        <f aca="false">E234-N234</f>
        <v>0</v>
      </c>
      <c r="X234" s="0" t="n">
        <f aca="false">F234-O234</f>
        <v>0</v>
      </c>
      <c r="Y234" s="0" t="n">
        <f aca="false">G234-P234</f>
        <v>0</v>
      </c>
      <c r="Z234" s="0" t="n">
        <f aca="false">H234-Q234</f>
        <v>0</v>
      </c>
      <c r="AA234" s="0" t="n">
        <f aca="false">I234-R234</f>
        <v>0</v>
      </c>
      <c r="AB234" s="0" t="n">
        <f aca="false">J234-S234</f>
        <v>0</v>
      </c>
      <c r="AC234" s="1" t="n">
        <f aca="false">AC233+1</f>
        <v>154</v>
      </c>
      <c r="AD234" s="15" t="n">
        <v>44051</v>
      </c>
      <c r="AE234" s="41" t="str">
        <f aca="false">IF(ISNUMBER(D234),D234-D233,"")</f>
        <v/>
      </c>
      <c r="AF234" s="41" t="str">
        <f aca="false">IF(ISNUMBER(E234),E234-E233,"")</f>
        <v/>
      </c>
      <c r="AG234" s="41" t="str">
        <f aca="false">IF(ISNUMBER(F234),F234-F233,"")</f>
        <v/>
      </c>
      <c r="AH234" s="41" t="str">
        <f aca="false">IF(ISNUMBER(G234),G234-G233,"")</f>
        <v/>
      </c>
      <c r="AI234" s="41" t="str">
        <f aca="false">IF(ISNUMBER(H234),H234-H233,"")</f>
        <v/>
      </c>
      <c r="AJ234" s="41" t="str">
        <f aca="false">IF(ISNUMBER(I234),I234-I233,"")</f>
        <v/>
      </c>
      <c r="AK234" s="41" t="str">
        <f aca="false">IF(ISNUMBER(J234),J234-J233,"")</f>
        <v/>
      </c>
      <c r="AL234" s="1" t="n">
        <f aca="false">AL233+1</f>
        <v>154</v>
      </c>
      <c r="AN234" s="42" t="str">
        <f aca="false">IF(ISNUMBER(AE232),AVERAGE(AE226:AE232),"")</f>
        <v/>
      </c>
      <c r="AO234" s="42" t="str">
        <f aca="false">IF(ISNUMBER(AF232),AVERAGE(AF226:AF232),"")</f>
        <v/>
      </c>
      <c r="AP234" s="42" t="str">
        <f aca="false">IF(ISNUMBER(AG232),AVERAGE(AG226:AG232),"")</f>
        <v/>
      </c>
      <c r="AQ234" s="42" t="str">
        <f aca="false">IF(ISNUMBER(AH232),AVERAGE(AH226:AH232),"")</f>
        <v/>
      </c>
      <c r="AR234" s="42" t="str">
        <f aca="false">IF(ISNUMBER(AI232),AVERAGE(AI226:AI232),"")</f>
        <v/>
      </c>
      <c r="AS234" s="42" t="str">
        <f aca="false">IF(ISNUMBER(AJ232),AVERAGE(AJ226:AJ232),"")</f>
        <v/>
      </c>
      <c r="AT234" s="42" t="str">
        <f aca="false">IF(ISNUMBER(AK232),AVERAGE(AK226:AK232),"")</f>
        <v/>
      </c>
    </row>
    <row r="235" customFormat="false" ht="12.8" hidden="false" customHeight="false" outlineLevel="0" collapsed="false">
      <c r="B235" s="1" t="n">
        <f aca="false">B234+1</f>
        <v>155</v>
      </c>
      <c r="C235" s="15" t="n">
        <f aca="false">$C234+1</f>
        <v>44052</v>
      </c>
      <c r="D235" s="9"/>
      <c r="E235" s="9"/>
      <c r="F235" s="9"/>
      <c r="G235" s="9"/>
      <c r="H235" s="9"/>
      <c r="I235" s="9"/>
      <c r="J235" s="9"/>
      <c r="K235" s="1" t="n">
        <f aca="false">K234+1</f>
        <v>155</v>
      </c>
      <c r="L235" s="15" t="n">
        <v>44052</v>
      </c>
      <c r="M235" s="9"/>
      <c r="N235" s="9"/>
      <c r="O235" s="9"/>
      <c r="P235" s="9"/>
      <c r="Q235" s="9"/>
      <c r="R235" s="9"/>
      <c r="S235" s="9"/>
      <c r="T235" s="1" t="n">
        <f aca="false">T234+1</f>
        <v>155</v>
      </c>
      <c r="U235" s="15" t="n">
        <v>44052</v>
      </c>
      <c r="V235" s="0" t="n">
        <f aca="false">D235-M235</f>
        <v>0</v>
      </c>
      <c r="W235" s="0" t="n">
        <f aca="false">E235-N235</f>
        <v>0</v>
      </c>
      <c r="X235" s="0" t="n">
        <f aca="false">F235-O235</f>
        <v>0</v>
      </c>
      <c r="Y235" s="0" t="n">
        <f aca="false">G235-P235</f>
        <v>0</v>
      </c>
      <c r="Z235" s="0" t="n">
        <f aca="false">H235-Q235</f>
        <v>0</v>
      </c>
      <c r="AA235" s="0" t="n">
        <f aca="false">I235-R235</f>
        <v>0</v>
      </c>
      <c r="AB235" s="0" t="n">
        <f aca="false">J235-S235</f>
        <v>0</v>
      </c>
      <c r="AC235" s="1" t="n">
        <f aca="false">AC234+1</f>
        <v>155</v>
      </c>
      <c r="AD235" s="15" t="n">
        <v>44052</v>
      </c>
      <c r="AE235" s="41" t="str">
        <f aca="false">IF(ISNUMBER(D235),D235-D234,"")</f>
        <v/>
      </c>
      <c r="AF235" s="41" t="str">
        <f aca="false">IF(ISNUMBER(E235),E235-E234,"")</f>
        <v/>
      </c>
      <c r="AG235" s="41" t="str">
        <f aca="false">IF(ISNUMBER(F235),F235-F234,"")</f>
        <v/>
      </c>
      <c r="AH235" s="41" t="str">
        <f aca="false">IF(ISNUMBER(G235),G235-G234,"")</f>
        <v/>
      </c>
      <c r="AI235" s="41" t="str">
        <f aca="false">IF(ISNUMBER(H235),H235-H234,"")</f>
        <v/>
      </c>
      <c r="AJ235" s="41" t="str">
        <f aca="false">IF(ISNUMBER(I235),I235-I234,"")</f>
        <v/>
      </c>
      <c r="AK235" s="41" t="str">
        <f aca="false">IF(ISNUMBER(J235),J235-J234,"")</f>
        <v/>
      </c>
      <c r="AL235" s="1" t="n">
        <f aca="false">AL234+1</f>
        <v>155</v>
      </c>
      <c r="AN235" s="42" t="str">
        <f aca="false">IF(ISNUMBER(AE233),AVERAGE(AE227:AE233),"")</f>
        <v/>
      </c>
      <c r="AO235" s="42" t="str">
        <f aca="false">IF(ISNUMBER(AF233),AVERAGE(AF227:AF233),"")</f>
        <v/>
      </c>
      <c r="AP235" s="42" t="str">
        <f aca="false">IF(ISNUMBER(AG233),AVERAGE(AG227:AG233),"")</f>
        <v/>
      </c>
      <c r="AQ235" s="42" t="str">
        <f aca="false">IF(ISNUMBER(AH233),AVERAGE(AH227:AH233),"")</f>
        <v/>
      </c>
      <c r="AR235" s="42" t="str">
        <f aca="false">IF(ISNUMBER(AI233),AVERAGE(AI227:AI233),"")</f>
        <v/>
      </c>
      <c r="AS235" s="42" t="str">
        <f aca="false">IF(ISNUMBER(AJ233),AVERAGE(AJ227:AJ233),"")</f>
        <v/>
      </c>
      <c r="AT235" s="42" t="str">
        <f aca="false">IF(ISNUMBER(AK233),AVERAGE(AK227:AK233),"")</f>
        <v/>
      </c>
    </row>
    <row r="236" customFormat="false" ht="12.8" hidden="false" customHeight="false" outlineLevel="0" collapsed="false">
      <c r="B236" s="1" t="n">
        <f aca="false">B235+1</f>
        <v>156</v>
      </c>
      <c r="C236" s="15" t="n">
        <f aca="false">$C235+1</f>
        <v>44053</v>
      </c>
      <c r="D236" s="9"/>
      <c r="E236" s="9"/>
      <c r="F236" s="9"/>
      <c r="G236" s="9"/>
      <c r="H236" s="9"/>
      <c r="I236" s="9"/>
      <c r="J236" s="9"/>
      <c r="K236" s="1" t="n">
        <f aca="false">K235+1</f>
        <v>156</v>
      </c>
      <c r="L236" s="15" t="n">
        <v>44053</v>
      </c>
      <c r="M236" s="9"/>
      <c r="N236" s="9"/>
      <c r="O236" s="9"/>
      <c r="P236" s="9"/>
      <c r="Q236" s="9"/>
      <c r="R236" s="9"/>
      <c r="S236" s="9"/>
      <c r="T236" s="1" t="n">
        <f aca="false">T235+1</f>
        <v>156</v>
      </c>
      <c r="U236" s="15" t="n">
        <v>44053</v>
      </c>
      <c r="V236" s="0" t="n">
        <f aca="false">D236-M236</f>
        <v>0</v>
      </c>
      <c r="W236" s="0" t="n">
        <f aca="false">E236-N236</f>
        <v>0</v>
      </c>
      <c r="X236" s="0" t="n">
        <f aca="false">F236-O236</f>
        <v>0</v>
      </c>
      <c r="Y236" s="0" t="n">
        <f aca="false">G236-P236</f>
        <v>0</v>
      </c>
      <c r="Z236" s="0" t="n">
        <f aca="false">H236-Q236</f>
        <v>0</v>
      </c>
      <c r="AA236" s="0" t="n">
        <f aca="false">I236-R236</f>
        <v>0</v>
      </c>
      <c r="AB236" s="0" t="n">
        <f aca="false">J236-S236</f>
        <v>0</v>
      </c>
      <c r="AC236" s="1" t="n">
        <f aca="false">AC235+1</f>
        <v>156</v>
      </c>
      <c r="AD236" s="15" t="n">
        <v>44053</v>
      </c>
      <c r="AE236" s="41" t="str">
        <f aca="false">IF(ISNUMBER(D236),D236-D235,"")</f>
        <v/>
      </c>
      <c r="AF236" s="41" t="str">
        <f aca="false">IF(ISNUMBER(E236),E236-E235,"")</f>
        <v/>
      </c>
      <c r="AG236" s="41" t="str">
        <f aca="false">IF(ISNUMBER(F236),F236-F235,"")</f>
        <v/>
      </c>
      <c r="AH236" s="41" t="str">
        <f aca="false">IF(ISNUMBER(G236),G236-G235,"")</f>
        <v/>
      </c>
      <c r="AI236" s="41" t="str">
        <f aca="false">IF(ISNUMBER(H236),H236-H235,"")</f>
        <v/>
      </c>
      <c r="AJ236" s="41" t="str">
        <f aca="false">IF(ISNUMBER(I236),I236-I235,"")</f>
        <v/>
      </c>
      <c r="AK236" s="41" t="str">
        <f aca="false">IF(ISNUMBER(J236),J236-J235,"")</f>
        <v/>
      </c>
      <c r="AL236" s="1" t="n">
        <f aca="false">AL235+1</f>
        <v>156</v>
      </c>
      <c r="AN236" s="42" t="str">
        <f aca="false">IF(ISNUMBER(AE234),AVERAGE(AE228:AE234),"")</f>
        <v/>
      </c>
      <c r="AO236" s="42" t="str">
        <f aca="false">IF(ISNUMBER(AF234),AVERAGE(AF228:AF234),"")</f>
        <v/>
      </c>
      <c r="AP236" s="42" t="str">
        <f aca="false">IF(ISNUMBER(AG234),AVERAGE(AG228:AG234),"")</f>
        <v/>
      </c>
      <c r="AQ236" s="42" t="str">
        <f aca="false">IF(ISNUMBER(AH234),AVERAGE(AH228:AH234),"")</f>
        <v/>
      </c>
      <c r="AR236" s="42" t="str">
        <f aca="false">IF(ISNUMBER(AI234),AVERAGE(AI228:AI234),"")</f>
        <v/>
      </c>
      <c r="AS236" s="42" t="str">
        <f aca="false">IF(ISNUMBER(AJ234),AVERAGE(AJ228:AJ234),"")</f>
        <v/>
      </c>
      <c r="AT236" s="42" t="str">
        <f aca="false">IF(ISNUMBER(AK234),AVERAGE(AK228:AK234),"")</f>
        <v/>
      </c>
    </row>
    <row r="237" customFormat="false" ht="12.8" hidden="false" customHeight="false" outlineLevel="0" collapsed="false">
      <c r="B237" s="1" t="n">
        <f aca="false">B236+1</f>
        <v>157</v>
      </c>
      <c r="C237" s="15" t="n">
        <f aca="false">$C236+1</f>
        <v>44054</v>
      </c>
      <c r="D237" s="9"/>
      <c r="E237" s="9"/>
      <c r="F237" s="9"/>
      <c r="G237" s="9"/>
      <c r="H237" s="9"/>
      <c r="I237" s="9"/>
      <c r="J237" s="9"/>
      <c r="K237" s="1" t="n">
        <f aca="false">K236+1</f>
        <v>157</v>
      </c>
      <c r="L237" s="15" t="n">
        <v>44054</v>
      </c>
      <c r="M237" s="9"/>
      <c r="N237" s="9"/>
      <c r="O237" s="9"/>
      <c r="P237" s="9"/>
      <c r="Q237" s="9"/>
      <c r="R237" s="9"/>
      <c r="S237" s="9"/>
      <c r="T237" s="1" t="n">
        <f aca="false">T236+1</f>
        <v>157</v>
      </c>
      <c r="U237" s="15" t="n">
        <v>44054</v>
      </c>
      <c r="V237" s="0" t="n">
        <f aca="false">D237-M237</f>
        <v>0</v>
      </c>
      <c r="W237" s="0" t="n">
        <f aca="false">E237-N237</f>
        <v>0</v>
      </c>
      <c r="X237" s="0" t="n">
        <f aca="false">F237-O237</f>
        <v>0</v>
      </c>
      <c r="Y237" s="0" t="n">
        <f aca="false">G237-P237</f>
        <v>0</v>
      </c>
      <c r="Z237" s="0" t="n">
        <f aca="false">H237-Q237</f>
        <v>0</v>
      </c>
      <c r="AA237" s="0" t="n">
        <f aca="false">I237-R237</f>
        <v>0</v>
      </c>
      <c r="AB237" s="0" t="n">
        <f aca="false">J237-S237</f>
        <v>0</v>
      </c>
      <c r="AC237" s="1" t="n">
        <f aca="false">AC236+1</f>
        <v>157</v>
      </c>
      <c r="AD237" s="15" t="n">
        <v>44054</v>
      </c>
      <c r="AE237" s="41" t="str">
        <f aca="false">IF(ISNUMBER(D237),D237-D236,"")</f>
        <v/>
      </c>
      <c r="AF237" s="41" t="str">
        <f aca="false">IF(ISNUMBER(E237),E237-E236,"")</f>
        <v/>
      </c>
      <c r="AG237" s="41" t="str">
        <f aca="false">IF(ISNUMBER(F237),F237-F236,"")</f>
        <v/>
      </c>
      <c r="AH237" s="41" t="str">
        <f aca="false">IF(ISNUMBER(G237),G237-G236,"")</f>
        <v/>
      </c>
      <c r="AI237" s="41" t="str">
        <f aca="false">IF(ISNUMBER(H237),H237-H236,"")</f>
        <v/>
      </c>
      <c r="AJ237" s="41" t="str">
        <f aca="false">IF(ISNUMBER(I237),I237-I236,"")</f>
        <v/>
      </c>
      <c r="AK237" s="41" t="str">
        <f aca="false">IF(ISNUMBER(J237),J237-J236,"")</f>
        <v/>
      </c>
      <c r="AL237" s="1" t="n">
        <f aca="false">AL236+1</f>
        <v>157</v>
      </c>
      <c r="AN237" s="42" t="str">
        <f aca="false">IF(ISNUMBER(AE235),AVERAGE(AE229:AE235),"")</f>
        <v/>
      </c>
      <c r="AO237" s="42" t="str">
        <f aca="false">IF(ISNUMBER(AF235),AVERAGE(AF229:AF235),"")</f>
        <v/>
      </c>
      <c r="AP237" s="42" t="str">
        <f aca="false">IF(ISNUMBER(AG235),AVERAGE(AG229:AG235),"")</f>
        <v/>
      </c>
      <c r="AQ237" s="42" t="str">
        <f aca="false">IF(ISNUMBER(AH235),AVERAGE(AH229:AH235),"")</f>
        <v/>
      </c>
      <c r="AR237" s="42" t="str">
        <f aca="false">IF(ISNUMBER(AI235),AVERAGE(AI229:AI235),"")</f>
        <v/>
      </c>
      <c r="AS237" s="42" t="str">
        <f aca="false">IF(ISNUMBER(AJ235),AVERAGE(AJ229:AJ235),"")</f>
        <v/>
      </c>
      <c r="AT237" s="42" t="str">
        <f aca="false">IF(ISNUMBER(AK235),AVERAGE(AK229:AK235),"")</f>
        <v/>
      </c>
    </row>
    <row r="238" customFormat="false" ht="12.8" hidden="false" customHeight="false" outlineLevel="0" collapsed="false">
      <c r="B238" s="1" t="n">
        <f aca="false">B237+1</f>
        <v>158</v>
      </c>
      <c r="C238" s="15" t="n">
        <f aca="false">$C237+1</f>
        <v>44055</v>
      </c>
      <c r="D238" s="9"/>
      <c r="E238" s="9"/>
      <c r="F238" s="9"/>
      <c r="G238" s="9"/>
      <c r="H238" s="9"/>
      <c r="I238" s="9"/>
      <c r="J238" s="9"/>
      <c r="K238" s="1" t="n">
        <f aca="false">K237+1</f>
        <v>158</v>
      </c>
      <c r="L238" s="15" t="n">
        <v>44055</v>
      </c>
      <c r="M238" s="9"/>
      <c r="N238" s="9"/>
      <c r="O238" s="9"/>
      <c r="P238" s="9"/>
      <c r="Q238" s="9"/>
      <c r="R238" s="9"/>
      <c r="S238" s="9"/>
      <c r="T238" s="1" t="n">
        <f aca="false">T237+1</f>
        <v>158</v>
      </c>
      <c r="U238" s="15" t="n">
        <v>44055</v>
      </c>
      <c r="V238" s="0" t="n">
        <f aca="false">D238-M238</f>
        <v>0</v>
      </c>
      <c r="W238" s="0" t="n">
        <f aca="false">E238-N238</f>
        <v>0</v>
      </c>
      <c r="X238" s="0" t="n">
        <f aca="false">F238-O238</f>
        <v>0</v>
      </c>
      <c r="Y238" s="0" t="n">
        <f aca="false">G238-P238</f>
        <v>0</v>
      </c>
      <c r="Z238" s="0" t="n">
        <f aca="false">H238-Q238</f>
        <v>0</v>
      </c>
      <c r="AA238" s="0" t="n">
        <f aca="false">I238-R238</f>
        <v>0</v>
      </c>
      <c r="AB238" s="0" t="n">
        <f aca="false">J238-S238</f>
        <v>0</v>
      </c>
      <c r="AC238" s="1" t="n">
        <f aca="false">AC237+1</f>
        <v>158</v>
      </c>
      <c r="AD238" s="15" t="n">
        <v>44055</v>
      </c>
      <c r="AE238" s="41" t="str">
        <f aca="false">IF(ISNUMBER(D238),D238-D237,"")</f>
        <v/>
      </c>
      <c r="AF238" s="41" t="str">
        <f aca="false">IF(ISNUMBER(E238),E238-E237,"")</f>
        <v/>
      </c>
      <c r="AG238" s="41" t="str">
        <f aca="false">IF(ISNUMBER(F238),F238-F237,"")</f>
        <v/>
      </c>
      <c r="AH238" s="41" t="str">
        <f aca="false">IF(ISNUMBER(G238),G238-G237,"")</f>
        <v/>
      </c>
      <c r="AI238" s="41" t="str">
        <f aca="false">IF(ISNUMBER(H238),H238-H237,"")</f>
        <v/>
      </c>
      <c r="AJ238" s="41" t="str">
        <f aca="false">IF(ISNUMBER(I238),I238-I237,"")</f>
        <v/>
      </c>
      <c r="AK238" s="41" t="str">
        <f aca="false">IF(ISNUMBER(J238),J238-J237,"")</f>
        <v/>
      </c>
      <c r="AL238" s="1" t="n">
        <f aca="false">AL237+1</f>
        <v>158</v>
      </c>
      <c r="AN238" s="42" t="str">
        <f aca="false">IF(ISNUMBER(AE236),AVERAGE(AE230:AE236),"")</f>
        <v/>
      </c>
      <c r="AO238" s="42" t="str">
        <f aca="false">IF(ISNUMBER(AF236),AVERAGE(AF230:AF236),"")</f>
        <v/>
      </c>
      <c r="AP238" s="42" t="str">
        <f aca="false">IF(ISNUMBER(AG236),AVERAGE(AG230:AG236),"")</f>
        <v/>
      </c>
      <c r="AQ238" s="42" t="str">
        <f aca="false">IF(ISNUMBER(AH236),AVERAGE(AH230:AH236),"")</f>
        <v/>
      </c>
      <c r="AR238" s="42" t="str">
        <f aca="false">IF(ISNUMBER(AI236),AVERAGE(AI230:AI236),"")</f>
        <v/>
      </c>
      <c r="AS238" s="42" t="str">
        <f aca="false">IF(ISNUMBER(AJ236),AVERAGE(AJ230:AJ236),"")</f>
        <v/>
      </c>
      <c r="AT238" s="42" t="str">
        <f aca="false">IF(ISNUMBER(AK236),AVERAGE(AK230:AK236),"")</f>
        <v/>
      </c>
    </row>
    <row r="239" customFormat="false" ht="12.8" hidden="false" customHeight="false" outlineLevel="0" collapsed="false">
      <c r="B239" s="1" t="n">
        <f aca="false">B238+1</f>
        <v>159</v>
      </c>
      <c r="C239" s="15" t="n">
        <f aca="false">$C238+1</f>
        <v>44056</v>
      </c>
      <c r="D239" s="9"/>
      <c r="E239" s="9"/>
      <c r="F239" s="9"/>
      <c r="G239" s="9"/>
      <c r="H239" s="9"/>
      <c r="I239" s="9"/>
      <c r="J239" s="9"/>
      <c r="K239" s="1" t="n">
        <f aca="false">K238+1</f>
        <v>159</v>
      </c>
      <c r="L239" s="15" t="n">
        <v>44056</v>
      </c>
      <c r="M239" s="9"/>
      <c r="N239" s="9"/>
      <c r="O239" s="9"/>
      <c r="P239" s="9"/>
      <c r="Q239" s="9"/>
      <c r="R239" s="9"/>
      <c r="S239" s="9"/>
      <c r="T239" s="1" t="n">
        <f aca="false">T238+1</f>
        <v>159</v>
      </c>
      <c r="U239" s="15" t="n">
        <v>44056</v>
      </c>
      <c r="V239" s="0" t="n">
        <f aca="false">D239-M239</f>
        <v>0</v>
      </c>
      <c r="W239" s="0" t="n">
        <f aca="false">E239-N239</f>
        <v>0</v>
      </c>
      <c r="X239" s="0" t="n">
        <f aca="false">F239-O239</f>
        <v>0</v>
      </c>
      <c r="Y239" s="0" t="n">
        <f aca="false">G239-P239</f>
        <v>0</v>
      </c>
      <c r="Z239" s="0" t="n">
        <f aca="false">H239-Q239</f>
        <v>0</v>
      </c>
      <c r="AA239" s="0" t="n">
        <f aca="false">I239-R239</f>
        <v>0</v>
      </c>
      <c r="AB239" s="0" t="n">
        <f aca="false">J239-S239</f>
        <v>0</v>
      </c>
      <c r="AC239" s="1" t="n">
        <f aca="false">AC238+1</f>
        <v>159</v>
      </c>
      <c r="AD239" s="15" t="n">
        <v>44056</v>
      </c>
      <c r="AE239" s="41" t="str">
        <f aca="false">IF(ISNUMBER(D239),D239-D238,"")</f>
        <v/>
      </c>
      <c r="AF239" s="41" t="str">
        <f aca="false">IF(ISNUMBER(E239),E239-E238,"")</f>
        <v/>
      </c>
      <c r="AG239" s="41" t="str">
        <f aca="false">IF(ISNUMBER(F239),F239-F238,"")</f>
        <v/>
      </c>
      <c r="AH239" s="41" t="str">
        <f aca="false">IF(ISNUMBER(G239),G239-G238,"")</f>
        <v/>
      </c>
      <c r="AI239" s="41" t="str">
        <f aca="false">IF(ISNUMBER(H239),H239-H238,"")</f>
        <v/>
      </c>
      <c r="AJ239" s="41" t="str">
        <f aca="false">IF(ISNUMBER(I239),I239-I238,"")</f>
        <v/>
      </c>
      <c r="AK239" s="41" t="str">
        <f aca="false">IF(ISNUMBER(J239),J239-J238,"")</f>
        <v/>
      </c>
      <c r="AL239" s="1" t="n">
        <f aca="false">AL238+1</f>
        <v>159</v>
      </c>
      <c r="AN239" s="42" t="str">
        <f aca="false">IF(ISNUMBER(AE237),AVERAGE(AE231:AE237),"")</f>
        <v/>
      </c>
      <c r="AO239" s="42" t="str">
        <f aca="false">IF(ISNUMBER(AF237),AVERAGE(AF231:AF237),"")</f>
        <v/>
      </c>
      <c r="AP239" s="42" t="str">
        <f aca="false">IF(ISNUMBER(AG237),AVERAGE(AG231:AG237),"")</f>
        <v/>
      </c>
      <c r="AQ239" s="42" t="str">
        <f aca="false">IF(ISNUMBER(AH237),AVERAGE(AH231:AH237),"")</f>
        <v/>
      </c>
      <c r="AR239" s="42" t="str">
        <f aca="false">IF(ISNUMBER(AI237),AVERAGE(AI231:AI237),"")</f>
        <v/>
      </c>
      <c r="AS239" s="42" t="str">
        <f aca="false">IF(ISNUMBER(AJ237),AVERAGE(AJ231:AJ237),"")</f>
        <v/>
      </c>
      <c r="AT239" s="42" t="str">
        <f aca="false">IF(ISNUMBER(AK237),AVERAGE(AK231:AK237),"")</f>
        <v/>
      </c>
    </row>
    <row r="240" customFormat="false" ht="12.8" hidden="false" customHeight="false" outlineLevel="0" collapsed="false">
      <c r="B240" s="1" t="n">
        <f aca="false">B239+1</f>
        <v>160</v>
      </c>
      <c r="C240" s="15" t="n">
        <f aca="false">$C239+1</f>
        <v>44057</v>
      </c>
      <c r="D240" s="9"/>
      <c r="E240" s="9"/>
      <c r="F240" s="9"/>
      <c r="G240" s="9"/>
      <c r="H240" s="9"/>
      <c r="I240" s="9"/>
      <c r="J240" s="9"/>
      <c r="K240" s="1" t="n">
        <f aca="false">K239+1</f>
        <v>160</v>
      </c>
      <c r="L240" s="15" t="n">
        <v>44057</v>
      </c>
      <c r="M240" s="9"/>
      <c r="N240" s="9"/>
      <c r="O240" s="9"/>
      <c r="P240" s="9"/>
      <c r="Q240" s="9"/>
      <c r="R240" s="9"/>
      <c r="S240" s="9"/>
      <c r="T240" s="1" t="n">
        <f aca="false">T239+1</f>
        <v>160</v>
      </c>
      <c r="U240" s="15" t="n">
        <v>44057</v>
      </c>
      <c r="V240" s="0" t="n">
        <f aca="false">D240-M240</f>
        <v>0</v>
      </c>
      <c r="W240" s="0" t="n">
        <f aca="false">E240-N240</f>
        <v>0</v>
      </c>
      <c r="X240" s="0" t="n">
        <f aca="false">F240-O240</f>
        <v>0</v>
      </c>
      <c r="Y240" s="0" t="n">
        <f aca="false">G240-P240</f>
        <v>0</v>
      </c>
      <c r="Z240" s="0" t="n">
        <f aca="false">H240-Q240</f>
        <v>0</v>
      </c>
      <c r="AA240" s="0" t="n">
        <f aca="false">I240-R240</f>
        <v>0</v>
      </c>
      <c r="AB240" s="0" t="n">
        <f aca="false">J240-S240</f>
        <v>0</v>
      </c>
      <c r="AC240" s="1" t="n">
        <f aca="false">AC239+1</f>
        <v>160</v>
      </c>
      <c r="AD240" s="15" t="n">
        <v>44057</v>
      </c>
      <c r="AE240" s="41" t="str">
        <f aca="false">IF(ISNUMBER(D240),D240-D239,"")</f>
        <v/>
      </c>
      <c r="AF240" s="41" t="str">
        <f aca="false">IF(ISNUMBER(E240),E240-E239,"")</f>
        <v/>
      </c>
      <c r="AG240" s="41" t="str">
        <f aca="false">IF(ISNUMBER(F240),F240-F239,"")</f>
        <v/>
      </c>
      <c r="AH240" s="41" t="str">
        <f aca="false">IF(ISNUMBER(G240),G240-G239,"")</f>
        <v/>
      </c>
      <c r="AI240" s="41" t="str">
        <f aca="false">IF(ISNUMBER(H240),H240-H239,"")</f>
        <v/>
      </c>
      <c r="AJ240" s="41" t="str">
        <f aca="false">IF(ISNUMBER(I240),I240-I239,"")</f>
        <v/>
      </c>
      <c r="AK240" s="41" t="str">
        <f aca="false">IF(ISNUMBER(J240),J240-J239,"")</f>
        <v/>
      </c>
      <c r="AL240" s="1" t="n">
        <f aca="false">AL239+1</f>
        <v>160</v>
      </c>
      <c r="AN240" s="42" t="str">
        <f aca="false">IF(ISNUMBER(AE238),AVERAGE(AE232:AE238),"")</f>
        <v/>
      </c>
      <c r="AO240" s="42" t="str">
        <f aca="false">IF(ISNUMBER(AF238),AVERAGE(AF232:AF238),"")</f>
        <v/>
      </c>
      <c r="AP240" s="42" t="str">
        <f aca="false">IF(ISNUMBER(AG238),AVERAGE(AG232:AG238),"")</f>
        <v/>
      </c>
      <c r="AQ240" s="42" t="str">
        <f aca="false">IF(ISNUMBER(AH238),AVERAGE(AH232:AH238),"")</f>
        <v/>
      </c>
      <c r="AR240" s="42" t="str">
        <f aca="false">IF(ISNUMBER(AI238),AVERAGE(AI232:AI238),"")</f>
        <v/>
      </c>
      <c r="AS240" s="42" t="str">
        <f aca="false">IF(ISNUMBER(AJ238),AVERAGE(AJ232:AJ238),"")</f>
        <v/>
      </c>
      <c r="AT240" s="42" t="str">
        <f aca="false">IF(ISNUMBER(AK238),AVERAGE(AK232:AK238),"")</f>
        <v/>
      </c>
    </row>
    <row r="241" customFormat="false" ht="12.8" hidden="false" customHeight="false" outlineLevel="0" collapsed="false">
      <c r="B241" s="1" t="n">
        <f aca="false">B240+1</f>
        <v>161</v>
      </c>
      <c r="C241" s="15" t="n">
        <f aca="false">$C240+1</f>
        <v>44058</v>
      </c>
      <c r="D241" s="9"/>
      <c r="E241" s="9"/>
      <c r="F241" s="9"/>
      <c r="G241" s="9"/>
      <c r="H241" s="9"/>
      <c r="I241" s="9"/>
      <c r="J241" s="9"/>
      <c r="K241" s="1" t="n">
        <f aca="false">K240+1</f>
        <v>161</v>
      </c>
      <c r="L241" s="15" t="n">
        <v>44058</v>
      </c>
      <c r="M241" s="9"/>
      <c r="N241" s="9"/>
      <c r="O241" s="9"/>
      <c r="P241" s="9"/>
      <c r="Q241" s="9"/>
      <c r="R241" s="9"/>
      <c r="S241" s="9"/>
      <c r="T241" s="1" t="n">
        <f aca="false">T240+1</f>
        <v>161</v>
      </c>
      <c r="U241" s="15" t="n">
        <v>44058</v>
      </c>
      <c r="V241" s="0" t="n">
        <f aca="false">D241-M241</f>
        <v>0</v>
      </c>
      <c r="W241" s="0" t="n">
        <f aca="false">E241-N241</f>
        <v>0</v>
      </c>
      <c r="X241" s="0" t="n">
        <f aca="false">F241-O241</f>
        <v>0</v>
      </c>
      <c r="Y241" s="0" t="n">
        <f aca="false">G241-P241</f>
        <v>0</v>
      </c>
      <c r="Z241" s="0" t="n">
        <f aca="false">H241-Q241</f>
        <v>0</v>
      </c>
      <c r="AA241" s="0" t="n">
        <f aca="false">I241-R241</f>
        <v>0</v>
      </c>
      <c r="AB241" s="0" t="n">
        <f aca="false">J241-S241</f>
        <v>0</v>
      </c>
      <c r="AC241" s="1" t="n">
        <f aca="false">AC240+1</f>
        <v>161</v>
      </c>
      <c r="AD241" s="15" t="n">
        <v>44058</v>
      </c>
      <c r="AE241" s="41" t="str">
        <f aca="false">IF(ISNUMBER(D241),D241-D240,"")</f>
        <v/>
      </c>
      <c r="AF241" s="41" t="str">
        <f aca="false">IF(ISNUMBER(E241),E241-E240,"")</f>
        <v/>
      </c>
      <c r="AG241" s="41" t="str">
        <f aca="false">IF(ISNUMBER(F241),F241-F240,"")</f>
        <v/>
      </c>
      <c r="AH241" s="41" t="str">
        <f aca="false">IF(ISNUMBER(G241),G241-G240,"")</f>
        <v/>
      </c>
      <c r="AI241" s="41" t="str">
        <f aca="false">IF(ISNUMBER(H241),H241-H240,"")</f>
        <v/>
      </c>
      <c r="AJ241" s="41" t="str">
        <f aca="false">IF(ISNUMBER(I241),I241-I240,"")</f>
        <v/>
      </c>
      <c r="AK241" s="41" t="str">
        <f aca="false">IF(ISNUMBER(J241),J241-J240,"")</f>
        <v/>
      </c>
      <c r="AL241" s="1" t="n">
        <f aca="false">AL240+1</f>
        <v>161</v>
      </c>
      <c r="AN241" s="42" t="str">
        <f aca="false">IF(ISNUMBER(AE239),AVERAGE(AE233:AE239),"")</f>
        <v/>
      </c>
      <c r="AO241" s="42" t="str">
        <f aca="false">IF(ISNUMBER(AF239),AVERAGE(AF233:AF239),"")</f>
        <v/>
      </c>
      <c r="AP241" s="42" t="str">
        <f aca="false">IF(ISNUMBER(AG239),AVERAGE(AG233:AG239),"")</f>
        <v/>
      </c>
      <c r="AQ241" s="42" t="str">
        <f aca="false">IF(ISNUMBER(AH239),AVERAGE(AH233:AH239),"")</f>
        <v/>
      </c>
      <c r="AR241" s="42" t="str">
        <f aca="false">IF(ISNUMBER(AI239),AVERAGE(AI233:AI239),"")</f>
        <v/>
      </c>
      <c r="AS241" s="42" t="str">
        <f aca="false">IF(ISNUMBER(AJ239),AVERAGE(AJ233:AJ239),"")</f>
        <v/>
      </c>
      <c r="AT241" s="42" t="str">
        <f aca="false">IF(ISNUMBER(AK239),AVERAGE(AK233:AK239),"")</f>
        <v/>
      </c>
    </row>
    <row r="242" customFormat="false" ht="12.8" hidden="false" customHeight="false" outlineLevel="0" collapsed="false">
      <c r="B242" s="1" t="n">
        <f aca="false">B241+1</f>
        <v>162</v>
      </c>
      <c r="C242" s="15" t="n">
        <f aca="false">$C241+1</f>
        <v>44059</v>
      </c>
      <c r="D242" s="9"/>
      <c r="E242" s="9"/>
      <c r="F242" s="9"/>
      <c r="G242" s="9"/>
      <c r="H242" s="9"/>
      <c r="I242" s="9"/>
      <c r="J242" s="9"/>
      <c r="K242" s="1" t="n">
        <f aca="false">K241+1</f>
        <v>162</v>
      </c>
      <c r="L242" s="15" t="n">
        <v>44059</v>
      </c>
      <c r="M242" s="9"/>
      <c r="N242" s="9"/>
      <c r="O242" s="9"/>
      <c r="P242" s="9"/>
      <c r="Q242" s="9"/>
      <c r="R242" s="9"/>
      <c r="S242" s="9"/>
      <c r="T242" s="1" t="n">
        <f aca="false">T241+1</f>
        <v>162</v>
      </c>
      <c r="U242" s="15" t="n">
        <v>44059</v>
      </c>
      <c r="V242" s="0" t="n">
        <f aca="false">D242-M242</f>
        <v>0</v>
      </c>
      <c r="W242" s="0" t="n">
        <f aca="false">E242-N242</f>
        <v>0</v>
      </c>
      <c r="X242" s="0" t="n">
        <f aca="false">F242-O242</f>
        <v>0</v>
      </c>
      <c r="Y242" s="0" t="n">
        <f aca="false">G242-P242</f>
        <v>0</v>
      </c>
      <c r="Z242" s="0" t="n">
        <f aca="false">H242-Q242</f>
        <v>0</v>
      </c>
      <c r="AA242" s="0" t="n">
        <f aca="false">I242-R242</f>
        <v>0</v>
      </c>
      <c r="AB242" s="0" t="n">
        <f aca="false">J242-S242</f>
        <v>0</v>
      </c>
      <c r="AC242" s="1" t="n">
        <f aca="false">AC241+1</f>
        <v>162</v>
      </c>
      <c r="AD242" s="15" t="n">
        <v>44059</v>
      </c>
      <c r="AE242" s="41" t="str">
        <f aca="false">IF(ISNUMBER(D242),D242-D241,"")</f>
        <v/>
      </c>
      <c r="AF242" s="41" t="str">
        <f aca="false">IF(ISNUMBER(E242),E242-E241,"")</f>
        <v/>
      </c>
      <c r="AG242" s="41" t="str">
        <f aca="false">IF(ISNUMBER(F242),F242-F241,"")</f>
        <v/>
      </c>
      <c r="AH242" s="41" t="str">
        <f aca="false">IF(ISNUMBER(G242),G242-G241,"")</f>
        <v/>
      </c>
      <c r="AI242" s="41" t="str">
        <f aca="false">IF(ISNUMBER(H242),H242-H241,"")</f>
        <v/>
      </c>
      <c r="AJ242" s="41" t="str">
        <f aca="false">IF(ISNUMBER(I242),I242-I241,"")</f>
        <v/>
      </c>
      <c r="AK242" s="41" t="str">
        <f aca="false">IF(ISNUMBER(J242),J242-J241,"")</f>
        <v/>
      </c>
      <c r="AL242" s="1" t="n">
        <f aca="false">AL241+1</f>
        <v>162</v>
      </c>
      <c r="AN242" s="42" t="str">
        <f aca="false">IF(ISNUMBER(AE240),AVERAGE(AE234:AE240),"")</f>
        <v/>
      </c>
      <c r="AO242" s="42" t="str">
        <f aca="false">IF(ISNUMBER(AF240),AVERAGE(AF234:AF240),"")</f>
        <v/>
      </c>
      <c r="AP242" s="42" t="str">
        <f aca="false">IF(ISNUMBER(AG240),AVERAGE(AG234:AG240),"")</f>
        <v/>
      </c>
      <c r="AQ242" s="42" t="str">
        <f aca="false">IF(ISNUMBER(AH240),AVERAGE(AH234:AH240),"")</f>
        <v/>
      </c>
      <c r="AR242" s="42" t="str">
        <f aca="false">IF(ISNUMBER(AI240),AVERAGE(AI234:AI240),"")</f>
        <v/>
      </c>
      <c r="AS242" s="42" t="str">
        <f aca="false">IF(ISNUMBER(AJ240),AVERAGE(AJ234:AJ240),"")</f>
        <v/>
      </c>
      <c r="AT242" s="42" t="str">
        <f aca="false">IF(ISNUMBER(AK240),AVERAGE(AK234:AK240),"")</f>
        <v/>
      </c>
    </row>
    <row r="243" customFormat="false" ht="12.8" hidden="false" customHeight="false" outlineLevel="0" collapsed="false">
      <c r="B243" s="1" t="n">
        <f aca="false">B242+1</f>
        <v>163</v>
      </c>
      <c r="C243" s="15" t="n">
        <f aca="false">$C242+1</f>
        <v>44060</v>
      </c>
      <c r="D243" s="9"/>
      <c r="E243" s="9"/>
      <c r="F243" s="9"/>
      <c r="G243" s="9"/>
      <c r="H243" s="9"/>
      <c r="I243" s="9"/>
      <c r="J243" s="9"/>
      <c r="K243" s="1" t="n">
        <f aca="false">K242+1</f>
        <v>163</v>
      </c>
      <c r="L243" s="15" t="n">
        <v>44060</v>
      </c>
      <c r="M243" s="9"/>
      <c r="N243" s="9"/>
      <c r="O243" s="9"/>
      <c r="P243" s="9"/>
      <c r="Q243" s="9"/>
      <c r="R243" s="9"/>
      <c r="S243" s="9"/>
      <c r="T243" s="1" t="n">
        <f aca="false">T242+1</f>
        <v>163</v>
      </c>
      <c r="U243" s="15" t="n">
        <v>44060</v>
      </c>
      <c r="V243" s="0" t="n">
        <f aca="false">D243-M243</f>
        <v>0</v>
      </c>
      <c r="W243" s="0" t="n">
        <f aca="false">E243-N243</f>
        <v>0</v>
      </c>
      <c r="X243" s="0" t="n">
        <f aca="false">F243-O243</f>
        <v>0</v>
      </c>
      <c r="Y243" s="0" t="n">
        <f aca="false">G243-P243</f>
        <v>0</v>
      </c>
      <c r="Z243" s="0" t="n">
        <f aca="false">H243-Q243</f>
        <v>0</v>
      </c>
      <c r="AA243" s="0" t="n">
        <f aca="false">I243-R243</f>
        <v>0</v>
      </c>
      <c r="AB243" s="0" t="n">
        <f aca="false">J243-S243</f>
        <v>0</v>
      </c>
      <c r="AC243" s="1" t="n">
        <f aca="false">AC242+1</f>
        <v>163</v>
      </c>
      <c r="AD243" s="15" t="n">
        <v>44060</v>
      </c>
      <c r="AE243" s="41" t="str">
        <f aca="false">IF(ISNUMBER(D243),D243-D242,"")</f>
        <v/>
      </c>
      <c r="AF243" s="41" t="str">
        <f aca="false">IF(ISNUMBER(E243),E243-E242,"")</f>
        <v/>
      </c>
      <c r="AG243" s="41" t="str">
        <f aca="false">IF(ISNUMBER(F243),F243-F242,"")</f>
        <v/>
      </c>
      <c r="AH243" s="41" t="str">
        <f aca="false">IF(ISNUMBER(G243),G243-G242,"")</f>
        <v/>
      </c>
      <c r="AI243" s="41" t="str">
        <f aca="false">IF(ISNUMBER(H243),H243-H242,"")</f>
        <v/>
      </c>
      <c r="AJ243" s="41" t="str">
        <f aca="false">IF(ISNUMBER(I243),I243-I242,"")</f>
        <v/>
      </c>
      <c r="AK243" s="41" t="str">
        <f aca="false">IF(ISNUMBER(J243),J243-J242,"")</f>
        <v/>
      </c>
      <c r="AL243" s="1" t="n">
        <f aca="false">AL242+1</f>
        <v>163</v>
      </c>
      <c r="AN243" s="42" t="str">
        <f aca="false">IF(ISNUMBER(AE241),AVERAGE(AE235:AE241),"")</f>
        <v/>
      </c>
      <c r="AO243" s="42" t="str">
        <f aca="false">IF(ISNUMBER(AF241),AVERAGE(AF235:AF241),"")</f>
        <v/>
      </c>
      <c r="AP243" s="42" t="str">
        <f aca="false">IF(ISNUMBER(AG241),AVERAGE(AG235:AG241),"")</f>
        <v/>
      </c>
      <c r="AQ243" s="42" t="str">
        <f aca="false">IF(ISNUMBER(AH241),AVERAGE(AH235:AH241),"")</f>
        <v/>
      </c>
      <c r="AR243" s="42" t="str">
        <f aca="false">IF(ISNUMBER(AI241),AVERAGE(AI235:AI241),"")</f>
        <v/>
      </c>
      <c r="AS243" s="42" t="str">
        <f aca="false">IF(ISNUMBER(AJ241),AVERAGE(AJ235:AJ241),"")</f>
        <v/>
      </c>
      <c r="AT243" s="42" t="str">
        <f aca="false">IF(ISNUMBER(AK241),AVERAGE(AK235:AK241),"")</f>
        <v/>
      </c>
    </row>
    <row r="244" customFormat="false" ht="12.8" hidden="false" customHeight="false" outlineLevel="0" collapsed="false">
      <c r="B244" s="1" t="n">
        <f aca="false">B243+1</f>
        <v>164</v>
      </c>
      <c r="C244" s="15" t="n">
        <f aca="false">$C243+1</f>
        <v>44061</v>
      </c>
      <c r="D244" s="9"/>
      <c r="E244" s="9"/>
      <c r="F244" s="9"/>
      <c r="G244" s="9"/>
      <c r="H244" s="9"/>
      <c r="I244" s="9"/>
      <c r="J244" s="9"/>
      <c r="K244" s="1" t="n">
        <f aca="false">K243+1</f>
        <v>164</v>
      </c>
      <c r="L244" s="15" t="n">
        <v>44061</v>
      </c>
      <c r="M244" s="9"/>
      <c r="N244" s="9"/>
      <c r="O244" s="9"/>
      <c r="P244" s="9"/>
      <c r="Q244" s="9"/>
      <c r="R244" s="9"/>
      <c r="S244" s="9"/>
      <c r="T244" s="1" t="n">
        <f aca="false">T243+1</f>
        <v>164</v>
      </c>
      <c r="U244" s="15" t="n">
        <v>44061</v>
      </c>
      <c r="V244" s="0" t="n">
        <f aca="false">D244-M244</f>
        <v>0</v>
      </c>
      <c r="W244" s="0" t="n">
        <f aca="false">E244-N244</f>
        <v>0</v>
      </c>
      <c r="X244" s="0" t="n">
        <f aca="false">F244-O244</f>
        <v>0</v>
      </c>
      <c r="Y244" s="0" t="n">
        <f aca="false">G244-P244</f>
        <v>0</v>
      </c>
      <c r="Z244" s="0" t="n">
        <f aca="false">H244-Q244</f>
        <v>0</v>
      </c>
      <c r="AA244" s="0" t="n">
        <f aca="false">I244-R244</f>
        <v>0</v>
      </c>
      <c r="AB244" s="0" t="n">
        <f aca="false">J244-S244</f>
        <v>0</v>
      </c>
      <c r="AC244" s="1" t="n">
        <f aca="false">AC243+1</f>
        <v>164</v>
      </c>
      <c r="AD244" s="15" t="n">
        <v>44061</v>
      </c>
      <c r="AE244" s="41" t="str">
        <f aca="false">IF(ISNUMBER(D244),D244-D243,"")</f>
        <v/>
      </c>
      <c r="AF244" s="41" t="str">
        <f aca="false">IF(ISNUMBER(E244),E244-E243,"")</f>
        <v/>
      </c>
      <c r="AG244" s="41" t="str">
        <f aca="false">IF(ISNUMBER(F244),F244-F243,"")</f>
        <v/>
      </c>
      <c r="AH244" s="41" t="str">
        <f aca="false">IF(ISNUMBER(G244),G244-G243,"")</f>
        <v/>
      </c>
      <c r="AI244" s="41" t="str">
        <f aca="false">IF(ISNUMBER(H244),H244-H243,"")</f>
        <v/>
      </c>
      <c r="AJ244" s="41" t="str">
        <f aca="false">IF(ISNUMBER(I244),I244-I243,"")</f>
        <v/>
      </c>
      <c r="AK244" s="41" t="str">
        <f aca="false">IF(ISNUMBER(J244),J244-J243,"")</f>
        <v/>
      </c>
      <c r="AL244" s="1" t="n">
        <f aca="false">AL243+1</f>
        <v>164</v>
      </c>
      <c r="AN244" s="42" t="str">
        <f aca="false">IF(ISNUMBER(AE242),AVERAGE(AE236:AE242),"")</f>
        <v/>
      </c>
      <c r="AO244" s="42" t="str">
        <f aca="false">IF(ISNUMBER(AF242),AVERAGE(AF236:AF242),"")</f>
        <v/>
      </c>
      <c r="AP244" s="42" t="str">
        <f aca="false">IF(ISNUMBER(AG242),AVERAGE(AG236:AG242),"")</f>
        <v/>
      </c>
      <c r="AQ244" s="42" t="str">
        <f aca="false">IF(ISNUMBER(AH242),AVERAGE(AH236:AH242),"")</f>
        <v/>
      </c>
      <c r="AR244" s="42" t="str">
        <f aca="false">IF(ISNUMBER(AI242),AVERAGE(AI236:AI242),"")</f>
        <v/>
      </c>
      <c r="AS244" s="42" t="str">
        <f aca="false">IF(ISNUMBER(AJ242),AVERAGE(AJ236:AJ242),"")</f>
        <v/>
      </c>
      <c r="AT244" s="42" t="str">
        <f aca="false">IF(ISNUMBER(AK242),AVERAGE(AK236:AK242),"")</f>
        <v/>
      </c>
    </row>
    <row r="245" customFormat="false" ht="12.8" hidden="false" customHeight="false" outlineLevel="0" collapsed="false">
      <c r="B245" s="1" t="n">
        <f aca="false">B244+1</f>
        <v>165</v>
      </c>
      <c r="C245" s="15" t="n">
        <f aca="false">$C244+1</f>
        <v>44062</v>
      </c>
      <c r="D245" s="9"/>
      <c r="E245" s="9"/>
      <c r="F245" s="9"/>
      <c r="G245" s="9"/>
      <c r="H245" s="9"/>
      <c r="I245" s="9"/>
      <c r="J245" s="9"/>
      <c r="K245" s="1" t="n">
        <f aca="false">K244+1</f>
        <v>165</v>
      </c>
      <c r="L245" s="15" t="n">
        <v>44062</v>
      </c>
      <c r="M245" s="9"/>
      <c r="N245" s="9"/>
      <c r="O245" s="9"/>
      <c r="P245" s="9"/>
      <c r="Q245" s="9"/>
      <c r="R245" s="9"/>
      <c r="S245" s="9"/>
      <c r="T245" s="1" t="n">
        <f aca="false">T244+1</f>
        <v>165</v>
      </c>
      <c r="U245" s="15" t="n">
        <v>44062</v>
      </c>
      <c r="V245" s="0" t="n">
        <f aca="false">D245-M245</f>
        <v>0</v>
      </c>
      <c r="W245" s="0" t="n">
        <f aca="false">E245-N245</f>
        <v>0</v>
      </c>
      <c r="X245" s="0" t="n">
        <f aca="false">F245-O245</f>
        <v>0</v>
      </c>
      <c r="Y245" s="0" t="n">
        <f aca="false">G245-P245</f>
        <v>0</v>
      </c>
      <c r="Z245" s="0" t="n">
        <f aca="false">H245-Q245</f>
        <v>0</v>
      </c>
      <c r="AA245" s="0" t="n">
        <f aca="false">I245-R245</f>
        <v>0</v>
      </c>
      <c r="AB245" s="0" t="n">
        <f aca="false">J245-S245</f>
        <v>0</v>
      </c>
      <c r="AC245" s="1" t="n">
        <f aca="false">AC244+1</f>
        <v>165</v>
      </c>
      <c r="AD245" s="15" t="n">
        <v>44062</v>
      </c>
      <c r="AE245" s="41" t="str">
        <f aca="false">IF(ISNUMBER(D245),D245-D244,"")</f>
        <v/>
      </c>
      <c r="AF245" s="41" t="str">
        <f aca="false">IF(ISNUMBER(E245),E245-E244,"")</f>
        <v/>
      </c>
      <c r="AG245" s="41" t="str">
        <f aca="false">IF(ISNUMBER(F245),F245-F244,"")</f>
        <v/>
      </c>
      <c r="AH245" s="41" t="str">
        <f aca="false">IF(ISNUMBER(G245),G245-G244,"")</f>
        <v/>
      </c>
      <c r="AI245" s="41" t="str">
        <f aca="false">IF(ISNUMBER(H245),H245-H244,"")</f>
        <v/>
      </c>
      <c r="AJ245" s="41" t="str">
        <f aca="false">IF(ISNUMBER(I245),I245-I244,"")</f>
        <v/>
      </c>
      <c r="AK245" s="41" t="str">
        <f aca="false">IF(ISNUMBER(J245),J245-J244,"")</f>
        <v/>
      </c>
      <c r="AL245" s="1" t="n">
        <f aca="false">AL244+1</f>
        <v>165</v>
      </c>
      <c r="AN245" s="42" t="str">
        <f aca="false">IF(ISNUMBER(AE243),AVERAGE(AE237:AE243),"")</f>
        <v/>
      </c>
      <c r="AO245" s="42" t="str">
        <f aca="false">IF(ISNUMBER(AF243),AVERAGE(AF237:AF243),"")</f>
        <v/>
      </c>
      <c r="AP245" s="42" t="str">
        <f aca="false">IF(ISNUMBER(AG243),AVERAGE(AG237:AG243),"")</f>
        <v/>
      </c>
      <c r="AQ245" s="42" t="str">
        <f aca="false">IF(ISNUMBER(AH243),AVERAGE(AH237:AH243),"")</f>
        <v/>
      </c>
      <c r="AR245" s="42" t="str">
        <f aca="false">IF(ISNUMBER(AI243),AVERAGE(AI237:AI243),"")</f>
        <v/>
      </c>
      <c r="AS245" s="42" t="str">
        <f aca="false">IF(ISNUMBER(AJ243),AVERAGE(AJ237:AJ243),"")</f>
        <v/>
      </c>
      <c r="AT245" s="42" t="str">
        <f aca="false">IF(ISNUMBER(AK243),AVERAGE(AK237:AK243),"")</f>
        <v/>
      </c>
    </row>
    <row r="246" customFormat="false" ht="12.8" hidden="false" customHeight="false" outlineLevel="0" collapsed="false">
      <c r="B246" s="1" t="n">
        <f aca="false">B245+1</f>
        <v>166</v>
      </c>
      <c r="C246" s="15" t="n">
        <f aca="false">$C245+1</f>
        <v>44063</v>
      </c>
      <c r="D246" s="9"/>
      <c r="E246" s="9"/>
      <c r="F246" s="9"/>
      <c r="G246" s="9"/>
      <c r="H246" s="9"/>
      <c r="I246" s="9"/>
      <c r="J246" s="9"/>
      <c r="K246" s="1" t="n">
        <f aca="false">K245+1</f>
        <v>166</v>
      </c>
      <c r="L246" s="15" t="n">
        <v>44063</v>
      </c>
      <c r="M246" s="9"/>
      <c r="N246" s="9"/>
      <c r="O246" s="9"/>
      <c r="P246" s="9"/>
      <c r="Q246" s="9"/>
      <c r="R246" s="9"/>
      <c r="S246" s="9"/>
      <c r="T246" s="1" t="n">
        <f aca="false">T245+1</f>
        <v>166</v>
      </c>
      <c r="U246" s="15" t="n">
        <v>44063</v>
      </c>
      <c r="V246" s="0" t="n">
        <f aca="false">D246-M246</f>
        <v>0</v>
      </c>
      <c r="W246" s="0" t="n">
        <f aca="false">E246-N246</f>
        <v>0</v>
      </c>
      <c r="X246" s="0" t="n">
        <f aca="false">F246-O246</f>
        <v>0</v>
      </c>
      <c r="Y246" s="0" t="n">
        <f aca="false">G246-P246</f>
        <v>0</v>
      </c>
      <c r="Z246" s="0" t="n">
        <f aca="false">H246-Q246</f>
        <v>0</v>
      </c>
      <c r="AA246" s="0" t="n">
        <f aca="false">I246-R246</f>
        <v>0</v>
      </c>
      <c r="AB246" s="0" t="n">
        <f aca="false">J246-S246</f>
        <v>0</v>
      </c>
      <c r="AC246" s="1" t="n">
        <f aca="false">AC245+1</f>
        <v>166</v>
      </c>
      <c r="AD246" s="15" t="n">
        <v>44063</v>
      </c>
      <c r="AE246" s="41" t="str">
        <f aca="false">IF(ISNUMBER(D246),D246-D245,"")</f>
        <v/>
      </c>
      <c r="AF246" s="41" t="str">
        <f aca="false">IF(ISNUMBER(E246),E246-E245,"")</f>
        <v/>
      </c>
      <c r="AG246" s="41" t="str">
        <f aca="false">IF(ISNUMBER(F246),F246-F245,"")</f>
        <v/>
      </c>
      <c r="AH246" s="41" t="str">
        <f aca="false">IF(ISNUMBER(G246),G246-G245,"")</f>
        <v/>
      </c>
      <c r="AI246" s="41" t="str">
        <f aca="false">IF(ISNUMBER(H246),H246-H245,"")</f>
        <v/>
      </c>
      <c r="AJ246" s="41" t="str">
        <f aca="false">IF(ISNUMBER(I246),I246-I245,"")</f>
        <v/>
      </c>
      <c r="AK246" s="41" t="str">
        <f aca="false">IF(ISNUMBER(J246),J246-J245,"")</f>
        <v/>
      </c>
      <c r="AL246" s="1" t="n">
        <f aca="false">AL245+1</f>
        <v>166</v>
      </c>
      <c r="AN246" s="42" t="str">
        <f aca="false">IF(ISNUMBER(AE244),AVERAGE(AE238:AE244),"")</f>
        <v/>
      </c>
      <c r="AO246" s="42" t="str">
        <f aca="false">IF(ISNUMBER(AF244),AVERAGE(AF238:AF244),"")</f>
        <v/>
      </c>
      <c r="AP246" s="42" t="str">
        <f aca="false">IF(ISNUMBER(AG244),AVERAGE(AG238:AG244),"")</f>
        <v/>
      </c>
      <c r="AQ246" s="42" t="str">
        <f aca="false">IF(ISNUMBER(AH244),AVERAGE(AH238:AH244),"")</f>
        <v/>
      </c>
      <c r="AR246" s="42" t="str">
        <f aca="false">IF(ISNUMBER(AI244),AVERAGE(AI238:AI244),"")</f>
        <v/>
      </c>
      <c r="AS246" s="42" t="str">
        <f aca="false">IF(ISNUMBER(AJ244),AVERAGE(AJ238:AJ244),"")</f>
        <v/>
      </c>
      <c r="AT246" s="42" t="str">
        <f aca="false">IF(ISNUMBER(AK244),AVERAGE(AK238:AK244),"")</f>
        <v/>
      </c>
    </row>
    <row r="247" customFormat="false" ht="12.8" hidden="false" customHeight="false" outlineLevel="0" collapsed="false">
      <c r="B247" s="1" t="n">
        <f aca="false">B246+1</f>
        <v>167</v>
      </c>
      <c r="C247" s="15" t="n">
        <f aca="false">$C246+1</f>
        <v>44064</v>
      </c>
      <c r="D247" s="9"/>
      <c r="E247" s="9"/>
      <c r="F247" s="9"/>
      <c r="G247" s="9"/>
      <c r="H247" s="9"/>
      <c r="I247" s="9"/>
      <c r="J247" s="9"/>
      <c r="K247" s="1" t="n">
        <f aca="false">K246+1</f>
        <v>167</v>
      </c>
      <c r="L247" s="15" t="n">
        <v>44064</v>
      </c>
      <c r="M247" s="9"/>
      <c r="N247" s="9"/>
      <c r="O247" s="9"/>
      <c r="P247" s="9"/>
      <c r="Q247" s="9"/>
      <c r="R247" s="9"/>
      <c r="S247" s="9"/>
      <c r="T247" s="1" t="n">
        <f aca="false">T246+1</f>
        <v>167</v>
      </c>
      <c r="U247" s="15" t="n">
        <v>44064</v>
      </c>
      <c r="V247" s="0" t="n">
        <f aca="false">D247-M247</f>
        <v>0</v>
      </c>
      <c r="W247" s="0" t="n">
        <f aca="false">E247-N247</f>
        <v>0</v>
      </c>
      <c r="X247" s="0" t="n">
        <f aca="false">F247-O247</f>
        <v>0</v>
      </c>
      <c r="Y247" s="0" t="n">
        <f aca="false">G247-P247</f>
        <v>0</v>
      </c>
      <c r="Z247" s="0" t="n">
        <f aca="false">H247-Q247</f>
        <v>0</v>
      </c>
      <c r="AA247" s="0" t="n">
        <f aca="false">I247-R247</f>
        <v>0</v>
      </c>
      <c r="AB247" s="0" t="n">
        <f aca="false">J247-S247</f>
        <v>0</v>
      </c>
      <c r="AC247" s="1" t="n">
        <f aca="false">AC246+1</f>
        <v>167</v>
      </c>
      <c r="AD247" s="15" t="n">
        <v>44064</v>
      </c>
      <c r="AE247" s="41" t="str">
        <f aca="false">IF(ISNUMBER(D247),D247-D246,"")</f>
        <v/>
      </c>
      <c r="AF247" s="41" t="str">
        <f aca="false">IF(ISNUMBER(E247),E247-E246,"")</f>
        <v/>
      </c>
      <c r="AG247" s="41" t="str">
        <f aca="false">IF(ISNUMBER(F247),F247-F246,"")</f>
        <v/>
      </c>
      <c r="AH247" s="41" t="str">
        <f aca="false">IF(ISNUMBER(G247),G247-G246,"")</f>
        <v/>
      </c>
      <c r="AI247" s="41" t="str">
        <f aca="false">IF(ISNUMBER(H247),H247-H246,"")</f>
        <v/>
      </c>
      <c r="AJ247" s="41" t="str">
        <f aca="false">IF(ISNUMBER(I247),I247-I246,"")</f>
        <v/>
      </c>
      <c r="AK247" s="41" t="str">
        <f aca="false">IF(ISNUMBER(J247),J247-J246,"")</f>
        <v/>
      </c>
      <c r="AL247" s="1" t="n">
        <f aca="false">AL246+1</f>
        <v>167</v>
      </c>
      <c r="AN247" s="42" t="str">
        <f aca="false">IF(ISNUMBER(AE245),AVERAGE(AE239:AE245),"")</f>
        <v/>
      </c>
      <c r="AO247" s="42" t="str">
        <f aca="false">IF(ISNUMBER(AF245),AVERAGE(AF239:AF245),"")</f>
        <v/>
      </c>
      <c r="AP247" s="42" t="str">
        <f aca="false">IF(ISNUMBER(AG245),AVERAGE(AG239:AG245),"")</f>
        <v/>
      </c>
      <c r="AQ247" s="42" t="str">
        <f aca="false">IF(ISNUMBER(AH245),AVERAGE(AH239:AH245),"")</f>
        <v/>
      </c>
      <c r="AR247" s="42" t="str">
        <f aca="false">IF(ISNUMBER(AI245),AVERAGE(AI239:AI245),"")</f>
        <v/>
      </c>
      <c r="AS247" s="42" t="str">
        <f aca="false">IF(ISNUMBER(AJ245),AVERAGE(AJ239:AJ245),"")</f>
        <v/>
      </c>
      <c r="AT247" s="42" t="str">
        <f aca="false">IF(ISNUMBER(AK245),AVERAGE(AK239:AK245),"")</f>
        <v/>
      </c>
    </row>
    <row r="248" customFormat="false" ht="12.8" hidden="false" customHeight="false" outlineLevel="0" collapsed="false">
      <c r="B248" s="1" t="n">
        <f aca="false">B247+1</f>
        <v>168</v>
      </c>
      <c r="C248" s="15" t="n">
        <f aca="false">$C247+1</f>
        <v>44065</v>
      </c>
      <c r="D248" s="9"/>
      <c r="E248" s="9"/>
      <c r="F248" s="9"/>
      <c r="G248" s="9"/>
      <c r="H248" s="9"/>
      <c r="I248" s="9"/>
      <c r="J248" s="9"/>
      <c r="K248" s="1" t="n">
        <f aca="false">K247+1</f>
        <v>168</v>
      </c>
      <c r="L248" s="15" t="n">
        <v>44065</v>
      </c>
      <c r="M248" s="9"/>
      <c r="N248" s="9"/>
      <c r="O248" s="9"/>
      <c r="P248" s="9"/>
      <c r="Q248" s="9"/>
      <c r="R248" s="9"/>
      <c r="S248" s="9"/>
      <c r="T248" s="1" t="n">
        <f aca="false">T247+1</f>
        <v>168</v>
      </c>
      <c r="U248" s="15" t="n">
        <v>44065</v>
      </c>
      <c r="V248" s="0" t="n">
        <f aca="false">D248-M248</f>
        <v>0</v>
      </c>
      <c r="W248" s="0" t="n">
        <f aca="false">E248-N248</f>
        <v>0</v>
      </c>
      <c r="X248" s="0" t="n">
        <f aca="false">F248-O248</f>
        <v>0</v>
      </c>
      <c r="Y248" s="0" t="n">
        <f aca="false">G248-P248</f>
        <v>0</v>
      </c>
      <c r="Z248" s="0" t="n">
        <f aca="false">H248-Q248</f>
        <v>0</v>
      </c>
      <c r="AA248" s="0" t="n">
        <f aca="false">I248-R248</f>
        <v>0</v>
      </c>
      <c r="AB248" s="0" t="n">
        <f aca="false">J248-S248</f>
        <v>0</v>
      </c>
      <c r="AC248" s="1" t="n">
        <f aca="false">AC247+1</f>
        <v>168</v>
      </c>
      <c r="AD248" s="15" t="n">
        <v>44065</v>
      </c>
      <c r="AE248" s="41" t="str">
        <f aca="false">IF(ISNUMBER(D248),D248-D247,"")</f>
        <v/>
      </c>
      <c r="AF248" s="41" t="str">
        <f aca="false">IF(ISNUMBER(E248),E248-E247,"")</f>
        <v/>
      </c>
      <c r="AG248" s="41" t="str">
        <f aca="false">IF(ISNUMBER(F248),F248-F247,"")</f>
        <v/>
      </c>
      <c r="AH248" s="41" t="str">
        <f aca="false">IF(ISNUMBER(G248),G248-G247,"")</f>
        <v/>
      </c>
      <c r="AI248" s="41" t="str">
        <f aca="false">IF(ISNUMBER(H248),H248-H247,"")</f>
        <v/>
      </c>
      <c r="AJ248" s="41" t="str">
        <f aca="false">IF(ISNUMBER(I248),I248-I247,"")</f>
        <v/>
      </c>
      <c r="AK248" s="41" t="str">
        <f aca="false">IF(ISNUMBER(J248),J248-J247,"")</f>
        <v/>
      </c>
      <c r="AL248" s="1" t="n">
        <f aca="false">AL247+1</f>
        <v>168</v>
      </c>
      <c r="AN248" s="42" t="str">
        <f aca="false">IF(ISNUMBER(AE246),AVERAGE(AE240:AE246),"")</f>
        <v/>
      </c>
      <c r="AO248" s="42" t="str">
        <f aca="false">IF(ISNUMBER(AF246),AVERAGE(AF240:AF246),"")</f>
        <v/>
      </c>
      <c r="AP248" s="42" t="str">
        <f aca="false">IF(ISNUMBER(AG246),AVERAGE(AG240:AG246),"")</f>
        <v/>
      </c>
      <c r="AQ248" s="42" t="str">
        <f aca="false">IF(ISNUMBER(AH246),AVERAGE(AH240:AH246),"")</f>
        <v/>
      </c>
      <c r="AR248" s="42" t="str">
        <f aca="false">IF(ISNUMBER(AI246),AVERAGE(AI240:AI246),"")</f>
        <v/>
      </c>
      <c r="AS248" s="42" t="str">
        <f aca="false">IF(ISNUMBER(AJ246),AVERAGE(AJ240:AJ246),"")</f>
        <v/>
      </c>
      <c r="AT248" s="42" t="str">
        <f aca="false">IF(ISNUMBER(AK246),AVERAGE(AK240:AK246),"")</f>
        <v/>
      </c>
    </row>
    <row r="249" customFormat="false" ht="12.8" hidden="false" customHeight="false" outlineLevel="0" collapsed="false">
      <c r="B249" s="1" t="n">
        <f aca="false">B248+1</f>
        <v>169</v>
      </c>
      <c r="C249" s="15" t="n">
        <f aca="false">$C248+1</f>
        <v>44066</v>
      </c>
      <c r="D249" s="9"/>
      <c r="E249" s="9"/>
      <c r="F249" s="9"/>
      <c r="G249" s="9"/>
      <c r="H249" s="9"/>
      <c r="I249" s="9"/>
      <c r="J249" s="9"/>
      <c r="K249" s="1" t="n">
        <f aca="false">K248+1</f>
        <v>169</v>
      </c>
      <c r="L249" s="15" t="n">
        <v>44066</v>
      </c>
      <c r="M249" s="9"/>
      <c r="N249" s="9"/>
      <c r="O249" s="9"/>
      <c r="P249" s="9"/>
      <c r="Q249" s="9"/>
      <c r="R249" s="9"/>
      <c r="S249" s="9"/>
      <c r="T249" s="1" t="n">
        <f aca="false">T248+1</f>
        <v>169</v>
      </c>
      <c r="U249" s="15" t="n">
        <v>44066</v>
      </c>
      <c r="V249" s="0" t="n">
        <f aca="false">D249-M249</f>
        <v>0</v>
      </c>
      <c r="W249" s="0" t="n">
        <f aca="false">E249-N249</f>
        <v>0</v>
      </c>
      <c r="X249" s="0" t="n">
        <f aca="false">F249-O249</f>
        <v>0</v>
      </c>
      <c r="Y249" s="0" t="n">
        <f aca="false">G249-P249</f>
        <v>0</v>
      </c>
      <c r="Z249" s="0" t="n">
        <f aca="false">H249-Q249</f>
        <v>0</v>
      </c>
      <c r="AA249" s="0" t="n">
        <f aca="false">I249-R249</f>
        <v>0</v>
      </c>
      <c r="AB249" s="0" t="n">
        <f aca="false">J249-S249</f>
        <v>0</v>
      </c>
      <c r="AC249" s="1" t="n">
        <f aca="false">AC248+1</f>
        <v>169</v>
      </c>
      <c r="AD249" s="15" t="n">
        <v>44066</v>
      </c>
      <c r="AE249" s="41" t="str">
        <f aca="false">IF(ISNUMBER(D249),D249-D248,"")</f>
        <v/>
      </c>
      <c r="AF249" s="41" t="str">
        <f aca="false">IF(ISNUMBER(E249),E249-E248,"")</f>
        <v/>
      </c>
      <c r="AG249" s="41" t="str">
        <f aca="false">IF(ISNUMBER(F249),F249-F248,"")</f>
        <v/>
      </c>
      <c r="AH249" s="41" t="str">
        <f aca="false">IF(ISNUMBER(G249),G249-G248,"")</f>
        <v/>
      </c>
      <c r="AI249" s="41" t="str">
        <f aca="false">IF(ISNUMBER(H249),H249-H248,"")</f>
        <v/>
      </c>
      <c r="AJ249" s="41" t="str">
        <f aca="false">IF(ISNUMBER(I249),I249-I248,"")</f>
        <v/>
      </c>
      <c r="AK249" s="41" t="str">
        <f aca="false">IF(ISNUMBER(J249),J249-J248,"")</f>
        <v/>
      </c>
      <c r="AL249" s="1" t="n">
        <f aca="false">AL248+1</f>
        <v>169</v>
      </c>
      <c r="AN249" s="42" t="str">
        <f aca="false">IF(ISNUMBER(AE247),AVERAGE(AE241:AE247),"")</f>
        <v/>
      </c>
      <c r="AO249" s="42" t="str">
        <f aca="false">IF(ISNUMBER(AF247),AVERAGE(AF241:AF247),"")</f>
        <v/>
      </c>
      <c r="AP249" s="42" t="str">
        <f aca="false">IF(ISNUMBER(AG247),AVERAGE(AG241:AG247),"")</f>
        <v/>
      </c>
      <c r="AQ249" s="42" t="str">
        <f aca="false">IF(ISNUMBER(AH247),AVERAGE(AH241:AH247),"")</f>
        <v/>
      </c>
      <c r="AR249" s="42" t="str">
        <f aca="false">IF(ISNUMBER(AI247),AVERAGE(AI241:AI247),"")</f>
        <v/>
      </c>
      <c r="AS249" s="42" t="str">
        <f aca="false">IF(ISNUMBER(AJ247),AVERAGE(AJ241:AJ247),"")</f>
        <v/>
      </c>
      <c r="AT249" s="42" t="str">
        <f aca="false">IF(ISNUMBER(AK247),AVERAGE(AK241:AK247),"")</f>
        <v/>
      </c>
    </row>
    <row r="250" customFormat="false" ht="12.8" hidden="false" customHeight="false" outlineLevel="0" collapsed="false">
      <c r="B250" s="1" t="n">
        <f aca="false">B249+1</f>
        <v>170</v>
      </c>
      <c r="C250" s="15" t="n">
        <f aca="false">$C249+1</f>
        <v>44067</v>
      </c>
      <c r="D250" s="9"/>
      <c r="E250" s="9"/>
      <c r="F250" s="9"/>
      <c r="G250" s="9"/>
      <c r="H250" s="9"/>
      <c r="I250" s="9"/>
      <c r="J250" s="9"/>
      <c r="K250" s="1" t="n">
        <f aca="false">K249+1</f>
        <v>170</v>
      </c>
      <c r="L250" s="15" t="n">
        <v>44067</v>
      </c>
      <c r="M250" s="9"/>
      <c r="N250" s="9"/>
      <c r="O250" s="9"/>
      <c r="P250" s="9"/>
      <c r="Q250" s="9"/>
      <c r="R250" s="9"/>
      <c r="S250" s="9"/>
      <c r="T250" s="1" t="n">
        <f aca="false">T249+1</f>
        <v>170</v>
      </c>
      <c r="U250" s="15" t="n">
        <v>44067</v>
      </c>
      <c r="V250" s="0" t="n">
        <f aca="false">D250-M250</f>
        <v>0</v>
      </c>
      <c r="W250" s="0" t="n">
        <f aca="false">E250-N250</f>
        <v>0</v>
      </c>
      <c r="X250" s="0" t="n">
        <f aca="false">F250-O250</f>
        <v>0</v>
      </c>
      <c r="Y250" s="0" t="n">
        <f aca="false">G250-P250</f>
        <v>0</v>
      </c>
      <c r="Z250" s="0" t="n">
        <f aca="false">H250-Q250</f>
        <v>0</v>
      </c>
      <c r="AA250" s="0" t="n">
        <f aca="false">I250-R250</f>
        <v>0</v>
      </c>
      <c r="AB250" s="0" t="n">
        <f aca="false">J250-S250</f>
        <v>0</v>
      </c>
      <c r="AC250" s="1" t="n">
        <f aca="false">AC249+1</f>
        <v>170</v>
      </c>
      <c r="AD250" s="15" t="n">
        <v>44067</v>
      </c>
      <c r="AE250" s="41" t="str">
        <f aca="false">IF(ISNUMBER(D250),D250-D249,"")</f>
        <v/>
      </c>
      <c r="AF250" s="41" t="str">
        <f aca="false">IF(ISNUMBER(E250),E250-E249,"")</f>
        <v/>
      </c>
      <c r="AG250" s="41" t="str">
        <f aca="false">IF(ISNUMBER(F250),F250-F249,"")</f>
        <v/>
      </c>
      <c r="AH250" s="41" t="str">
        <f aca="false">IF(ISNUMBER(G250),G250-G249,"")</f>
        <v/>
      </c>
      <c r="AI250" s="41" t="str">
        <f aca="false">IF(ISNUMBER(H250),H250-H249,"")</f>
        <v/>
      </c>
      <c r="AJ250" s="41" t="str">
        <f aca="false">IF(ISNUMBER(I250),I250-I249,"")</f>
        <v/>
      </c>
      <c r="AK250" s="41" t="str">
        <f aca="false">IF(ISNUMBER(J250),J250-J249,"")</f>
        <v/>
      </c>
      <c r="AL250" s="1" t="n">
        <f aca="false">AL249+1</f>
        <v>170</v>
      </c>
      <c r="AN250" s="42" t="str">
        <f aca="false">IF(ISNUMBER(AE248),AVERAGE(AE242:AE248),"")</f>
        <v/>
      </c>
      <c r="AO250" s="42" t="str">
        <f aca="false">IF(ISNUMBER(AF248),AVERAGE(AF242:AF248),"")</f>
        <v/>
      </c>
      <c r="AP250" s="42" t="str">
        <f aca="false">IF(ISNUMBER(AG248),AVERAGE(AG242:AG248),"")</f>
        <v/>
      </c>
      <c r="AQ250" s="42" t="str">
        <f aca="false">IF(ISNUMBER(AH248),AVERAGE(AH242:AH248),"")</f>
        <v/>
      </c>
      <c r="AR250" s="42" t="str">
        <f aca="false">IF(ISNUMBER(AI248),AVERAGE(AI242:AI248),"")</f>
        <v/>
      </c>
      <c r="AS250" s="42" t="str">
        <f aca="false">IF(ISNUMBER(AJ248),AVERAGE(AJ242:AJ248),"")</f>
        <v/>
      </c>
      <c r="AT250" s="42" t="str">
        <f aca="false">IF(ISNUMBER(AK248),AVERAGE(AK242:AK248),"")</f>
        <v/>
      </c>
    </row>
    <row r="251" customFormat="false" ht="12.8" hidden="false" customHeight="false" outlineLevel="0" collapsed="false">
      <c r="B251" s="1" t="n">
        <f aca="false">B250+1</f>
        <v>171</v>
      </c>
      <c r="C251" s="15" t="n">
        <f aca="false">$C250+1</f>
        <v>44068</v>
      </c>
      <c r="D251" s="9"/>
      <c r="E251" s="9"/>
      <c r="F251" s="9"/>
      <c r="G251" s="9"/>
      <c r="H251" s="9"/>
      <c r="I251" s="9"/>
      <c r="J251" s="9"/>
      <c r="K251" s="1" t="n">
        <f aca="false">K250+1</f>
        <v>171</v>
      </c>
      <c r="L251" s="15" t="n">
        <v>44068</v>
      </c>
      <c r="M251" s="9"/>
      <c r="N251" s="9"/>
      <c r="O251" s="9"/>
      <c r="P251" s="9"/>
      <c r="Q251" s="9"/>
      <c r="R251" s="9"/>
      <c r="S251" s="9"/>
      <c r="T251" s="1" t="n">
        <f aca="false">T250+1</f>
        <v>171</v>
      </c>
      <c r="U251" s="15" t="n">
        <v>44068</v>
      </c>
      <c r="V251" s="0" t="n">
        <f aca="false">D251-M251</f>
        <v>0</v>
      </c>
      <c r="W251" s="0" t="n">
        <f aca="false">E251-N251</f>
        <v>0</v>
      </c>
      <c r="X251" s="0" t="n">
        <f aca="false">F251-O251</f>
        <v>0</v>
      </c>
      <c r="Y251" s="0" t="n">
        <f aca="false">G251-P251</f>
        <v>0</v>
      </c>
      <c r="Z251" s="0" t="n">
        <f aca="false">H251-Q251</f>
        <v>0</v>
      </c>
      <c r="AA251" s="0" t="n">
        <f aca="false">I251-R251</f>
        <v>0</v>
      </c>
      <c r="AB251" s="0" t="n">
        <f aca="false">J251-S251</f>
        <v>0</v>
      </c>
      <c r="AC251" s="1" t="n">
        <f aca="false">AC250+1</f>
        <v>171</v>
      </c>
      <c r="AD251" s="15" t="n">
        <v>44068</v>
      </c>
      <c r="AE251" s="41" t="str">
        <f aca="false">IF(ISNUMBER(D251),D251-D250,"")</f>
        <v/>
      </c>
      <c r="AF251" s="41" t="str">
        <f aca="false">IF(ISNUMBER(E251),E251-E250,"")</f>
        <v/>
      </c>
      <c r="AG251" s="41" t="str">
        <f aca="false">IF(ISNUMBER(F251),F251-F250,"")</f>
        <v/>
      </c>
      <c r="AH251" s="41" t="str">
        <f aca="false">IF(ISNUMBER(G251),G251-G250,"")</f>
        <v/>
      </c>
      <c r="AI251" s="41" t="str">
        <f aca="false">IF(ISNUMBER(H251),H251-H250,"")</f>
        <v/>
      </c>
      <c r="AJ251" s="41" t="str">
        <f aca="false">IF(ISNUMBER(I251),I251-I250,"")</f>
        <v/>
      </c>
      <c r="AK251" s="41" t="str">
        <f aca="false">IF(ISNUMBER(J251),J251-J250,"")</f>
        <v/>
      </c>
      <c r="AL251" s="1" t="n">
        <f aca="false">AL250+1</f>
        <v>171</v>
      </c>
      <c r="AN251" s="42" t="str">
        <f aca="false">IF(ISNUMBER(AE249),AVERAGE(AE243:AE249),"")</f>
        <v/>
      </c>
      <c r="AO251" s="42" t="str">
        <f aca="false">IF(ISNUMBER(AF249),AVERAGE(AF243:AF249),"")</f>
        <v/>
      </c>
      <c r="AP251" s="42" t="str">
        <f aca="false">IF(ISNUMBER(AG249),AVERAGE(AG243:AG249),"")</f>
        <v/>
      </c>
      <c r="AQ251" s="42" t="str">
        <f aca="false">IF(ISNUMBER(AH249),AVERAGE(AH243:AH249),"")</f>
        <v/>
      </c>
      <c r="AR251" s="42" t="str">
        <f aca="false">IF(ISNUMBER(AI249),AVERAGE(AI243:AI249),"")</f>
        <v/>
      </c>
      <c r="AS251" s="42" t="str">
        <f aca="false">IF(ISNUMBER(AJ249),AVERAGE(AJ243:AJ249),"")</f>
        <v/>
      </c>
      <c r="AT251" s="42" t="str">
        <f aca="false">IF(ISNUMBER(AK249),AVERAGE(AK243:AK249),"")</f>
        <v/>
      </c>
    </row>
    <row r="252" customFormat="false" ht="12.8" hidden="false" customHeight="false" outlineLevel="0" collapsed="false">
      <c r="B252" s="1" t="n">
        <f aca="false">B251+1</f>
        <v>172</v>
      </c>
      <c r="C252" s="15" t="n">
        <f aca="false">$C251+1</f>
        <v>44069</v>
      </c>
      <c r="D252" s="9"/>
      <c r="E252" s="9"/>
      <c r="F252" s="9"/>
      <c r="G252" s="9"/>
      <c r="H252" s="9"/>
      <c r="I252" s="9"/>
      <c r="J252" s="9"/>
      <c r="K252" s="1" t="n">
        <f aca="false">K251+1</f>
        <v>172</v>
      </c>
      <c r="L252" s="15" t="n">
        <v>44069</v>
      </c>
      <c r="M252" s="9"/>
      <c r="N252" s="9"/>
      <c r="O252" s="9"/>
      <c r="P252" s="9"/>
      <c r="Q252" s="9"/>
      <c r="R252" s="9"/>
      <c r="S252" s="9"/>
      <c r="T252" s="1" t="n">
        <f aca="false">T251+1</f>
        <v>172</v>
      </c>
      <c r="U252" s="15" t="n">
        <v>44069</v>
      </c>
      <c r="V252" s="0" t="n">
        <f aca="false">D252-M252</f>
        <v>0</v>
      </c>
      <c r="W252" s="0" t="n">
        <f aca="false">E252-N252</f>
        <v>0</v>
      </c>
      <c r="X252" s="0" t="n">
        <f aca="false">F252-O252</f>
        <v>0</v>
      </c>
      <c r="Y252" s="0" t="n">
        <f aca="false">G252-P252</f>
        <v>0</v>
      </c>
      <c r="Z252" s="0" t="n">
        <f aca="false">H252-Q252</f>
        <v>0</v>
      </c>
      <c r="AA252" s="0" t="n">
        <f aca="false">I252-R252</f>
        <v>0</v>
      </c>
      <c r="AB252" s="0" t="n">
        <f aca="false">J252-S252</f>
        <v>0</v>
      </c>
      <c r="AC252" s="1" t="n">
        <f aca="false">AC251+1</f>
        <v>172</v>
      </c>
      <c r="AD252" s="15" t="n">
        <v>44069</v>
      </c>
      <c r="AE252" s="41" t="str">
        <f aca="false">IF(ISNUMBER(D252),D252-D251,"")</f>
        <v/>
      </c>
      <c r="AF252" s="41" t="str">
        <f aca="false">IF(ISNUMBER(E252),E252-E251,"")</f>
        <v/>
      </c>
      <c r="AG252" s="41" t="str">
        <f aca="false">IF(ISNUMBER(F252),F252-F251,"")</f>
        <v/>
      </c>
      <c r="AH252" s="41" t="str">
        <f aca="false">IF(ISNUMBER(G252),G252-G251,"")</f>
        <v/>
      </c>
      <c r="AI252" s="41" t="str">
        <f aca="false">IF(ISNUMBER(H252),H252-H251,"")</f>
        <v/>
      </c>
      <c r="AJ252" s="41" t="str">
        <f aca="false">IF(ISNUMBER(I252),I252-I251,"")</f>
        <v/>
      </c>
      <c r="AK252" s="41" t="str">
        <f aca="false">IF(ISNUMBER(J252),J252-J251,"")</f>
        <v/>
      </c>
      <c r="AL252" s="1" t="n">
        <f aca="false">AL251+1</f>
        <v>172</v>
      </c>
      <c r="AN252" s="42" t="str">
        <f aca="false">IF(ISNUMBER(AE250),AVERAGE(AE244:AE250),"")</f>
        <v/>
      </c>
      <c r="AO252" s="42" t="str">
        <f aca="false">IF(ISNUMBER(AF250),AVERAGE(AF244:AF250),"")</f>
        <v/>
      </c>
      <c r="AP252" s="42" t="str">
        <f aca="false">IF(ISNUMBER(AG250),AVERAGE(AG244:AG250),"")</f>
        <v/>
      </c>
      <c r="AQ252" s="42" t="str">
        <f aca="false">IF(ISNUMBER(AH250),AVERAGE(AH244:AH250),"")</f>
        <v/>
      </c>
      <c r="AR252" s="42" t="str">
        <f aca="false">IF(ISNUMBER(AI250),AVERAGE(AI244:AI250),"")</f>
        <v/>
      </c>
      <c r="AS252" s="42" t="str">
        <f aca="false">IF(ISNUMBER(AJ250),AVERAGE(AJ244:AJ250),"")</f>
        <v/>
      </c>
      <c r="AT252" s="42" t="str">
        <f aca="false">IF(ISNUMBER(AK250),AVERAGE(AK244:AK250),"")</f>
        <v/>
      </c>
    </row>
    <row r="253" customFormat="false" ht="12.8" hidden="false" customHeight="false" outlineLevel="0" collapsed="false">
      <c r="B253" s="1" t="n">
        <f aca="false">B252+1</f>
        <v>173</v>
      </c>
      <c r="C253" s="15" t="n">
        <f aca="false">$C252+1</f>
        <v>44070</v>
      </c>
      <c r="D253" s="9"/>
      <c r="E253" s="9"/>
      <c r="F253" s="9"/>
      <c r="G253" s="9"/>
      <c r="H253" s="9"/>
      <c r="I253" s="9"/>
      <c r="J253" s="9"/>
      <c r="K253" s="1" t="n">
        <f aca="false">K252+1</f>
        <v>173</v>
      </c>
      <c r="L253" s="15" t="n">
        <v>44070</v>
      </c>
      <c r="M253" s="9"/>
      <c r="N253" s="9"/>
      <c r="O253" s="9"/>
      <c r="P253" s="9"/>
      <c r="Q253" s="9"/>
      <c r="R253" s="9"/>
      <c r="S253" s="9"/>
      <c r="T253" s="1" t="n">
        <f aca="false">T252+1</f>
        <v>173</v>
      </c>
      <c r="U253" s="15" t="n">
        <v>44070</v>
      </c>
      <c r="V253" s="0" t="n">
        <f aca="false">D253-M253</f>
        <v>0</v>
      </c>
      <c r="W253" s="0" t="n">
        <f aca="false">E253-N253</f>
        <v>0</v>
      </c>
      <c r="X253" s="0" t="n">
        <f aca="false">F253-O253</f>
        <v>0</v>
      </c>
      <c r="Y253" s="0" t="n">
        <f aca="false">G253-P253</f>
        <v>0</v>
      </c>
      <c r="Z253" s="0" t="n">
        <f aca="false">H253-Q253</f>
        <v>0</v>
      </c>
      <c r="AA253" s="0" t="n">
        <f aca="false">I253-R253</f>
        <v>0</v>
      </c>
      <c r="AB253" s="0" t="n">
        <f aca="false">J253-S253</f>
        <v>0</v>
      </c>
      <c r="AC253" s="1" t="n">
        <f aca="false">AC252+1</f>
        <v>173</v>
      </c>
      <c r="AD253" s="15" t="n">
        <v>44070</v>
      </c>
      <c r="AE253" s="41" t="str">
        <f aca="false">IF(ISNUMBER(D253),D253-D252,"")</f>
        <v/>
      </c>
      <c r="AF253" s="41" t="str">
        <f aca="false">IF(ISNUMBER(E253),E253-E252,"")</f>
        <v/>
      </c>
      <c r="AG253" s="41" t="str">
        <f aca="false">IF(ISNUMBER(F253),F253-F252,"")</f>
        <v/>
      </c>
      <c r="AH253" s="41" t="str">
        <f aca="false">IF(ISNUMBER(G253),G253-G252,"")</f>
        <v/>
      </c>
      <c r="AI253" s="41" t="str">
        <f aca="false">IF(ISNUMBER(H253),H253-H252,"")</f>
        <v/>
      </c>
      <c r="AJ253" s="41" t="str">
        <f aca="false">IF(ISNUMBER(I253),I253-I252,"")</f>
        <v/>
      </c>
      <c r="AK253" s="41" t="str">
        <f aca="false">IF(ISNUMBER(J253),J253-J252,"")</f>
        <v/>
      </c>
      <c r="AL253" s="1" t="n">
        <f aca="false">AL252+1</f>
        <v>173</v>
      </c>
      <c r="AN253" s="42" t="str">
        <f aca="false">IF(ISNUMBER(AE251),AVERAGE(AE245:AE251),"")</f>
        <v/>
      </c>
      <c r="AO253" s="42" t="str">
        <f aca="false">IF(ISNUMBER(AF251),AVERAGE(AF245:AF251),"")</f>
        <v/>
      </c>
      <c r="AP253" s="42" t="str">
        <f aca="false">IF(ISNUMBER(AG251),AVERAGE(AG245:AG251),"")</f>
        <v/>
      </c>
      <c r="AQ253" s="42" t="str">
        <f aca="false">IF(ISNUMBER(AH251),AVERAGE(AH245:AH251),"")</f>
        <v/>
      </c>
      <c r="AR253" s="42" t="str">
        <f aca="false">IF(ISNUMBER(AI251),AVERAGE(AI245:AI251),"")</f>
        <v/>
      </c>
      <c r="AS253" s="42" t="str">
        <f aca="false">IF(ISNUMBER(AJ251),AVERAGE(AJ245:AJ251),"")</f>
        <v/>
      </c>
      <c r="AT253" s="42" t="str">
        <f aca="false">IF(ISNUMBER(AK251),AVERAGE(AK245:AK251),"")</f>
        <v/>
      </c>
    </row>
    <row r="254" customFormat="false" ht="12.8" hidden="false" customHeight="false" outlineLevel="0" collapsed="false">
      <c r="B254" s="1" t="n">
        <f aca="false">B253+1</f>
        <v>174</v>
      </c>
      <c r="C254" s="15" t="n">
        <f aca="false">$C253+1</f>
        <v>44071</v>
      </c>
      <c r="D254" s="9"/>
      <c r="E254" s="9"/>
      <c r="F254" s="9"/>
      <c r="G254" s="9"/>
      <c r="H254" s="9"/>
      <c r="I254" s="9"/>
      <c r="J254" s="9"/>
      <c r="K254" s="1" t="n">
        <f aca="false">K253+1</f>
        <v>174</v>
      </c>
      <c r="L254" s="15" t="n">
        <v>44071</v>
      </c>
      <c r="M254" s="9"/>
      <c r="N254" s="9"/>
      <c r="O254" s="9"/>
      <c r="P254" s="9"/>
      <c r="Q254" s="9"/>
      <c r="R254" s="9"/>
      <c r="S254" s="9"/>
      <c r="T254" s="1" t="n">
        <f aca="false">T253+1</f>
        <v>174</v>
      </c>
      <c r="U254" s="15" t="n">
        <v>44071</v>
      </c>
      <c r="V254" s="0" t="n">
        <f aca="false">D254-M254</f>
        <v>0</v>
      </c>
      <c r="W254" s="0" t="n">
        <f aca="false">E254-N254</f>
        <v>0</v>
      </c>
      <c r="X254" s="0" t="n">
        <f aca="false">F254-O254</f>
        <v>0</v>
      </c>
      <c r="Y254" s="0" t="n">
        <f aca="false">G254-P254</f>
        <v>0</v>
      </c>
      <c r="Z254" s="0" t="n">
        <f aca="false">H254-Q254</f>
        <v>0</v>
      </c>
      <c r="AA254" s="0" t="n">
        <f aca="false">I254-R254</f>
        <v>0</v>
      </c>
      <c r="AB254" s="0" t="n">
        <f aca="false">J254-S254</f>
        <v>0</v>
      </c>
      <c r="AC254" s="1" t="n">
        <f aca="false">AC253+1</f>
        <v>174</v>
      </c>
      <c r="AD254" s="15" t="n">
        <v>44071</v>
      </c>
      <c r="AE254" s="41" t="str">
        <f aca="false">IF(ISNUMBER(D254),D254-D253,"")</f>
        <v/>
      </c>
      <c r="AF254" s="41" t="str">
        <f aca="false">IF(ISNUMBER(E254),E254-E253,"")</f>
        <v/>
      </c>
      <c r="AG254" s="41" t="str">
        <f aca="false">IF(ISNUMBER(F254),F254-F253,"")</f>
        <v/>
      </c>
      <c r="AH254" s="41" t="str">
        <f aca="false">IF(ISNUMBER(G254),G254-G253,"")</f>
        <v/>
      </c>
      <c r="AI254" s="41" t="str">
        <f aca="false">IF(ISNUMBER(H254),H254-H253,"")</f>
        <v/>
      </c>
      <c r="AJ254" s="41" t="str">
        <f aca="false">IF(ISNUMBER(I254),I254-I253,"")</f>
        <v/>
      </c>
      <c r="AK254" s="41" t="str">
        <f aca="false">IF(ISNUMBER(J254),J254-J253,"")</f>
        <v/>
      </c>
      <c r="AL254" s="1" t="n">
        <f aca="false">AL253+1</f>
        <v>174</v>
      </c>
      <c r="AN254" s="42" t="str">
        <f aca="false">IF(ISNUMBER(AE252),AVERAGE(AE246:AE252),"")</f>
        <v/>
      </c>
      <c r="AO254" s="42" t="str">
        <f aca="false">IF(ISNUMBER(AF252),AVERAGE(AF246:AF252),"")</f>
        <v/>
      </c>
      <c r="AP254" s="42" t="str">
        <f aca="false">IF(ISNUMBER(AG252),AVERAGE(AG246:AG252),"")</f>
        <v/>
      </c>
      <c r="AQ254" s="42" t="str">
        <f aca="false">IF(ISNUMBER(AH252),AVERAGE(AH246:AH252),"")</f>
        <v/>
      </c>
      <c r="AR254" s="42" t="str">
        <f aca="false">IF(ISNUMBER(AI252),AVERAGE(AI246:AI252),"")</f>
        <v/>
      </c>
      <c r="AS254" s="42" t="str">
        <f aca="false">IF(ISNUMBER(AJ252),AVERAGE(AJ246:AJ252),"")</f>
        <v/>
      </c>
      <c r="AT254" s="42" t="str">
        <f aca="false">IF(ISNUMBER(AK252),AVERAGE(AK246:AK252),"")</f>
        <v/>
      </c>
    </row>
    <row r="255" customFormat="false" ht="12.8" hidden="false" customHeight="false" outlineLevel="0" collapsed="false">
      <c r="B255" s="1" t="n">
        <f aca="false">B254+1</f>
        <v>175</v>
      </c>
      <c r="C255" s="15" t="n">
        <f aca="false">$C254+1</f>
        <v>44072</v>
      </c>
      <c r="D255" s="9"/>
      <c r="E255" s="9"/>
      <c r="F255" s="9"/>
      <c r="G255" s="9"/>
      <c r="H255" s="9"/>
      <c r="I255" s="9"/>
      <c r="J255" s="9"/>
      <c r="K255" s="1" t="n">
        <f aca="false">K254+1</f>
        <v>175</v>
      </c>
      <c r="L255" s="15" t="n">
        <v>44072</v>
      </c>
      <c r="M255" s="9"/>
      <c r="N255" s="9"/>
      <c r="O255" s="9"/>
      <c r="P255" s="9"/>
      <c r="Q255" s="9"/>
      <c r="R255" s="9"/>
      <c r="S255" s="9"/>
      <c r="T255" s="1" t="n">
        <f aca="false">T254+1</f>
        <v>175</v>
      </c>
      <c r="U255" s="15" t="n">
        <v>44072</v>
      </c>
      <c r="V255" s="0" t="n">
        <f aca="false">D255-M255</f>
        <v>0</v>
      </c>
      <c r="W255" s="0" t="n">
        <f aca="false">E255-N255</f>
        <v>0</v>
      </c>
      <c r="X255" s="0" t="n">
        <f aca="false">F255-O255</f>
        <v>0</v>
      </c>
      <c r="Y255" s="0" t="n">
        <f aca="false">G255-P255</f>
        <v>0</v>
      </c>
      <c r="Z255" s="0" t="n">
        <f aca="false">H255-Q255</f>
        <v>0</v>
      </c>
      <c r="AA255" s="0" t="n">
        <f aca="false">I255-R255</f>
        <v>0</v>
      </c>
      <c r="AB255" s="0" t="n">
        <f aca="false">J255-S255</f>
        <v>0</v>
      </c>
      <c r="AC255" s="1" t="n">
        <f aca="false">AC254+1</f>
        <v>175</v>
      </c>
      <c r="AD255" s="15" t="n">
        <v>44072</v>
      </c>
      <c r="AE255" s="41" t="str">
        <f aca="false">IF(ISNUMBER(D255),D255-D254,"")</f>
        <v/>
      </c>
      <c r="AF255" s="41" t="str">
        <f aca="false">IF(ISNUMBER(E255),E255-E254,"")</f>
        <v/>
      </c>
      <c r="AG255" s="41" t="str">
        <f aca="false">IF(ISNUMBER(F255),F255-F254,"")</f>
        <v/>
      </c>
      <c r="AH255" s="41" t="str">
        <f aca="false">IF(ISNUMBER(G255),G255-G254,"")</f>
        <v/>
      </c>
      <c r="AI255" s="41" t="str">
        <f aca="false">IF(ISNUMBER(H255),H255-H254,"")</f>
        <v/>
      </c>
      <c r="AJ255" s="41" t="str">
        <f aca="false">IF(ISNUMBER(I255),I255-I254,"")</f>
        <v/>
      </c>
      <c r="AK255" s="41" t="str">
        <f aca="false">IF(ISNUMBER(J255),J255-J254,"")</f>
        <v/>
      </c>
      <c r="AL255" s="1" t="n">
        <f aca="false">AL254+1</f>
        <v>175</v>
      </c>
      <c r="AN255" s="42" t="str">
        <f aca="false">IF(ISNUMBER(AE253),AVERAGE(AE247:AE253),"")</f>
        <v/>
      </c>
      <c r="AO255" s="42" t="str">
        <f aca="false">IF(ISNUMBER(AF253),AVERAGE(AF247:AF253),"")</f>
        <v/>
      </c>
      <c r="AP255" s="42" t="str">
        <f aca="false">IF(ISNUMBER(AG253),AVERAGE(AG247:AG253),"")</f>
        <v/>
      </c>
      <c r="AQ255" s="42" t="str">
        <f aca="false">IF(ISNUMBER(AH253),AVERAGE(AH247:AH253),"")</f>
        <v/>
      </c>
      <c r="AR255" s="42" t="str">
        <f aca="false">IF(ISNUMBER(AI253),AVERAGE(AI247:AI253),"")</f>
        <v/>
      </c>
      <c r="AS255" s="42" t="str">
        <f aca="false">IF(ISNUMBER(AJ253),AVERAGE(AJ247:AJ253),"")</f>
        <v/>
      </c>
      <c r="AT255" s="42" t="str">
        <f aca="false">IF(ISNUMBER(AK253),AVERAGE(AK247:AK253),"")</f>
        <v/>
      </c>
    </row>
    <row r="256" customFormat="false" ht="12.8" hidden="false" customHeight="false" outlineLevel="0" collapsed="false">
      <c r="B256" s="1" t="n">
        <f aca="false">B255+1</f>
        <v>176</v>
      </c>
      <c r="C256" s="15" t="n">
        <f aca="false">$C255+1</f>
        <v>44073</v>
      </c>
      <c r="D256" s="9"/>
      <c r="E256" s="9"/>
      <c r="F256" s="9"/>
      <c r="G256" s="9"/>
      <c r="H256" s="9"/>
      <c r="I256" s="9"/>
      <c r="J256" s="9"/>
      <c r="K256" s="1" t="n">
        <f aca="false">K255+1</f>
        <v>176</v>
      </c>
      <c r="L256" s="15" t="n">
        <v>44073</v>
      </c>
      <c r="M256" s="9"/>
      <c r="N256" s="9"/>
      <c r="O256" s="9"/>
      <c r="P256" s="9"/>
      <c r="Q256" s="9"/>
      <c r="R256" s="9"/>
      <c r="S256" s="9"/>
      <c r="T256" s="1" t="n">
        <f aca="false">T255+1</f>
        <v>176</v>
      </c>
      <c r="U256" s="15" t="n">
        <v>44073</v>
      </c>
      <c r="V256" s="0" t="n">
        <f aca="false">D256-M256</f>
        <v>0</v>
      </c>
      <c r="W256" s="0" t="n">
        <f aca="false">E256-N256</f>
        <v>0</v>
      </c>
      <c r="X256" s="0" t="n">
        <f aca="false">F256-O256</f>
        <v>0</v>
      </c>
      <c r="Y256" s="0" t="n">
        <f aca="false">G256-P256</f>
        <v>0</v>
      </c>
      <c r="Z256" s="0" t="n">
        <f aca="false">H256-Q256</f>
        <v>0</v>
      </c>
      <c r="AA256" s="0" t="n">
        <f aca="false">I256-R256</f>
        <v>0</v>
      </c>
      <c r="AB256" s="0" t="n">
        <f aca="false">J256-S256</f>
        <v>0</v>
      </c>
      <c r="AC256" s="1" t="n">
        <f aca="false">AC255+1</f>
        <v>176</v>
      </c>
      <c r="AD256" s="15" t="n">
        <v>44073</v>
      </c>
      <c r="AE256" s="41" t="str">
        <f aca="false">IF(ISNUMBER(D256),D256-D255,"")</f>
        <v/>
      </c>
      <c r="AF256" s="41" t="str">
        <f aca="false">IF(ISNUMBER(E256),E256-E255,"")</f>
        <v/>
      </c>
      <c r="AG256" s="41" t="str">
        <f aca="false">IF(ISNUMBER(F256),F256-F255,"")</f>
        <v/>
      </c>
      <c r="AH256" s="41" t="str">
        <f aca="false">IF(ISNUMBER(G256),G256-G255,"")</f>
        <v/>
      </c>
      <c r="AI256" s="41" t="str">
        <f aca="false">IF(ISNUMBER(H256),H256-H255,"")</f>
        <v/>
      </c>
      <c r="AJ256" s="41" t="str">
        <f aca="false">IF(ISNUMBER(I256),I256-I255,"")</f>
        <v/>
      </c>
      <c r="AK256" s="41" t="str">
        <f aca="false">IF(ISNUMBER(J256),J256-J255,"")</f>
        <v/>
      </c>
      <c r="AL256" s="1" t="n">
        <f aca="false">AL255+1</f>
        <v>176</v>
      </c>
      <c r="AN256" s="42" t="str">
        <f aca="false">IF(ISNUMBER(AE254),AVERAGE(AE248:AE254),"")</f>
        <v/>
      </c>
      <c r="AO256" s="42" t="str">
        <f aca="false">IF(ISNUMBER(AF254),AVERAGE(AF248:AF254),"")</f>
        <v/>
      </c>
      <c r="AP256" s="42" t="str">
        <f aca="false">IF(ISNUMBER(AG254),AVERAGE(AG248:AG254),"")</f>
        <v/>
      </c>
      <c r="AQ256" s="42" t="str">
        <f aca="false">IF(ISNUMBER(AH254),AVERAGE(AH248:AH254),"")</f>
        <v/>
      </c>
      <c r="AR256" s="42" t="str">
        <f aca="false">IF(ISNUMBER(AI254),AVERAGE(AI248:AI254),"")</f>
        <v/>
      </c>
      <c r="AS256" s="42" t="str">
        <f aca="false">IF(ISNUMBER(AJ254),AVERAGE(AJ248:AJ254),"")</f>
        <v/>
      </c>
      <c r="AT256" s="42" t="str">
        <f aca="false">IF(ISNUMBER(AK254),AVERAGE(AK248:AK254),"")</f>
        <v/>
      </c>
    </row>
    <row r="257" customFormat="false" ht="12.8" hidden="false" customHeight="false" outlineLevel="0" collapsed="false">
      <c r="B257" s="1" t="n">
        <f aca="false">B256+1</f>
        <v>177</v>
      </c>
      <c r="C257" s="15" t="n">
        <f aca="false">$C256+1</f>
        <v>44074</v>
      </c>
      <c r="D257" s="9"/>
      <c r="E257" s="9"/>
      <c r="F257" s="9"/>
      <c r="G257" s="9"/>
      <c r="H257" s="9"/>
      <c r="I257" s="9"/>
      <c r="J257" s="9"/>
      <c r="K257" s="1" t="n">
        <f aca="false">K256+1</f>
        <v>177</v>
      </c>
      <c r="L257" s="15" t="n">
        <v>44074</v>
      </c>
      <c r="M257" s="9"/>
      <c r="N257" s="9"/>
      <c r="O257" s="9"/>
      <c r="P257" s="9"/>
      <c r="Q257" s="9"/>
      <c r="R257" s="9"/>
      <c r="S257" s="9"/>
      <c r="T257" s="1" t="n">
        <f aca="false">T256+1</f>
        <v>177</v>
      </c>
      <c r="U257" s="15" t="n">
        <v>44074</v>
      </c>
      <c r="V257" s="0" t="n">
        <f aca="false">D257-M257</f>
        <v>0</v>
      </c>
      <c r="W257" s="0" t="n">
        <f aca="false">E257-N257</f>
        <v>0</v>
      </c>
      <c r="X257" s="0" t="n">
        <f aca="false">F257-O257</f>
        <v>0</v>
      </c>
      <c r="Y257" s="0" t="n">
        <f aca="false">G257-P257</f>
        <v>0</v>
      </c>
      <c r="Z257" s="0" t="n">
        <f aca="false">H257-Q257</f>
        <v>0</v>
      </c>
      <c r="AA257" s="0" t="n">
        <f aca="false">I257-R257</f>
        <v>0</v>
      </c>
      <c r="AB257" s="0" t="n">
        <f aca="false">J257-S257</f>
        <v>0</v>
      </c>
      <c r="AC257" s="1" t="n">
        <f aca="false">AC256+1</f>
        <v>177</v>
      </c>
      <c r="AD257" s="15" t="n">
        <v>44074</v>
      </c>
      <c r="AE257" s="41" t="str">
        <f aca="false">IF(ISNUMBER(D257),D257-D256,"")</f>
        <v/>
      </c>
      <c r="AF257" s="41" t="str">
        <f aca="false">IF(ISNUMBER(E257),E257-E256,"")</f>
        <v/>
      </c>
      <c r="AG257" s="41" t="str">
        <f aca="false">IF(ISNUMBER(F257),F257-F256,"")</f>
        <v/>
      </c>
      <c r="AH257" s="41" t="str">
        <f aca="false">IF(ISNUMBER(G257),G257-G256,"")</f>
        <v/>
      </c>
      <c r="AI257" s="41" t="str">
        <f aca="false">IF(ISNUMBER(H257),H257-H256,"")</f>
        <v/>
      </c>
      <c r="AJ257" s="41" t="str">
        <f aca="false">IF(ISNUMBER(I257),I257-I256,"")</f>
        <v/>
      </c>
      <c r="AK257" s="41" t="str">
        <f aca="false">IF(ISNUMBER(J257),J257-J256,"")</f>
        <v/>
      </c>
      <c r="AL257" s="1" t="n">
        <f aca="false">AL256+1</f>
        <v>177</v>
      </c>
      <c r="AN257" s="42" t="str">
        <f aca="false">IF(ISNUMBER(AE255),AVERAGE(AE249:AE255),"")</f>
        <v/>
      </c>
      <c r="AO257" s="42" t="str">
        <f aca="false">IF(ISNUMBER(AF255),AVERAGE(AF249:AF255),"")</f>
        <v/>
      </c>
      <c r="AP257" s="42" t="str">
        <f aca="false">IF(ISNUMBER(AG255),AVERAGE(AG249:AG255),"")</f>
        <v/>
      </c>
      <c r="AQ257" s="42" t="str">
        <f aca="false">IF(ISNUMBER(AH255),AVERAGE(AH249:AH255),"")</f>
        <v/>
      </c>
      <c r="AR257" s="42" t="str">
        <f aca="false">IF(ISNUMBER(AI255),AVERAGE(AI249:AI255),"")</f>
        <v/>
      </c>
      <c r="AS257" s="42" t="str">
        <f aca="false">IF(ISNUMBER(AJ255),AVERAGE(AJ249:AJ255),"")</f>
        <v/>
      </c>
      <c r="AT257" s="42" t="str">
        <f aca="false">IF(ISNUMBER(AK255),AVERAGE(AK249:AK255),"")</f>
        <v/>
      </c>
    </row>
    <row r="258" customFormat="false" ht="12.8" hidden="false" customHeight="false" outlineLevel="0" collapsed="false">
      <c r="B258" s="1"/>
      <c r="C258" s="15"/>
      <c r="D258" s="1"/>
      <c r="E258" s="1"/>
      <c r="F258" s="1"/>
      <c r="G258" s="1"/>
      <c r="H258" s="1"/>
      <c r="I258" s="1"/>
      <c r="J258" s="1"/>
      <c r="K258" s="1"/>
      <c r="AN258" s="42" t="str">
        <f aca="false">IF(ISNUMBER(AE256),AVERAGE(AE250:AE256),"")</f>
        <v/>
      </c>
      <c r="AO258" s="42" t="str">
        <f aca="false">IF(ISNUMBER(AF256),AVERAGE(AF250:AF256),"")</f>
        <v/>
      </c>
      <c r="AP258" s="42" t="str">
        <f aca="false">IF(ISNUMBER(AG256),AVERAGE(AG250:AG256),"")</f>
        <v/>
      </c>
      <c r="AQ258" s="42" t="str">
        <f aca="false">IF(ISNUMBER(AH256),AVERAGE(AH250:AH256),"")</f>
        <v/>
      </c>
      <c r="AR258" s="42" t="str">
        <f aca="false">IF(ISNUMBER(AI256),AVERAGE(AI250:AI256),"")</f>
        <v/>
      </c>
      <c r="AS258" s="42" t="str">
        <f aca="false">IF(ISNUMBER(AJ256),AVERAGE(AJ250:AJ256),"")</f>
        <v/>
      </c>
      <c r="AT258" s="42" t="str">
        <f aca="false">IF(ISNUMBER(AK256),AVERAGE(AK250:AK256),"")</f>
        <v/>
      </c>
    </row>
    <row r="259" customFormat="false" ht="12.8" hidden="false" customHeight="false" outlineLevel="0" collapsed="false">
      <c r="B259" s="1"/>
      <c r="C259" s="15"/>
      <c r="D259" s="1"/>
      <c r="E259" s="1"/>
      <c r="F259" s="1"/>
      <c r="G259" s="1"/>
      <c r="H259" s="1"/>
      <c r="I259" s="1"/>
      <c r="J259" s="1"/>
      <c r="K259" s="1"/>
      <c r="AN259" s="42" t="str">
        <f aca="false">IF(ISNUMBER(AE257),AVERAGE(AE251:AE257),"")</f>
        <v/>
      </c>
      <c r="AO259" s="42" t="str">
        <f aca="false">IF(ISNUMBER(AF257),AVERAGE(AF251:AF257),"")</f>
        <v/>
      </c>
      <c r="AP259" s="42" t="str">
        <f aca="false">IF(ISNUMBER(AG257),AVERAGE(AG251:AG257),"")</f>
        <v/>
      </c>
      <c r="AQ259" s="42" t="str">
        <f aca="false">IF(ISNUMBER(AH257),AVERAGE(AH251:AH257),"")</f>
        <v/>
      </c>
      <c r="AR259" s="42" t="str">
        <f aca="false">IF(ISNUMBER(AI257),AVERAGE(AI251:AI257),"")</f>
        <v/>
      </c>
      <c r="AS259" s="42" t="str">
        <f aca="false">IF(ISNUMBER(AJ257),AVERAGE(AJ251:AJ257),"")</f>
        <v/>
      </c>
      <c r="AT259" s="42" t="str">
        <f aca="false">IF(ISNUMBER(AK257),AVERAGE(AK251:AK257),"")</f>
        <v/>
      </c>
    </row>
    <row r="260" customFormat="false" ht="12.8" hidden="false" customHeight="false" outlineLevel="0" collapsed="false">
      <c r="B260" s="1"/>
      <c r="C260" s="15"/>
      <c r="D260" s="1"/>
      <c r="E260" s="1"/>
      <c r="F260" s="1"/>
      <c r="G260" s="1"/>
      <c r="H260" s="1"/>
      <c r="I260" s="1"/>
      <c r="J260" s="1"/>
      <c r="K260" s="1"/>
      <c r="X260" s="0" t="s">
        <v>115</v>
      </c>
      <c r="AN260" s="43" t="str">
        <f aca="false">IF(ISNUMBER(AE258),AVERAGE(AE252:AE258),"")</f>
        <v/>
      </c>
      <c r="AO260" s="43" t="str">
        <f aca="false">IF(ISNUMBER(AF258),AVERAGE(AF252:AF258),"")</f>
        <v/>
      </c>
      <c r="AP260" s="43" t="str">
        <f aca="false">IF(ISNUMBER(AG258),AVERAGE(AG252:AG258),"")</f>
        <v/>
      </c>
      <c r="AQ260" s="43" t="str">
        <f aca="false">IF(ISNUMBER(AH258),AVERAGE(AH252:AH258),"")</f>
        <v/>
      </c>
      <c r="AR260" s="43" t="str">
        <f aca="false">IF(ISNUMBER(AI258),AVERAGE(AI252:AI258),"")</f>
        <v/>
      </c>
      <c r="AS260" s="43" t="str">
        <f aca="false">IF(ISNUMBER(AJ258),AVERAGE(AJ252:AJ258),"")</f>
        <v/>
      </c>
      <c r="AT260" s="43" t="str">
        <f aca="false">IF(ISNUMBER(AK258),AVERAGE(AK252:AK258),"")</f>
        <v/>
      </c>
    </row>
    <row r="261" customFormat="false" ht="12.8" hidden="false" customHeight="false" outlineLevel="0" collapsed="false">
      <c r="B261" s="1"/>
      <c r="C261" s="15"/>
      <c r="K261" s="1"/>
    </row>
    <row r="262" customFormat="false" ht="12.8" hidden="false" customHeight="false" outlineLevel="0" collapsed="false">
      <c r="B262" s="1"/>
      <c r="C262" s="15"/>
      <c r="K262" s="1"/>
    </row>
    <row r="263" customFormat="false" ht="12.8" hidden="false" customHeight="false" outlineLevel="0" collapsed="false">
      <c r="B263" s="1"/>
      <c r="C263" s="15"/>
      <c r="K263" s="1"/>
    </row>
    <row r="264" customFormat="false" ht="12.8" hidden="false" customHeight="false" outlineLevel="0" collapsed="false">
      <c r="B264" s="1"/>
      <c r="K264" s="1"/>
    </row>
    <row r="265" customFormat="false" ht="12.8" hidden="false" customHeight="false" outlineLevel="0" collapsed="false">
      <c r="B265" s="1"/>
      <c r="K265" s="1"/>
    </row>
    <row r="266" customFormat="false" ht="12.8" hidden="false" customHeight="false" outlineLevel="0" collapsed="false">
      <c r="B266" s="1"/>
      <c r="K266" s="1"/>
    </row>
    <row r="267" customFormat="false" ht="12.8" hidden="false" customHeight="false" outlineLevel="0" collapsed="false">
      <c r="B267" s="1"/>
      <c r="K267" s="1"/>
    </row>
    <row r="268" customFormat="false" ht="12.8" hidden="false" customHeight="false" outlineLevel="0" collapsed="false">
      <c r="B268" s="1"/>
      <c r="K268" s="1"/>
    </row>
    <row r="269" customFormat="false" ht="12.8" hidden="false" customHeight="false" outlineLevel="0" collapsed="false">
      <c r="B269" s="1"/>
      <c r="K269" s="1"/>
    </row>
    <row r="270" customFormat="false" ht="12.8" hidden="false" customHeight="false" outlineLevel="0" collapsed="false">
      <c r="B270" s="1"/>
      <c r="K270" s="1"/>
    </row>
    <row r="271" customFormat="false" ht="12.8" hidden="false" customHeight="false" outlineLevel="0" collapsed="false">
      <c r="B271" s="1"/>
      <c r="K271" s="1"/>
    </row>
    <row r="272" customFormat="false" ht="12.8" hidden="false" customHeight="false" outlineLevel="0" collapsed="false">
      <c r="B272" s="1"/>
      <c r="K272" s="1"/>
    </row>
    <row r="273" customFormat="false" ht="12.8" hidden="false" customHeight="false" outlineLevel="0" collapsed="false">
      <c r="B273" s="1"/>
      <c r="K273" s="1"/>
    </row>
    <row r="274" customFormat="false" ht="12.8" hidden="false" customHeight="false" outlineLevel="0" collapsed="false">
      <c r="B274" s="1"/>
      <c r="K274" s="1"/>
    </row>
    <row r="275" customFormat="false" ht="12.8" hidden="false" customHeight="false" outlineLevel="0" collapsed="false">
      <c r="B275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2:AB266"/>
  <sheetViews>
    <sheetView showFormulas="false" showGridLines="true" showRowColHeaders="true" showZeros="true" rightToLeft="false" tabSelected="false" showOutlineSymbols="true" defaultGridColor="true" view="normal" topLeftCell="A58" colorId="64" zoomScale="100" zoomScaleNormal="100" zoomScalePageLayoutView="100" workbookViewId="0">
      <selection pane="topLeft" activeCell="L234" activeCellId="0" sqref="L234"/>
    </sheetView>
  </sheetViews>
  <sheetFormatPr defaultColWidth="11.53515625" defaultRowHeight="12.8" zeroHeight="false" outlineLevelRow="0" outlineLevelCol="0"/>
  <sheetData>
    <row r="2" customFormat="false" ht="18.55" hidden="false" customHeight="false" outlineLevel="0" collapsed="false">
      <c r="B2" s="2" t="s">
        <v>76</v>
      </c>
      <c r="I2" s="3"/>
      <c r="J2" s="4"/>
    </row>
    <row r="3" customFormat="false" ht="13.8" hidden="false" customHeight="false" outlineLevel="0" collapsed="false">
      <c r="B3" s="3" t="s">
        <v>1</v>
      </c>
      <c r="C3" s="4" t="s">
        <v>116</v>
      </c>
    </row>
    <row r="8" customFormat="false" ht="12.8" hidden="false" customHeight="false" outlineLevel="0" collapsed="false">
      <c r="D8" s="7" t="s">
        <v>9</v>
      </c>
      <c r="E8" s="7" t="s">
        <v>71</v>
      </c>
      <c r="F8" s="7" t="s">
        <v>11</v>
      </c>
      <c r="G8" s="7" t="s">
        <v>12</v>
      </c>
      <c r="H8" s="7" t="s">
        <v>13</v>
      </c>
      <c r="I8" s="7" t="s">
        <v>14</v>
      </c>
      <c r="J8" s="7" t="s">
        <v>15</v>
      </c>
    </row>
    <row r="9" customFormat="false" ht="12.8" hidden="false" customHeight="false" outlineLevel="0" collapsed="false">
      <c r="C9" s="8" t="s">
        <v>19</v>
      </c>
      <c r="D9" s="9" t="n">
        <f aca="false">5*D10</f>
        <v>302.4</v>
      </c>
      <c r="E9" s="9" t="n">
        <f aca="false">5*E10</f>
        <v>233.75</v>
      </c>
      <c r="F9" s="9" t="n">
        <f aca="false">5*F10</f>
        <v>326.35</v>
      </c>
      <c r="G9" s="9" t="n">
        <f aca="false">5*G10</f>
        <v>51.8</v>
      </c>
      <c r="H9" s="9" t="n">
        <f aca="false">5*H10</f>
        <v>338.95</v>
      </c>
      <c r="I9" s="9" t="n">
        <f aca="false">5*I10</f>
        <v>1655</v>
      </c>
      <c r="J9" s="9" t="n">
        <f aca="false">5*J10</f>
        <v>418.9</v>
      </c>
    </row>
    <row r="10" customFormat="false" ht="12.8" hidden="false" customHeight="false" outlineLevel="0" collapsed="false">
      <c r="C10" s="7" t="s">
        <v>23</v>
      </c>
      <c r="D10" s="1" t="n">
        <v>60.48</v>
      </c>
      <c r="E10" s="1" t="n">
        <v>46.75</v>
      </c>
      <c r="F10" s="1" t="n">
        <v>65.27</v>
      </c>
      <c r="G10" s="1" t="n">
        <v>10.36</v>
      </c>
      <c r="H10" s="1" t="n">
        <v>67.79</v>
      </c>
      <c r="I10" s="1" t="n">
        <v>331</v>
      </c>
      <c r="J10" s="1" t="n">
        <v>83.78</v>
      </c>
    </row>
    <row r="12" customFormat="false" ht="12.8" hidden="false" customHeight="false" outlineLevel="0" collapsed="false">
      <c r="D12" s="44" t="s">
        <v>9</v>
      </c>
      <c r="E12" s="45" t="s">
        <v>10</v>
      </c>
      <c r="F12" s="44" t="s">
        <v>11</v>
      </c>
      <c r="G12" s="44" t="s">
        <v>12</v>
      </c>
      <c r="H12" s="44" t="s">
        <v>13</v>
      </c>
      <c r="I12" s="44" t="s">
        <v>14</v>
      </c>
      <c r="J12" s="44" t="s">
        <v>15</v>
      </c>
    </row>
    <row r="13" customFormat="false" ht="12.8" hidden="false" customHeight="false" outlineLevel="0" collapsed="false">
      <c r="C13" s="7" t="s">
        <v>117</v>
      </c>
      <c r="D13" s="40" t="n">
        <f aca="false">data_in!$D$80</f>
        <v>233</v>
      </c>
      <c r="E13" s="46" t="n">
        <f aca="false">data_in!$E$87</f>
        <v>196</v>
      </c>
      <c r="F13" s="46" t="n">
        <f aca="false">data_in!$F$91</f>
        <v>264</v>
      </c>
      <c r="G13" s="46" t="n">
        <f aca="false">data_in!$G$97</f>
        <v>40</v>
      </c>
      <c r="H13" s="46" t="n">
        <f aca="false">data_in!$H$95</f>
        <v>285</v>
      </c>
      <c r="I13" s="46" t="n">
        <f aca="false">data_in!$I$99</f>
        <v>1295</v>
      </c>
      <c r="J13" s="46" t="n">
        <f aca="false">data_in!$J$100</f>
        <v>351</v>
      </c>
    </row>
    <row r="14" customFormat="false" ht="12.8" hidden="false" customHeight="false" outlineLevel="0" collapsed="false">
      <c r="C14" s="7" t="s">
        <v>118</v>
      </c>
      <c r="D14" s="0" t="n">
        <v>80</v>
      </c>
      <c r="E14" s="0" t="n">
        <v>87</v>
      </c>
      <c r="F14" s="0" t="n">
        <v>91</v>
      </c>
      <c r="G14" s="0" t="n">
        <v>97</v>
      </c>
      <c r="H14" s="0" t="n">
        <v>95</v>
      </c>
      <c r="I14" s="0" t="n">
        <v>99</v>
      </c>
      <c r="J14" s="0" t="n">
        <v>100</v>
      </c>
    </row>
    <row r="72" customFormat="false" ht="12.8" hidden="false" customHeight="false" outlineLevel="0" collapsed="false">
      <c r="D72" s="47"/>
      <c r="E72" s="47"/>
      <c r="F72" s="47"/>
      <c r="G72" s="47"/>
      <c r="H72" s="47"/>
      <c r="I72" s="47"/>
      <c r="J72" s="47"/>
    </row>
    <row r="73" customFormat="false" ht="12.8" hidden="false" customHeight="false" outlineLevel="0" collapsed="false">
      <c r="D73" s="47"/>
      <c r="E73" s="47"/>
      <c r="F73" s="47"/>
      <c r="G73" s="47"/>
      <c r="H73" s="47"/>
      <c r="I73" s="47"/>
      <c r="J73" s="47"/>
    </row>
    <row r="74" customFormat="false" ht="12.8" hidden="false" customHeight="false" outlineLevel="0" collapsed="false">
      <c r="D74" s="47"/>
      <c r="E74" s="47"/>
      <c r="F74" s="47"/>
      <c r="G74" s="47"/>
      <c r="H74" s="47"/>
      <c r="I74" s="47"/>
      <c r="J74" s="47"/>
    </row>
    <row r="75" customFormat="false" ht="12.8" hidden="false" customHeight="false" outlineLevel="0" collapsed="false">
      <c r="D75" s="47"/>
      <c r="E75" s="47"/>
      <c r="F75" s="47"/>
      <c r="G75" s="47"/>
      <c r="H75" s="47"/>
      <c r="I75" s="47"/>
      <c r="J75" s="47"/>
    </row>
    <row r="76" customFormat="false" ht="12.8" hidden="false" customHeight="false" outlineLevel="0" collapsed="false">
      <c r="C76" s="7"/>
      <c r="D76" s="47"/>
      <c r="E76" s="47"/>
      <c r="F76" s="47"/>
      <c r="G76" s="47"/>
      <c r="H76" s="47"/>
      <c r="I76" s="47"/>
      <c r="J76" s="47"/>
    </row>
    <row r="77" customFormat="false" ht="12.8" hidden="false" customHeight="false" outlineLevel="0" collapsed="false">
      <c r="C77" s="7" t="s">
        <v>118</v>
      </c>
      <c r="D77" s="0" t="n">
        <v>80</v>
      </c>
      <c r="E77" s="0" t="n">
        <v>87</v>
      </c>
      <c r="F77" s="0" t="n">
        <v>91</v>
      </c>
      <c r="G77" s="0" t="n">
        <v>97</v>
      </c>
      <c r="H77" s="0" t="n">
        <v>95</v>
      </c>
      <c r="I77" s="0" t="n">
        <v>99</v>
      </c>
      <c r="J77" s="0" t="n">
        <v>100</v>
      </c>
    </row>
    <row r="78" customFormat="false" ht="12.8" hidden="false" customHeight="false" outlineLevel="0" collapsed="false">
      <c r="D78" s="35" t="s">
        <v>119</v>
      </c>
      <c r="E78" s="36"/>
      <c r="F78" s="37"/>
      <c r="G78" s="5"/>
      <c r="N78" s="35"/>
      <c r="O78" s="36"/>
      <c r="P78" s="37"/>
      <c r="Q78" s="5"/>
      <c r="V78" s="35"/>
      <c r="W78" s="36"/>
      <c r="X78" s="37"/>
      <c r="Y78" s="5"/>
    </row>
    <row r="79" customFormat="false" ht="12.8" hidden="false" customHeight="false" outlineLevel="0" collapsed="false">
      <c r="B79" s="7" t="s">
        <v>120</v>
      </c>
      <c r="D79" s="44" t="s">
        <v>9</v>
      </c>
      <c r="E79" s="45" t="s">
        <v>10</v>
      </c>
      <c r="F79" s="44" t="s">
        <v>11</v>
      </c>
      <c r="G79" s="44" t="s">
        <v>12</v>
      </c>
      <c r="H79" s="44" t="s">
        <v>13</v>
      </c>
      <c r="I79" s="44" t="s">
        <v>14</v>
      </c>
      <c r="J79" s="44" t="s">
        <v>15</v>
      </c>
      <c r="L79" s="7"/>
      <c r="N79" s="44"/>
      <c r="O79" s="45"/>
      <c r="P79" s="44"/>
      <c r="Q79" s="44"/>
      <c r="R79" s="44"/>
      <c r="S79" s="44"/>
      <c r="T79" s="44"/>
      <c r="V79" s="44"/>
      <c r="W79" s="45"/>
      <c r="X79" s="44"/>
      <c r="Y79" s="44"/>
      <c r="Z79" s="44"/>
      <c r="AA79" s="44"/>
      <c r="AB79" s="44"/>
    </row>
    <row r="80" customFormat="false" ht="12.8" hidden="false" customHeight="false" outlineLevel="0" collapsed="false">
      <c r="B80" s="15" t="n">
        <v>43897</v>
      </c>
      <c r="C80" s="0" t="n">
        <v>0</v>
      </c>
      <c r="D80" s="47" t="n">
        <f aca="false">data_in!$D80/data_in!$D$31</f>
        <v>3.85251322751323</v>
      </c>
      <c r="E80" s="48" t="n">
        <f aca="false">data_in!$E87/data_in!$E$31</f>
        <v>4.19251336898396</v>
      </c>
      <c r="F80" s="48" t="n">
        <f aca="false">data_in!$F91/data_in!$F$31</f>
        <v>4.0447372452888</v>
      </c>
      <c r="G80" s="48" t="n">
        <f aca="false">data_in!$G97/data_in!$G$31</f>
        <v>3.86100386100386</v>
      </c>
      <c r="H80" s="48" t="n">
        <f aca="false">data_in!$H95/data_in!$H$31</f>
        <v>4.2041599055908</v>
      </c>
      <c r="I80" s="48" t="n">
        <f aca="false">data_in!$I99/data_in!$I$31</f>
        <v>3.91238670694864</v>
      </c>
      <c r="J80" s="48" t="n">
        <f aca="false">data_in!$J100/data_in!$J$31</f>
        <v>4.18954404392456</v>
      </c>
      <c r="L80" s="15"/>
      <c r="N80" s="47"/>
      <c r="O80" s="48"/>
      <c r="P80" s="48"/>
      <c r="Q80" s="48"/>
      <c r="R80" s="48"/>
      <c r="S80" s="48"/>
      <c r="T80" s="48"/>
      <c r="V80" s="9"/>
      <c r="W80" s="9"/>
      <c r="X80" s="9"/>
      <c r="Y80" s="9"/>
      <c r="Z80" s="9"/>
      <c r="AA80" s="9"/>
      <c r="AB80" s="9"/>
    </row>
    <row r="81" customFormat="false" ht="12.8" hidden="false" customHeight="false" outlineLevel="0" collapsed="false">
      <c r="B81" s="15" t="n">
        <f aca="false">B80+1</f>
        <v>43898</v>
      </c>
      <c r="C81" s="0" t="n">
        <f aca="false">$C80+1</f>
        <v>1</v>
      </c>
      <c r="D81" s="47" t="n">
        <f aca="false">data_in!$D81/data_in!$D$31</f>
        <v>6.0515873015873</v>
      </c>
      <c r="E81" s="48" t="n">
        <f aca="false">data_in!$E88/data_in!$E$31</f>
        <v>6.28877005347594</v>
      </c>
      <c r="F81" s="48" t="n">
        <f aca="false">data_in!$F92/data_in!$F$31</f>
        <v>5.69940248199786</v>
      </c>
      <c r="G81" s="48" t="n">
        <f aca="false">data_in!$G98/data_in!$G$31</f>
        <v>5.98455598455598</v>
      </c>
      <c r="H81" s="48" t="n">
        <f aca="false">data_in!$H96/data_in!$H$31</f>
        <v>5.29576633721788</v>
      </c>
      <c r="I81" s="48" t="n">
        <f aca="false">data_in!$I100/data_in!$I$31</f>
        <v>5.12386706948641</v>
      </c>
      <c r="J81" s="48" t="n">
        <f aca="false">data_in!$J101/data_in!$J$31</f>
        <v>5.16829792313201</v>
      </c>
      <c r="L81" s="15"/>
      <c r="N81" s="47"/>
      <c r="O81" s="48"/>
      <c r="P81" s="48"/>
      <c r="Q81" s="48"/>
      <c r="R81" s="48"/>
      <c r="S81" s="48"/>
      <c r="T81" s="48"/>
      <c r="V81" s="9"/>
      <c r="W81" s="9"/>
      <c r="X81" s="9"/>
      <c r="Y81" s="9"/>
      <c r="Z81" s="9"/>
      <c r="AA81" s="9"/>
      <c r="AB81" s="9"/>
    </row>
    <row r="82" customFormat="false" ht="12.8" hidden="false" customHeight="false" outlineLevel="0" collapsed="false">
      <c r="B82" s="15" t="n">
        <f aca="false">B81+1</f>
        <v>43899</v>
      </c>
      <c r="C82" s="0" t="n">
        <f aca="false">$C81+1</f>
        <v>2</v>
      </c>
      <c r="D82" s="47" t="n">
        <f aca="false">data_in!$D82/data_in!$D$31</f>
        <v>7.65542328042328</v>
      </c>
      <c r="E82" s="48" t="n">
        <f aca="false">data_in!$E89/data_in!$E$31</f>
        <v>7.31550802139037</v>
      </c>
      <c r="F82" s="48" t="n">
        <f aca="false">data_in!$F93/data_in!$F$31</f>
        <v>6.89443848628773</v>
      </c>
      <c r="G82" s="48" t="n">
        <f aca="false">data_in!$G99/data_in!$G$31</f>
        <v>7.43243243243243</v>
      </c>
      <c r="H82" s="48" t="n">
        <f aca="false">data_in!$H97/data_in!$H$31</f>
        <v>7.49373063873728</v>
      </c>
      <c r="I82" s="48" t="n">
        <f aca="false">data_in!$I101/data_in!$I$31</f>
        <v>6.70996978851964</v>
      </c>
      <c r="J82" s="48" t="n">
        <f aca="false">data_in!$J102/data_in!$J$31</f>
        <v>6.45738839818572</v>
      </c>
      <c r="L82" s="15"/>
      <c r="N82" s="47"/>
      <c r="O82" s="48"/>
      <c r="P82" s="48"/>
      <c r="Q82" s="48"/>
      <c r="R82" s="48"/>
      <c r="S82" s="48"/>
      <c r="T82" s="48"/>
      <c r="V82" s="9"/>
      <c r="W82" s="9"/>
      <c r="X82" s="9"/>
      <c r="Y82" s="9"/>
      <c r="Z82" s="9"/>
      <c r="AA82" s="9"/>
      <c r="AB82" s="9"/>
    </row>
    <row r="83" customFormat="false" ht="12.8" hidden="false" customHeight="false" outlineLevel="0" collapsed="false">
      <c r="B83" s="15" t="n">
        <f aca="false">B82+1</f>
        <v>43900</v>
      </c>
      <c r="C83" s="0" t="n">
        <f aca="false">$C82+1</f>
        <v>3</v>
      </c>
      <c r="D83" s="47" t="n">
        <f aca="false">data_in!$D83/data_in!$D$31</f>
        <v>10.4332010582011</v>
      </c>
      <c r="E83" s="48" t="n">
        <f aca="false">data_in!$E90/data_in!$E$31</f>
        <v>11.4010695187166</v>
      </c>
      <c r="F83" s="48" t="n">
        <f aca="false">data_in!$F94/data_in!$F$31</f>
        <v>8.61038762065267</v>
      </c>
      <c r="G83" s="48" t="n">
        <f aca="false">data_in!$G100/data_in!$G$31</f>
        <v>10.1351351351351</v>
      </c>
      <c r="H83" s="48" t="n">
        <f aca="false">data_in!$H98/data_in!$H$31</f>
        <v>10.2374981560702</v>
      </c>
      <c r="I83" s="48" t="n">
        <f aca="false">data_in!$I102/data_in!$I$31</f>
        <v>7.8036253776435</v>
      </c>
      <c r="J83" s="48" t="n">
        <f aca="false">data_in!$J103/data_in!$J$31</f>
        <v>7.69873478157078</v>
      </c>
      <c r="L83" s="15"/>
      <c r="N83" s="47"/>
      <c r="O83" s="48"/>
      <c r="P83" s="48"/>
      <c r="Q83" s="48"/>
      <c r="R83" s="48"/>
      <c r="S83" s="48"/>
      <c r="T83" s="48"/>
      <c r="V83" s="9"/>
      <c r="W83" s="9"/>
      <c r="X83" s="9"/>
      <c r="Y83" s="9"/>
      <c r="Z83" s="9"/>
      <c r="AA83" s="9"/>
      <c r="AB83" s="9"/>
    </row>
    <row r="84" customFormat="false" ht="12.8" hidden="false" customHeight="false" outlineLevel="0" collapsed="false">
      <c r="B84" s="15" t="n">
        <f aca="false">B83+1</f>
        <v>43901</v>
      </c>
      <c r="C84" s="0" t="n">
        <f aca="false">$C83+1</f>
        <v>4</v>
      </c>
      <c r="D84" s="47" t="n">
        <f aca="false">data_in!$D84/data_in!$D$31</f>
        <v>13.6739417989418</v>
      </c>
      <c r="E84" s="48" t="n">
        <f aca="false">data_in!$E91/data_in!$E$31</f>
        <v>13.6470588235294</v>
      </c>
      <c r="F84" s="48" t="n">
        <f aca="false">data_in!$F95/data_in!$F$31</f>
        <v>10.3263367550176</v>
      </c>
      <c r="G84" s="48" t="n">
        <f aca="false">data_in!$G101/data_in!$G$31</f>
        <v>10.1351351351351</v>
      </c>
      <c r="H84" s="48" t="n">
        <f aca="false">data_in!$H99/data_in!$H$31</f>
        <v>12.9370113586075</v>
      </c>
      <c r="I84" s="48" t="n">
        <f aca="false">data_in!$I103/data_in!$I$31</f>
        <v>9.48942598187311</v>
      </c>
      <c r="J84" s="48" t="n">
        <f aca="false">data_in!$J104/data_in!$J$31</f>
        <v>9.2504177608021</v>
      </c>
      <c r="L84" s="15"/>
      <c r="N84" s="47"/>
      <c r="O84" s="48"/>
      <c r="P84" s="48"/>
      <c r="Q84" s="48"/>
      <c r="R84" s="48"/>
      <c r="S84" s="48"/>
      <c r="T84" s="48"/>
      <c r="V84" s="9"/>
      <c r="W84" s="9"/>
      <c r="X84" s="9"/>
      <c r="Y84" s="9"/>
      <c r="Z84" s="9"/>
      <c r="AA84" s="9"/>
      <c r="AB84" s="9"/>
    </row>
    <row r="85" customFormat="false" ht="12.8" hidden="false" customHeight="false" outlineLevel="0" collapsed="false">
      <c r="B85" s="15" t="n">
        <f aca="false">B84+1</f>
        <v>43902</v>
      </c>
      <c r="C85" s="0" t="n">
        <f aca="false">$C84+1</f>
        <v>5</v>
      </c>
      <c r="D85" s="47" t="n">
        <f aca="false">data_in!$D85/data_in!$D$31</f>
        <v>16.7989417989418</v>
      </c>
      <c r="E85" s="48" t="n">
        <f aca="false">data_in!$E92/data_in!$E$31</f>
        <v>17.7754010695187</v>
      </c>
      <c r="F85" s="48" t="n">
        <f aca="false">data_in!$F96/data_in!$F$31</f>
        <v>13.1760379960165</v>
      </c>
      <c r="G85" s="48" t="n">
        <f aca="false">data_in!$G102/data_in!$G$31</f>
        <v>10.6177606177606</v>
      </c>
      <c r="H85" s="48" t="n">
        <f aca="false">data_in!$H100/data_in!$H$31</f>
        <v>17.126419825933</v>
      </c>
      <c r="I85" s="48" t="n">
        <f aca="false">data_in!$I104/data_in!$I$31</f>
        <v>15.5619335347432</v>
      </c>
      <c r="J85" s="48" t="n">
        <f aca="false">data_in!$J105/data_in!$J$31</f>
        <v>11.1124373358797</v>
      </c>
      <c r="L85" s="15"/>
      <c r="N85" s="47"/>
      <c r="O85" s="48"/>
      <c r="P85" s="48"/>
      <c r="Q85" s="48"/>
      <c r="R85" s="48"/>
      <c r="S85" s="48"/>
      <c r="T85" s="48"/>
      <c r="V85" s="9"/>
      <c r="W85" s="9"/>
      <c r="X85" s="9"/>
      <c r="Y85" s="9"/>
      <c r="Z85" s="9"/>
      <c r="AA85" s="9"/>
      <c r="AB85" s="9"/>
    </row>
    <row r="86" customFormat="false" ht="12.8" hidden="false" customHeight="false" outlineLevel="0" collapsed="false">
      <c r="B86" s="15" t="n">
        <f aca="false">B85+1</f>
        <v>43903</v>
      </c>
      <c r="C86" s="0" t="n">
        <f aca="false">$C85+1</f>
        <v>6</v>
      </c>
      <c r="D86" s="47" t="n">
        <f aca="false">data_in!$D86/data_in!$D$31</f>
        <v>20.9325396825397</v>
      </c>
      <c r="E86" s="48" t="n">
        <f aca="false">data_in!$E93/data_in!$E$31</f>
        <v>23.379679144385</v>
      </c>
      <c r="F86" s="48" t="n">
        <f aca="false">data_in!$F97/data_in!$F$31</f>
        <v>16.85307185537</v>
      </c>
      <c r="G86" s="48" t="n">
        <f aca="false">data_in!$G103/data_in!$G$31</f>
        <v>14.0926640926641</v>
      </c>
      <c r="H86" s="48" t="n">
        <f aca="false">data_in!$H101/data_in!$H$31</f>
        <v>21.4633426759109</v>
      </c>
      <c r="I86" s="48" t="n">
        <f aca="false">data_in!$I105/data_in!$I$31</f>
        <v>19.3172205438066</v>
      </c>
      <c r="J86" s="48" t="n">
        <f aca="false">data_in!$J106/data_in!$J$31</f>
        <v>13.2131773693005</v>
      </c>
      <c r="L86" s="15"/>
      <c r="N86" s="47"/>
      <c r="O86" s="48"/>
      <c r="P86" s="48"/>
      <c r="Q86" s="48"/>
      <c r="R86" s="48"/>
      <c r="S86" s="48"/>
      <c r="T86" s="48"/>
      <c r="V86" s="9"/>
      <c r="W86" s="9"/>
      <c r="X86" s="9"/>
      <c r="Y86" s="9"/>
      <c r="Z86" s="9"/>
      <c r="AA86" s="9"/>
      <c r="AB86" s="9"/>
    </row>
    <row r="87" customFormat="false" ht="12.8" hidden="false" customHeight="false" outlineLevel="0" collapsed="false">
      <c r="B87" s="15" t="n">
        <f aca="false">B86+1</f>
        <v>43904</v>
      </c>
      <c r="C87" s="0" t="n">
        <f aca="false">$C86+1</f>
        <v>7</v>
      </c>
      <c r="D87" s="47" t="n">
        <f aca="false">data_in!$D87/data_in!$D$31</f>
        <v>23.8260582010582</v>
      </c>
      <c r="E87" s="48" t="n">
        <f aca="false">data_in!$E94/data_in!$E$31</f>
        <v>29.5401069518717</v>
      </c>
      <c r="F87" s="48" t="n">
        <f aca="false">data_in!$F98/data_in!$F$31</f>
        <v>20.0857974567182</v>
      </c>
      <c r="G87" s="48" t="n">
        <f aca="false">data_in!$G104/data_in!$G$31</f>
        <v>17.3745173745174</v>
      </c>
      <c r="H87" s="48" t="n">
        <f aca="false">data_in!$H102/data_in!$H$31</f>
        <v>24.6201504646703</v>
      </c>
      <c r="I87" s="48" t="n">
        <f aca="false">data_in!$I106/data_in!$I$31</f>
        <v>22.8882175226586</v>
      </c>
      <c r="J87" s="48" t="n">
        <f aca="false">data_in!$J107/data_in!$J$31</f>
        <v>15.2184292193841</v>
      </c>
      <c r="L87" s="15"/>
      <c r="N87" s="47"/>
      <c r="O87" s="48"/>
      <c r="P87" s="48"/>
      <c r="Q87" s="48"/>
      <c r="R87" s="48"/>
      <c r="S87" s="48"/>
      <c r="T87" s="48"/>
      <c r="V87" s="9"/>
      <c r="W87" s="9"/>
      <c r="X87" s="9"/>
      <c r="Y87" s="9"/>
      <c r="Z87" s="9"/>
      <c r="AA87" s="9"/>
      <c r="AB87" s="9"/>
    </row>
    <row r="88" customFormat="false" ht="12.8" hidden="false" customHeight="false" outlineLevel="0" collapsed="false">
      <c r="B88" s="15" t="n">
        <f aca="false">B87+1</f>
        <v>43905</v>
      </c>
      <c r="C88" s="0" t="n">
        <f aca="false">$C87+1</f>
        <v>8</v>
      </c>
      <c r="D88" s="47" t="n">
        <f aca="false">data_in!$D88/data_in!$D$31</f>
        <v>29.9107142857143</v>
      </c>
      <c r="E88" s="48" t="n">
        <f aca="false">data_in!$E95/data_in!$E$31</f>
        <v>37.903743315508</v>
      </c>
      <c r="F88" s="48" t="n">
        <f aca="false">data_in!$F99/data_in!$F$31</f>
        <v>25.9843726060978</v>
      </c>
      <c r="G88" s="48" t="n">
        <f aca="false">data_in!$G105/data_in!$G$31</f>
        <v>23.0694980694981</v>
      </c>
      <c r="H88" s="48" t="n">
        <f aca="false">data_in!$H103/data_in!$H$31</f>
        <v>30.1371883758666</v>
      </c>
      <c r="I88" s="48" t="n">
        <f aca="false">data_in!$I107/data_in!$I$31</f>
        <v>26.7039274924471</v>
      </c>
      <c r="J88" s="48" t="n">
        <f aca="false">data_in!$J108/data_in!$J$31</f>
        <v>17.2356170923848</v>
      </c>
      <c r="L88" s="15"/>
      <c r="N88" s="47"/>
      <c r="O88" s="48"/>
      <c r="P88" s="48"/>
      <c r="Q88" s="48"/>
      <c r="R88" s="48"/>
      <c r="S88" s="48"/>
      <c r="T88" s="48"/>
      <c r="V88" s="9"/>
      <c r="W88" s="9"/>
      <c r="X88" s="9"/>
      <c r="Y88" s="9"/>
      <c r="Z88" s="9"/>
      <c r="AA88" s="9"/>
      <c r="AB88" s="9"/>
    </row>
    <row r="89" customFormat="false" ht="12.8" hidden="false" customHeight="false" outlineLevel="0" collapsed="false">
      <c r="B89" s="15" t="n">
        <f aca="false">B88+1</f>
        <v>43906</v>
      </c>
      <c r="C89" s="0" t="n">
        <f aca="false">$C88+1</f>
        <v>9</v>
      </c>
      <c r="D89" s="47" t="n">
        <f aca="false">data_in!$D89/data_in!$D$31</f>
        <v>35.6812169312169</v>
      </c>
      <c r="E89" s="48" t="n">
        <f aca="false">data_in!$E96/data_in!$E$31</f>
        <v>49.4331550802139</v>
      </c>
      <c r="F89" s="48" t="n">
        <f aca="false">data_in!$F100/data_in!$F$31</f>
        <v>30.5653439558756</v>
      </c>
      <c r="G89" s="48" t="n">
        <f aca="false">data_in!$G106/data_in!$G$31</f>
        <v>29.7297297297297</v>
      </c>
      <c r="H89" s="48" t="n">
        <f aca="false">data_in!$H104/data_in!$H$31</f>
        <v>35.7722377931848</v>
      </c>
      <c r="I89" s="48" t="n">
        <f aca="false">data_in!$I108/data_in!$I$31</f>
        <v>31.3716012084592</v>
      </c>
      <c r="J89" s="48" t="n">
        <f aca="false">data_in!$J109/data_in!$J$31</f>
        <v>18.9066603007878</v>
      </c>
      <c r="L89" s="15"/>
      <c r="N89" s="47"/>
      <c r="O89" s="48"/>
      <c r="P89" s="48"/>
      <c r="Q89" s="48"/>
      <c r="R89" s="48"/>
      <c r="S89" s="48"/>
      <c r="T89" s="48"/>
      <c r="V89" s="9"/>
      <c r="W89" s="9"/>
      <c r="X89" s="9"/>
      <c r="Y89" s="9"/>
      <c r="Z89" s="9"/>
      <c r="AA89" s="9"/>
      <c r="AB89" s="9"/>
    </row>
    <row r="90" customFormat="false" ht="12.8" hidden="false" customHeight="false" outlineLevel="0" collapsed="false">
      <c r="B90" s="15" t="n">
        <f aca="false">B89+1</f>
        <v>43907</v>
      </c>
      <c r="C90" s="0" t="n">
        <f aca="false">$C89+1</f>
        <v>10</v>
      </c>
      <c r="D90" s="47" t="n">
        <f aca="false">data_in!$D90/data_in!$D$31</f>
        <v>41.385582010582</v>
      </c>
      <c r="E90" s="48" t="n">
        <f aca="false">data_in!$E97/data_in!$E$31</f>
        <v>63.9786096256684</v>
      </c>
      <c r="F90" s="48" t="n">
        <f aca="false">data_in!$F101/data_in!$F$31</f>
        <v>35.4527347939329</v>
      </c>
      <c r="G90" s="48" t="n">
        <f aca="false">data_in!$G107/data_in!$G$31</f>
        <v>34.5559845559846</v>
      </c>
      <c r="H90" s="48" t="n">
        <f aca="false">data_in!$H105/data_in!$H$31</f>
        <v>45.6557014308895</v>
      </c>
      <c r="I90" s="48" t="n">
        <f aca="false">data_in!$I109/data_in!$I$31</f>
        <v>35.6283987915408</v>
      </c>
      <c r="J90" s="48" t="n">
        <f aca="false">data_in!$J110/data_in!$J$31</f>
        <v>21.6042014800668</v>
      </c>
      <c r="L90" s="15"/>
      <c r="N90" s="47"/>
      <c r="O90" s="48"/>
      <c r="P90" s="48"/>
      <c r="Q90" s="48"/>
      <c r="R90" s="48"/>
      <c r="S90" s="48"/>
      <c r="T90" s="48"/>
      <c r="V90" s="9"/>
      <c r="W90" s="9"/>
      <c r="X90" s="9"/>
      <c r="Y90" s="9"/>
      <c r="Z90" s="9"/>
      <c r="AA90" s="9"/>
      <c r="AB90" s="9"/>
    </row>
    <row r="91" customFormat="false" ht="12.8" hidden="false" customHeight="false" outlineLevel="0" collapsed="false">
      <c r="B91" s="15" t="n">
        <f aca="false">B90+1</f>
        <v>43908</v>
      </c>
      <c r="C91" s="0" t="n">
        <f aca="false">$C90+1</f>
        <v>11</v>
      </c>
      <c r="D91" s="47" t="n">
        <f aca="false">data_in!$D91/data_in!$D$31</f>
        <v>49.239417989418</v>
      </c>
      <c r="E91" s="48" t="n">
        <f aca="false">data_in!$E98/data_in!$E$31</f>
        <v>78.0106951871658</v>
      </c>
      <c r="F91" s="48" t="n">
        <f aca="false">data_in!$F102/data_in!$F$31</f>
        <v>39.9264593228129</v>
      </c>
      <c r="G91" s="48" t="n">
        <f aca="false">data_in!$G108/data_in!$G$31</f>
        <v>36.003861003861</v>
      </c>
      <c r="H91" s="48" t="n">
        <f aca="false">data_in!$H106/data_in!$H$31</f>
        <v>55.27363917982</v>
      </c>
      <c r="I91" s="48" t="n">
        <f aca="false">data_in!$I110/data_in!$I$31</f>
        <v>40.1752265861027</v>
      </c>
      <c r="J91" s="48" t="n">
        <f aca="false">data_in!$J111/data_in!$J$31</f>
        <v>24.0630222010026</v>
      </c>
      <c r="L91" s="15"/>
      <c r="N91" s="47"/>
      <c r="O91" s="48"/>
      <c r="P91" s="48"/>
      <c r="Q91" s="48"/>
      <c r="R91" s="48"/>
      <c r="S91" s="48"/>
      <c r="T91" s="48"/>
      <c r="V91" s="9"/>
      <c r="W91" s="9"/>
      <c r="X91" s="9"/>
      <c r="Y91" s="9"/>
      <c r="Z91" s="9"/>
      <c r="AA91" s="9"/>
      <c r="AB91" s="9"/>
    </row>
    <row r="92" customFormat="false" ht="12.8" hidden="false" customHeight="false" outlineLevel="0" collapsed="false">
      <c r="B92" s="15" t="n">
        <f aca="false">B91+1</f>
        <v>43909</v>
      </c>
      <c r="C92" s="0" t="n">
        <f aca="false">$C91+1</f>
        <v>12</v>
      </c>
      <c r="D92" s="47" t="n">
        <f aca="false">data_in!$D92/data_in!$D$31</f>
        <v>56.2996031746032</v>
      </c>
      <c r="E92" s="48" t="n">
        <f aca="false">data_in!$E99/data_in!$E$31</f>
        <v>93.3689839572193</v>
      </c>
      <c r="F92" s="48" t="n">
        <f aca="false">data_in!$F103/data_in!$F$31</f>
        <v>46.3306266278535</v>
      </c>
      <c r="G92" s="48" t="n">
        <f aca="false">data_in!$G109/data_in!$G$31</f>
        <v>38.7065637065637</v>
      </c>
      <c r="H92" s="48" t="n">
        <f aca="false">data_in!$H107/data_in!$H$31</f>
        <v>65.8061661011949</v>
      </c>
      <c r="I92" s="48" t="n">
        <f aca="false">data_in!$I111/data_in!$I$31</f>
        <v>46.9063444108761</v>
      </c>
      <c r="J92" s="48" t="n">
        <f aca="false">data_in!$J112/data_in!$J$31</f>
        <v>28.0377178324182</v>
      </c>
      <c r="L92" s="15"/>
      <c r="N92" s="47"/>
      <c r="O92" s="48"/>
      <c r="P92" s="48"/>
      <c r="Q92" s="48"/>
      <c r="R92" s="48"/>
      <c r="S92" s="48"/>
      <c r="T92" s="48"/>
      <c r="V92" s="9"/>
      <c r="W92" s="9"/>
      <c r="X92" s="9"/>
      <c r="Y92" s="9"/>
      <c r="Z92" s="9"/>
      <c r="AA92" s="9"/>
      <c r="AB92" s="9"/>
    </row>
    <row r="93" customFormat="false" ht="12.8" hidden="false" customHeight="false" outlineLevel="0" collapsed="false">
      <c r="B93" s="15" t="n">
        <f aca="false">B92+1</f>
        <v>43910</v>
      </c>
      <c r="C93" s="0" t="n">
        <f aca="false">$C92+1</f>
        <v>13</v>
      </c>
      <c r="D93" s="47" t="n">
        <f aca="false">data_in!$D93/data_in!$D$31</f>
        <v>66.6666666666667</v>
      </c>
      <c r="E93" s="48" t="n">
        <f aca="false">data_in!$E100/data_in!$E$31</f>
        <v>109.903743315508</v>
      </c>
      <c r="F93" s="48" t="n">
        <f aca="false">data_in!$F104/data_in!$F$31</f>
        <v>53.9757928604259</v>
      </c>
      <c r="G93" s="48" t="n">
        <f aca="false">data_in!$G110/data_in!$G$31</f>
        <v>46.042471042471</v>
      </c>
      <c r="H93" s="48" t="n">
        <f aca="false">data_in!$H108/data_in!$H$31</f>
        <v>77.0172591827703</v>
      </c>
      <c r="I93" s="48" t="n">
        <f aca="false">data_in!$I112/data_in!$I$31</f>
        <v>53.4471299093656</v>
      </c>
      <c r="J93" s="48" t="n">
        <f aca="false">data_in!$J113/data_in!$J$31</f>
        <v>31.1172117450465</v>
      </c>
      <c r="L93" s="15"/>
      <c r="N93" s="47"/>
      <c r="O93" s="48"/>
      <c r="P93" s="48"/>
      <c r="Q93" s="48"/>
      <c r="R93" s="48"/>
      <c r="S93" s="48"/>
      <c r="T93" s="48"/>
      <c r="V93" s="9"/>
      <c r="W93" s="9"/>
      <c r="X93" s="9"/>
      <c r="Y93" s="9"/>
      <c r="Z93" s="9"/>
      <c r="AA93" s="9"/>
      <c r="AB93" s="9"/>
    </row>
    <row r="94" customFormat="false" ht="12.8" hidden="false" customHeight="false" outlineLevel="0" collapsed="false">
      <c r="B94" s="15" t="n">
        <f aca="false">B93+1</f>
        <v>43911</v>
      </c>
      <c r="C94" s="0" t="n">
        <f aca="false">$C93+1</f>
        <v>14</v>
      </c>
      <c r="D94" s="47" t="n">
        <f aca="false">data_in!$D94/data_in!$D$31</f>
        <v>79.7784391534392</v>
      </c>
      <c r="E94" s="48" t="n">
        <f aca="false">data_in!$E101/data_in!$E$31</f>
        <v>127.957219251337</v>
      </c>
      <c r="F94" s="48" t="n">
        <f aca="false">data_in!$F105/data_in!$F$31</f>
        <v>61.7741688371381</v>
      </c>
      <c r="G94" s="48" t="n">
        <f aca="false">data_in!$G111/data_in!$G$31</f>
        <v>57.0463320463321</v>
      </c>
      <c r="H94" s="48" t="n">
        <f aca="false">data_in!$H109/data_in!$H$31</f>
        <v>86.517185425579</v>
      </c>
      <c r="I94" s="48" t="n">
        <f aca="false">data_in!$I113/data_in!$I$31</f>
        <v>59.8247734138973</v>
      </c>
      <c r="J94" s="48" t="n">
        <f aca="false">data_in!$J114/data_in!$J$31</f>
        <v>32.6569587013607</v>
      </c>
      <c r="L94" s="15"/>
      <c r="N94" s="47"/>
      <c r="O94" s="48"/>
      <c r="P94" s="48"/>
      <c r="Q94" s="48"/>
      <c r="R94" s="48"/>
      <c r="S94" s="48"/>
      <c r="T94" s="48"/>
      <c r="V94" s="9"/>
      <c r="W94" s="9"/>
      <c r="X94" s="9"/>
      <c r="Y94" s="9"/>
      <c r="Z94" s="9"/>
      <c r="AA94" s="9"/>
      <c r="AB94" s="9"/>
    </row>
    <row r="95" customFormat="false" ht="12.8" hidden="false" customHeight="false" outlineLevel="0" collapsed="false">
      <c r="B95" s="15" t="n">
        <f aca="false">B94+1</f>
        <v>43912</v>
      </c>
      <c r="C95" s="0" t="n">
        <f aca="false">$C94+1</f>
        <v>15</v>
      </c>
      <c r="D95" s="47" t="n">
        <f aca="false">data_in!$D95/data_in!$D$31</f>
        <v>90.5423280423281</v>
      </c>
      <c r="E95" s="48" t="n">
        <f aca="false">data_in!$E102/data_in!$E$31</f>
        <v>145.51871657754</v>
      </c>
      <c r="F95" s="48" t="n">
        <f aca="false">data_in!$F106/data_in!$F$31</f>
        <v>82.5340891680711</v>
      </c>
      <c r="G95" s="48" t="n">
        <f aca="false">data_in!$G112/data_in!$G$31</f>
        <v>66.3127413127413</v>
      </c>
      <c r="H95" s="48" t="n">
        <f aca="false">data_in!$H110/data_in!$H$31</f>
        <v>95.0435167428824</v>
      </c>
      <c r="I95" s="48" t="n">
        <f aca="false">data_in!$I114/data_in!$I$31</f>
        <v>66.5800604229607</v>
      </c>
      <c r="J95" s="48" t="n">
        <f aca="false">data_in!$J115/data_in!$J$31</f>
        <v>34.2683217951778</v>
      </c>
      <c r="L95" s="15"/>
      <c r="N95" s="47"/>
      <c r="O95" s="48"/>
      <c r="P95" s="48"/>
      <c r="Q95" s="48"/>
      <c r="R95" s="48"/>
      <c r="S95" s="48"/>
      <c r="T95" s="48"/>
      <c r="V95" s="9"/>
      <c r="W95" s="9"/>
      <c r="X95" s="9"/>
      <c r="Y95" s="9"/>
      <c r="Z95" s="9"/>
      <c r="AA95" s="9"/>
      <c r="AB95" s="9"/>
    </row>
    <row r="96" customFormat="false" ht="12.8" hidden="false" customHeight="false" outlineLevel="0" collapsed="false">
      <c r="B96" s="15" t="n">
        <f aca="false">B95+1</f>
        <v>43913</v>
      </c>
      <c r="C96" s="0" t="n">
        <f aca="false">$C95+1</f>
        <v>16</v>
      </c>
      <c r="D96" s="47" t="n">
        <f aca="false">data_in!$D96/data_in!$D$31</f>
        <v>100.479497354497</v>
      </c>
      <c r="E96" s="48" t="n">
        <f aca="false">data_in!$E103/data_in!$E$31</f>
        <v>165.048128342246</v>
      </c>
      <c r="F96" s="48" t="n">
        <f aca="false">data_in!$F107/data_in!$F$31</f>
        <v>99.6935805117206</v>
      </c>
      <c r="G96" s="48" t="n">
        <f aca="false">data_in!$G113/data_in!$G$31</f>
        <v>76.5444015444016</v>
      </c>
      <c r="H96" s="48" t="n">
        <f aca="false">data_in!$H111/data_in!$H$31</f>
        <v>110.20799527954</v>
      </c>
      <c r="I96" s="48" t="n">
        <f aca="false">data_in!$I115/data_in!$I$31</f>
        <v>72.6948640483384</v>
      </c>
      <c r="J96" s="48" t="n">
        <f aca="false">data_in!$J116/data_in!$J$31</f>
        <v>36.0706612556696</v>
      </c>
      <c r="L96" s="15"/>
      <c r="N96" s="47"/>
      <c r="O96" s="48"/>
      <c r="P96" s="48"/>
      <c r="Q96" s="48"/>
      <c r="R96" s="48"/>
      <c r="S96" s="48"/>
      <c r="T96" s="48"/>
      <c r="V96" s="9"/>
      <c r="W96" s="9"/>
      <c r="X96" s="9"/>
      <c r="Y96" s="9"/>
      <c r="Z96" s="9"/>
      <c r="AA96" s="9"/>
      <c r="AB96" s="9"/>
    </row>
    <row r="97" customFormat="false" ht="12.8" hidden="false" customHeight="false" outlineLevel="0" collapsed="false">
      <c r="B97" s="15" t="n">
        <f aca="false">B96+1</f>
        <v>43914</v>
      </c>
      <c r="C97" s="0" t="n">
        <f aca="false">$C96+1</f>
        <v>17</v>
      </c>
      <c r="D97" s="47" t="n">
        <f aca="false">data_in!$D97/data_in!$D$31</f>
        <v>112.76455026455</v>
      </c>
      <c r="E97" s="48" t="n">
        <f aca="false">data_in!$E104/data_in!$E$31</f>
        <v>181.048128342246</v>
      </c>
      <c r="F97" s="48" t="n">
        <f aca="false">data_in!$F108/data_in!$F$31</f>
        <v>115.826566569634</v>
      </c>
      <c r="G97" s="48" t="n">
        <f aca="false">data_in!$G114/data_in!$G$31</f>
        <v>83.976833976834</v>
      </c>
      <c r="H97" s="48" t="n">
        <f aca="false">data_in!$H112/data_in!$H$31</f>
        <v>125.460982445788</v>
      </c>
      <c r="I97" s="48" t="n">
        <f aca="false">data_in!$I116/data_in!$I$31</f>
        <v>77.9123867069486</v>
      </c>
      <c r="J97" s="48" t="n">
        <f aca="false">data_in!$J117/data_in!$J$31</f>
        <v>38.1236571974218</v>
      </c>
      <c r="L97" s="15"/>
      <c r="N97" s="47"/>
      <c r="O97" s="48"/>
      <c r="P97" s="48"/>
      <c r="Q97" s="48"/>
      <c r="R97" s="48"/>
      <c r="S97" s="48"/>
      <c r="T97" s="48"/>
      <c r="V97" s="9"/>
      <c r="W97" s="9"/>
      <c r="X97" s="9"/>
      <c r="Y97" s="9"/>
      <c r="Z97" s="9"/>
      <c r="AA97" s="9"/>
      <c r="AB97" s="9"/>
    </row>
    <row r="98" customFormat="false" ht="12.8" hidden="false" customHeight="false" outlineLevel="0" collapsed="false">
      <c r="B98" s="15" t="n">
        <f aca="false">B97+1</f>
        <v>43915</v>
      </c>
      <c r="C98" s="0" t="n">
        <f aca="false">$C97+1</f>
        <v>18</v>
      </c>
      <c r="D98" s="47" t="n">
        <f aca="false">data_in!$D98/data_in!$D$31</f>
        <v>124.05753968254</v>
      </c>
      <c r="E98" s="48" t="n">
        <f aca="false">data_in!$E105/data_in!$E$31</f>
        <v>200.791443850267</v>
      </c>
      <c r="F98" s="48" t="n">
        <f aca="false">data_in!$F109/data_in!$F$31</f>
        <v>123.762831316072</v>
      </c>
      <c r="G98" s="48" t="n">
        <f aca="false">data_in!$G115/data_in!$G$31</f>
        <v>85.6177606177606</v>
      </c>
      <c r="H98" s="48" t="n">
        <f aca="false">data_in!$H113/data_in!$H$31</f>
        <v>141.731818852338</v>
      </c>
      <c r="I98" s="48" t="n">
        <f aca="false">data_in!$I117/data_in!$I$31</f>
        <v>83.1268882175227</v>
      </c>
      <c r="J98" s="48" t="n">
        <f aca="false">data_in!$J118/data_in!$J$31</f>
        <v>41.7164000954882</v>
      </c>
      <c r="L98" s="15"/>
      <c r="N98" s="47"/>
      <c r="O98" s="48"/>
      <c r="P98" s="48"/>
      <c r="Q98" s="48"/>
      <c r="R98" s="48"/>
      <c r="S98" s="48"/>
      <c r="T98" s="48"/>
      <c r="V98" s="9"/>
      <c r="W98" s="9"/>
      <c r="X98" s="9"/>
      <c r="Y98" s="9"/>
      <c r="Z98" s="9"/>
      <c r="AA98" s="9"/>
      <c r="AB98" s="9"/>
    </row>
    <row r="99" customFormat="false" ht="12.8" hidden="false" customHeight="false" outlineLevel="0" collapsed="false">
      <c r="B99" s="15" t="n">
        <f aca="false">B98+1</f>
        <v>43916</v>
      </c>
      <c r="C99" s="0" t="n">
        <f aca="false">$C98+1</f>
        <v>19</v>
      </c>
      <c r="D99" s="47" t="n">
        <f aca="false">data_in!$D99/data_in!$D$31</f>
        <v>135.830026455026</v>
      </c>
      <c r="E99" s="48" t="n">
        <f aca="false">data_in!$E106/data_in!$E$31</f>
        <v>221.347593582888</v>
      </c>
      <c r="F99" s="48" t="n">
        <f aca="false">data_in!$F110/data_in!$F$31</f>
        <v>136.525203002911</v>
      </c>
      <c r="G99" s="48" t="n">
        <f aca="false">data_in!$G116/data_in!$G$31</f>
        <v>86.7760617760618</v>
      </c>
      <c r="H99" s="48" t="n">
        <f aca="false">data_in!$H114/data_in!$H$31</f>
        <v>158.725475733884</v>
      </c>
      <c r="I99" s="48" t="n">
        <f aca="false">data_in!$I118/data_in!$I$31</f>
        <v>90.8791540785498</v>
      </c>
      <c r="J99" s="48" t="n">
        <f aca="false">data_in!$J119/data_in!$J$31</f>
        <v>45.4046311768919</v>
      </c>
      <c r="L99" s="15"/>
      <c r="N99" s="47"/>
      <c r="O99" s="48"/>
      <c r="P99" s="48"/>
      <c r="Q99" s="48"/>
      <c r="R99" s="48"/>
      <c r="S99" s="48"/>
      <c r="T99" s="48"/>
      <c r="V99" s="9"/>
      <c r="W99" s="9"/>
      <c r="X99" s="9"/>
      <c r="Y99" s="9"/>
      <c r="Z99" s="9"/>
      <c r="AA99" s="9"/>
      <c r="AB99" s="9"/>
    </row>
    <row r="100" customFormat="false" ht="12.8" hidden="false" customHeight="false" outlineLevel="0" collapsed="false">
      <c r="B100" s="15" t="n">
        <f aca="false">B99+1</f>
        <v>43917</v>
      </c>
      <c r="C100" s="0" t="n">
        <f aca="false">$C99+1</f>
        <v>20</v>
      </c>
      <c r="D100" s="47" t="n">
        <f aca="false">data_in!$D100/data_in!$D$31</f>
        <v>151.025132275132</v>
      </c>
      <c r="E100" s="48" t="n">
        <f aca="false">data_in!$E107/data_in!$E$31</f>
        <v>239.529411764706</v>
      </c>
      <c r="F100" s="48" t="n">
        <f aca="false">data_in!$F111/data_in!$F$31</f>
        <v>158.23502374751</v>
      </c>
      <c r="G100" s="48" t="n">
        <f aca="false">data_in!$G117/data_in!$G$31</f>
        <v>88.7065637065637</v>
      </c>
      <c r="H100" s="48" t="n">
        <f aca="false">data_in!$H115/data_in!$H$31</f>
        <v>171.101932438413</v>
      </c>
      <c r="I100" s="48" t="n">
        <f aca="false">data_in!$I119/data_in!$I$31</f>
        <v>98.8277945619335</v>
      </c>
      <c r="J100" s="48" t="n">
        <f aca="false">data_in!$J120/data_in!$J$31</f>
        <v>48.3647648603485</v>
      </c>
      <c r="L100" s="15"/>
      <c r="N100" s="47"/>
      <c r="O100" s="48"/>
      <c r="P100" s="48"/>
      <c r="Q100" s="48"/>
      <c r="R100" s="48"/>
      <c r="S100" s="48"/>
      <c r="T100" s="48"/>
      <c r="V100" s="9"/>
      <c r="W100" s="9"/>
      <c r="X100" s="9"/>
      <c r="Y100" s="9"/>
      <c r="Z100" s="9"/>
      <c r="AA100" s="9"/>
      <c r="AB100" s="9"/>
    </row>
    <row r="101" customFormat="false" ht="12.8" hidden="false" customHeight="false" outlineLevel="0" collapsed="false">
      <c r="B101" s="15" t="n">
        <f aca="false">B100+1</f>
        <v>43918</v>
      </c>
      <c r="C101" s="0" t="n">
        <f aca="false">$C100+1</f>
        <v>21</v>
      </c>
      <c r="D101" s="47" t="n">
        <f aca="false">data_in!$D101/data_in!$D$31</f>
        <v>165.724206349206</v>
      </c>
      <c r="E101" s="48" t="n">
        <f aca="false">data_in!$E108/data_in!$E$31</f>
        <v>255.550802139037</v>
      </c>
      <c r="F101" s="48" t="n">
        <f aca="false">data_in!$F112/data_in!$F$31</f>
        <v>166.52367090547</v>
      </c>
      <c r="G101" s="48" t="n">
        <f aca="false">data_in!$G118/data_in!$G$31</f>
        <v>99.7104247104247</v>
      </c>
      <c r="H101" s="48" t="n">
        <f aca="false">data_in!$H116/data_in!$H$31</f>
        <v>181.221419088361</v>
      </c>
      <c r="I101" s="48" t="n">
        <f aca="false">data_in!$I120/data_in!$I$31</f>
        <v>105.453172205438</v>
      </c>
      <c r="J101" s="48" t="n">
        <f aca="false">data_in!$J121/data_in!$J$31</f>
        <v>51.9455717354977</v>
      </c>
      <c r="L101" s="15"/>
      <c r="N101" s="47"/>
      <c r="O101" s="48"/>
      <c r="P101" s="48"/>
      <c r="Q101" s="48"/>
      <c r="R101" s="48"/>
      <c r="S101" s="48"/>
      <c r="T101" s="48"/>
      <c r="V101" s="9"/>
      <c r="W101" s="9"/>
      <c r="X101" s="9"/>
      <c r="Y101" s="9"/>
      <c r="Z101" s="9"/>
      <c r="AA101" s="9"/>
      <c r="AB101" s="9"/>
    </row>
    <row r="102" customFormat="false" ht="12.8" hidden="false" customHeight="false" outlineLevel="0" collapsed="false">
      <c r="B102" s="15" t="n">
        <f aca="false">B101+1</f>
        <v>43919</v>
      </c>
      <c r="C102" s="0" t="n">
        <f aca="false">$C101+1</f>
        <v>22</v>
      </c>
      <c r="D102" s="47" t="n">
        <f aca="false">data_in!$D102/data_in!$D$31</f>
        <v>178.224206349206</v>
      </c>
      <c r="E102" s="48" t="n">
        <f aca="false">data_in!$E109/data_in!$E$31</f>
        <v>270.395721925134</v>
      </c>
      <c r="F102" s="48" t="n">
        <f aca="false">data_in!$F113/data_in!$F$31</f>
        <v>187.069097594607</v>
      </c>
      <c r="G102" s="48" t="n">
        <f aca="false">data_in!$G119/data_in!$G$31</f>
        <v>116.119691119691</v>
      </c>
      <c r="H102" s="48" t="n">
        <f aca="false">data_in!$H117/data_in!$H$31</f>
        <v>192.196489157693</v>
      </c>
      <c r="I102" s="48" t="n">
        <f aca="false">data_in!$I121/data_in!$I$31</f>
        <v>113.135951661631</v>
      </c>
      <c r="J102" s="48" t="n">
        <f aca="false">data_in!$J122/data_in!$J$31</f>
        <v>54.1656719980902</v>
      </c>
      <c r="L102" s="15"/>
      <c r="N102" s="47"/>
      <c r="O102" s="48"/>
      <c r="P102" s="48"/>
      <c r="Q102" s="48"/>
      <c r="R102" s="48"/>
      <c r="S102" s="48"/>
      <c r="T102" s="48"/>
      <c r="V102" s="9"/>
      <c r="W102" s="9"/>
      <c r="X102" s="9"/>
      <c r="Y102" s="9"/>
      <c r="Z102" s="9"/>
      <c r="AA102" s="9"/>
      <c r="AB102" s="9"/>
    </row>
    <row r="103" customFormat="false" ht="12.8" hidden="false" customHeight="false" outlineLevel="0" collapsed="false">
      <c r="B103" s="15" t="n">
        <f aca="false">B102+1</f>
        <v>43920</v>
      </c>
      <c r="C103" s="0" t="n">
        <f aca="false">$C102+1</f>
        <v>23</v>
      </c>
      <c r="D103" s="47" t="n">
        <f aca="false">data_in!$D103/data_in!$D$31</f>
        <v>191.650132275132</v>
      </c>
      <c r="E103" s="48" t="n">
        <f aca="false">data_in!$E110/data_in!$E$31</f>
        <v>285.368983957219</v>
      </c>
      <c r="F103" s="48" t="n">
        <f aca="false">data_in!$F114/data_in!$F$31</f>
        <v>202.190899341198</v>
      </c>
      <c r="G103" s="48" t="n">
        <f aca="false">data_in!$G120/data_in!$G$31</f>
        <v>128.667953667954</v>
      </c>
      <c r="H103" s="48" t="n">
        <f aca="false">data_in!$H118/data_in!$H$31</f>
        <v>207.596990706594</v>
      </c>
      <c r="I103" s="48" t="n">
        <f aca="false">data_in!$I122/data_in!$I$31</f>
        <v>118.824773413897</v>
      </c>
      <c r="J103" s="48" t="n">
        <f aca="false">data_in!$J123/data_in!$J$31</f>
        <v>55.4070183814753</v>
      </c>
      <c r="L103" s="15"/>
      <c r="N103" s="47"/>
      <c r="O103" s="48"/>
      <c r="P103" s="48"/>
      <c r="Q103" s="48"/>
      <c r="R103" s="48"/>
      <c r="S103" s="48"/>
      <c r="T103" s="48"/>
      <c r="V103" s="9"/>
      <c r="W103" s="9"/>
      <c r="X103" s="9"/>
      <c r="Y103" s="9"/>
      <c r="Z103" s="9"/>
      <c r="AA103" s="9"/>
      <c r="AB103" s="9"/>
    </row>
    <row r="104" customFormat="false" ht="12.8" hidden="false" customHeight="false" outlineLevel="0" collapsed="false">
      <c r="B104" s="15" t="n">
        <f aca="false">B103+1</f>
        <v>43921</v>
      </c>
      <c r="C104" s="0" t="n">
        <f aca="false">$C103+1</f>
        <v>24</v>
      </c>
      <c r="D104" s="47" t="n">
        <f aca="false">data_in!$D104/data_in!$D$31</f>
        <v>205.489417989418</v>
      </c>
      <c r="E104" s="48" t="n">
        <f aca="false">data_in!$E111/data_in!$E$31</f>
        <v>300.427807486631</v>
      </c>
      <c r="F104" s="48" t="n">
        <f aca="false">data_in!$F115/data_in!$F$31</f>
        <v>211.919718094071</v>
      </c>
      <c r="G104" s="48" t="n">
        <f aca="false">data_in!$G121/data_in!$G$31</f>
        <v>135.135135135135</v>
      </c>
      <c r="H104" s="48" t="n">
        <f aca="false">data_in!$H119/data_in!$H$31</f>
        <v>220.017701725918</v>
      </c>
      <c r="I104" s="48" t="n">
        <f aca="false">data_in!$I123/data_in!$I$31</f>
        <v>123.567975830816</v>
      </c>
      <c r="J104" s="48" t="n">
        <f aca="false">data_in!$J124/data_in!$J$31</f>
        <v>58.0329434232514</v>
      </c>
      <c r="L104" s="15"/>
      <c r="N104" s="47"/>
      <c r="O104" s="48"/>
      <c r="P104" s="48"/>
      <c r="Q104" s="48"/>
      <c r="R104" s="48"/>
      <c r="S104" s="48"/>
      <c r="T104" s="48"/>
      <c r="V104" s="9"/>
      <c r="W104" s="9"/>
      <c r="X104" s="9"/>
      <c r="Y104" s="9"/>
      <c r="Z104" s="9"/>
      <c r="AA104" s="9"/>
      <c r="AB104" s="9"/>
    </row>
    <row r="105" customFormat="false" ht="12.8" hidden="false" customHeight="false" outlineLevel="0" collapsed="false">
      <c r="B105" s="15" t="n">
        <f aca="false">B104+1</f>
        <v>43922</v>
      </c>
      <c r="C105" s="0" t="n">
        <f aca="false">$C104+1</f>
        <v>25</v>
      </c>
      <c r="D105" s="47" t="n">
        <f aca="false">data_in!$D105/data_in!$D$31</f>
        <v>217.509920634921</v>
      </c>
      <c r="E105" s="48" t="n">
        <f aca="false">data_in!$E112/data_in!$E$31</f>
        <v>316.406417112299</v>
      </c>
      <c r="F105" s="48" t="n">
        <f aca="false">data_in!$F116/data_in!$F$31</f>
        <v>220.514784740309</v>
      </c>
      <c r="G105" s="48" t="n">
        <f aca="false">data_in!$G122/data_in!$G$31</f>
        <v>145.849420849421</v>
      </c>
      <c r="H105" s="48" t="n">
        <f aca="false">data_in!$H120/data_in!$H$31</f>
        <v>235.196931700841</v>
      </c>
      <c r="I105" s="48" t="n">
        <f aca="false">data_in!$I124/data_in!$I$31</f>
        <v>129.435045317221</v>
      </c>
      <c r="J105" s="48" t="n">
        <f aca="false">data_in!$J125/data_in!$J$31</f>
        <v>60.7066125566961</v>
      </c>
      <c r="L105" s="15"/>
      <c r="N105" s="47"/>
      <c r="O105" s="48"/>
      <c r="P105" s="48"/>
      <c r="Q105" s="48"/>
      <c r="R105" s="48"/>
      <c r="S105" s="48"/>
      <c r="T105" s="48"/>
      <c r="V105" s="9"/>
      <c r="W105" s="9"/>
      <c r="X105" s="9"/>
      <c r="Y105" s="9"/>
      <c r="Z105" s="9"/>
      <c r="AA105" s="9"/>
      <c r="AB105" s="9"/>
    </row>
    <row r="106" customFormat="false" ht="12.8" hidden="false" customHeight="false" outlineLevel="0" collapsed="false">
      <c r="B106" s="15" t="n">
        <f aca="false">B105+1</f>
        <v>43923</v>
      </c>
      <c r="C106" s="0" t="n">
        <f aca="false">$C105+1</f>
        <v>26</v>
      </c>
      <c r="D106" s="47" t="n">
        <f aca="false">data_in!$D106/data_in!$D$31</f>
        <v>230.076058201058</v>
      </c>
      <c r="E106" s="48" t="n">
        <f aca="false">data_in!$E113/data_in!$E$31</f>
        <v>330.417112299465</v>
      </c>
      <c r="F106" s="48" t="n">
        <f aca="false">data_in!$F117/data_in!$F$31</f>
        <v>229.30902405393</v>
      </c>
      <c r="G106" s="48" t="n">
        <f aca="false">data_in!$G123/data_in!$G$31</f>
        <v>148.648648648649</v>
      </c>
      <c r="H106" s="48" t="n">
        <f aca="false">data_in!$H121/data_in!$H$31</f>
        <v>248.989526478832</v>
      </c>
      <c r="I106" s="48" t="n">
        <f aca="false">data_in!$I125/data_in!$I$31</f>
        <v>137.570996978852</v>
      </c>
      <c r="J106" s="48" t="n">
        <f aca="false">data_in!$J126/data_in!$J$31</f>
        <v>63.4399618047267</v>
      </c>
      <c r="L106" s="15"/>
      <c r="N106" s="47"/>
      <c r="O106" s="48"/>
      <c r="P106" s="48"/>
      <c r="Q106" s="48"/>
      <c r="R106" s="48"/>
      <c r="S106" s="48"/>
      <c r="T106" s="48"/>
      <c r="V106" s="9"/>
      <c r="W106" s="9"/>
      <c r="X106" s="9"/>
      <c r="Y106" s="9"/>
      <c r="Z106" s="9"/>
      <c r="AA106" s="9"/>
      <c r="AB106" s="9"/>
    </row>
    <row r="107" customFormat="false" ht="12.8" hidden="false" customHeight="false" outlineLevel="0" collapsed="false">
      <c r="B107" s="15" t="n">
        <f aca="false">B106+1</f>
        <v>43924</v>
      </c>
      <c r="C107" s="0" t="n">
        <f aca="false">$C106+1</f>
        <v>27</v>
      </c>
      <c r="D107" s="47" t="n">
        <f aca="false">data_in!$D107/data_in!$D$31</f>
        <v>242.741402116402</v>
      </c>
      <c r="E107" s="48" t="n">
        <f aca="false">data_in!$E114/data_in!$E$31</f>
        <v>343.978609625668</v>
      </c>
      <c r="F107" s="48" t="n">
        <f aca="false">data_in!$F118/data_in!$F$31</f>
        <v>240.983606557377</v>
      </c>
      <c r="G107" s="48" t="n">
        <f aca="false">data_in!$G124/data_in!$G$31</f>
        <v>152.509652509653</v>
      </c>
      <c r="H107" s="48" t="n">
        <f aca="false">data_in!$H122/data_in!$H$31</f>
        <v>265.437380144564</v>
      </c>
      <c r="I107" s="48" t="n">
        <f aca="false">data_in!$I126/data_in!$I$31</f>
        <v>144.694864048338</v>
      </c>
      <c r="J107" s="48" t="n">
        <f aca="false">data_in!$J127/data_in!$J$31</f>
        <v>66.5433277631893</v>
      </c>
      <c r="L107" s="15"/>
      <c r="N107" s="47"/>
      <c r="O107" s="48"/>
      <c r="P107" s="48"/>
      <c r="Q107" s="48"/>
      <c r="R107" s="48"/>
      <c r="S107" s="48"/>
      <c r="T107" s="48"/>
      <c r="V107" s="9"/>
      <c r="W107" s="9"/>
      <c r="X107" s="9"/>
      <c r="Y107" s="9"/>
      <c r="Z107" s="9"/>
      <c r="AA107" s="9"/>
      <c r="AB107" s="9"/>
    </row>
    <row r="108" customFormat="false" ht="12.8" hidden="false" customHeight="false" outlineLevel="0" collapsed="false">
      <c r="B108" s="15" t="n">
        <f aca="false">B107+1</f>
        <v>43925</v>
      </c>
      <c r="C108" s="0" t="n">
        <f aca="false">$C107+1</f>
        <v>28</v>
      </c>
      <c r="D108" s="47" t="n">
        <f aca="false">data_in!$D108/data_in!$D$31</f>
        <v>254.001322751323</v>
      </c>
      <c r="E108" s="48" t="n">
        <f aca="false">data_in!$E115/data_in!$E$31</f>
        <v>355.208556149733</v>
      </c>
      <c r="F108" s="48" t="n">
        <f aca="false">data_in!$F119/data_in!$F$31</f>
        <v>263.01516776467</v>
      </c>
      <c r="G108" s="48" t="n">
        <f aca="false">data_in!$G125/data_in!$G$31</f>
        <v>170.366795366795</v>
      </c>
      <c r="H108" s="48" t="n">
        <f aca="false">data_in!$H123/data_in!$H$31</f>
        <v>272.783596400649</v>
      </c>
      <c r="I108" s="48" t="n">
        <f aca="false">data_in!$I127/data_in!$I$31</f>
        <v>151.770392749245</v>
      </c>
      <c r="J108" s="48" t="n">
        <f aca="false">data_in!$J128/data_in!$J$31</f>
        <v>68.7514920028647</v>
      </c>
      <c r="L108" s="15"/>
      <c r="N108" s="47"/>
      <c r="O108" s="48"/>
      <c r="P108" s="48"/>
      <c r="Q108" s="48"/>
      <c r="R108" s="48"/>
      <c r="S108" s="48"/>
      <c r="T108" s="48"/>
      <c r="V108" s="9"/>
      <c r="W108" s="9"/>
      <c r="X108" s="9"/>
      <c r="Y108" s="9"/>
      <c r="Z108" s="9"/>
      <c r="AA108" s="9"/>
      <c r="AB108" s="9"/>
    </row>
    <row r="109" customFormat="false" ht="12.8" hidden="false" customHeight="false" outlineLevel="0" collapsed="false">
      <c r="B109" s="15" t="n">
        <f aca="false">B108+1</f>
        <v>43926</v>
      </c>
      <c r="C109" s="0" t="n">
        <f aca="false">$C108+1</f>
        <v>29</v>
      </c>
      <c r="D109" s="47" t="n">
        <f aca="false">data_in!$D109/data_in!$D$31</f>
        <v>262.681878306878</v>
      </c>
      <c r="E109" s="48" t="n">
        <f aca="false">data_in!$E116/data_in!$E$31</f>
        <v>368.106951871658</v>
      </c>
      <c r="F109" s="48" t="n">
        <f aca="false">data_in!$F120/data_in!$F$31</f>
        <v>274.551861498391</v>
      </c>
      <c r="G109" s="48" t="n">
        <f aca="false">data_in!$G126/data_in!$G$31</f>
        <v>186.969111969112</v>
      </c>
      <c r="H109" s="48" t="n">
        <f aca="false">data_in!$H124/data_in!$H$31</f>
        <v>281.029650390913</v>
      </c>
      <c r="I109" s="48" t="n">
        <f aca="false">data_in!$I128/data_in!$I$31</f>
        <v>157.682779456193</v>
      </c>
      <c r="J109" s="48" t="n">
        <f aca="false">data_in!$J129/data_in!$J$31</f>
        <v>70.1480066841728</v>
      </c>
      <c r="L109" s="15"/>
      <c r="N109" s="47"/>
      <c r="O109" s="48"/>
      <c r="P109" s="48"/>
      <c r="Q109" s="48"/>
      <c r="R109" s="48"/>
      <c r="S109" s="48"/>
      <c r="T109" s="48"/>
      <c r="V109" s="9"/>
      <c r="W109" s="9"/>
      <c r="X109" s="9"/>
      <c r="Y109" s="9"/>
      <c r="Z109" s="9"/>
      <c r="AA109" s="9"/>
      <c r="AB109" s="9"/>
    </row>
    <row r="110" customFormat="false" ht="12.8" hidden="false" customHeight="false" outlineLevel="0" collapsed="false">
      <c r="B110" s="15" t="n">
        <f aca="false">B109+1</f>
        <v>43927</v>
      </c>
      <c r="C110" s="0" t="n">
        <f aca="false">$C109+1</f>
        <v>30</v>
      </c>
      <c r="D110" s="47" t="n">
        <f aca="false">data_in!$D110/data_in!$D$31</f>
        <v>273.197751322751</v>
      </c>
      <c r="E110" s="48" t="n">
        <f aca="false">data_in!$E117/data_in!$E$31</f>
        <v>379.807486631016</v>
      </c>
      <c r="F110" s="48" t="n">
        <f aca="false">data_in!$F121/data_in!$F$31</f>
        <v>286.211123027425</v>
      </c>
      <c r="G110" s="48" t="n">
        <f aca="false">data_in!$G127/data_in!$G$31</f>
        <v>195.07722007722</v>
      </c>
      <c r="H110" s="48" t="n">
        <f aca="false">data_in!$H125/data_in!$H$31</f>
        <v>298.318336037764</v>
      </c>
      <c r="I110" s="48" t="n">
        <f aca="false">data_in!$I129/data_in!$I$31</f>
        <v>163.915407854985</v>
      </c>
      <c r="J110" s="48" t="n">
        <f aca="false">data_in!$J130/data_in!$J$31</f>
        <v>71.3296729529721</v>
      </c>
      <c r="L110" s="15"/>
      <c r="N110" s="47"/>
      <c r="O110" s="48"/>
      <c r="P110" s="48"/>
      <c r="Q110" s="48"/>
      <c r="R110" s="48"/>
      <c r="S110" s="48"/>
      <c r="T110" s="48"/>
      <c r="V110" s="9"/>
      <c r="W110" s="9"/>
      <c r="X110" s="9"/>
      <c r="Y110" s="9"/>
      <c r="Z110" s="9"/>
      <c r="AA110" s="9"/>
      <c r="AB110" s="9"/>
    </row>
    <row r="111" customFormat="false" ht="12.8" hidden="false" customHeight="false" outlineLevel="0" collapsed="false">
      <c r="B111" s="15" t="n">
        <f aca="false">B110+1</f>
        <v>43928</v>
      </c>
      <c r="C111" s="0" t="n">
        <f aca="false">$C110+1</f>
        <v>31</v>
      </c>
      <c r="D111" s="47" t="n">
        <f aca="false">data_in!$D111/data_in!$D$31</f>
        <v>283.184523809524</v>
      </c>
      <c r="E111" s="48" t="n">
        <f aca="false">data_in!$E118/data_in!$E$31</f>
        <v>390.48128342246</v>
      </c>
      <c r="F111" s="48" t="n">
        <f aca="false">data_in!$F122/data_in!$F$31</f>
        <v>296.047188601195</v>
      </c>
      <c r="G111" s="48" t="n">
        <f aca="false">data_in!$G128/data_in!$G$31</f>
        <v>207.722007722008</v>
      </c>
      <c r="H111" s="48" t="n">
        <f aca="false">data_in!$H126/data_in!$H$31</f>
        <v>310.665289865762</v>
      </c>
      <c r="I111" s="48" t="n">
        <f aca="false">data_in!$I130/data_in!$I$31</f>
        <v>167.410876132931</v>
      </c>
      <c r="J111" s="48" t="n">
        <f aca="false">data_in!$J131/data_in!$J$31</f>
        <v>73.1200763905467</v>
      </c>
      <c r="L111" s="15"/>
      <c r="N111" s="47"/>
      <c r="O111" s="48"/>
      <c r="P111" s="48"/>
      <c r="Q111" s="48"/>
      <c r="R111" s="48"/>
      <c r="S111" s="48"/>
      <c r="T111" s="47"/>
      <c r="V111" s="9"/>
      <c r="W111" s="9"/>
      <c r="X111" s="9"/>
      <c r="Y111" s="9"/>
      <c r="Z111" s="9"/>
      <c r="AA111" s="9"/>
      <c r="AB111" s="9"/>
    </row>
    <row r="112" customFormat="false" ht="12.8" hidden="false" customHeight="false" outlineLevel="0" collapsed="false">
      <c r="B112" s="15" t="n">
        <f aca="false">B111+1</f>
        <v>43929</v>
      </c>
      <c r="C112" s="0" t="n">
        <f aca="false">$C111+1</f>
        <v>32</v>
      </c>
      <c r="D112" s="47" t="n">
        <f aca="false">data_in!$D112/data_in!$D$31</f>
        <v>292.146164021164</v>
      </c>
      <c r="E112" s="48" t="n">
        <f aca="false">data_in!$E119/data_in!$E$31</f>
        <v>402.395721925134</v>
      </c>
      <c r="F112" s="48" t="n">
        <f aca="false">data_in!$F123/data_in!$F$31</f>
        <v>302.098973494714</v>
      </c>
      <c r="G112" s="48" t="n">
        <f aca="false">data_in!$G129/data_in!$G$31</f>
        <v>211.583011583012</v>
      </c>
      <c r="H112" s="48" t="n">
        <f aca="false">data_in!$H127/data_in!$H$31</f>
        <v>321.389585484585</v>
      </c>
      <c r="I112" s="48" t="n">
        <f aca="false">data_in!$I131/data_in!$I$31</f>
        <v>171.592145015106</v>
      </c>
      <c r="J112" s="48" t="n">
        <f aca="false">data_in!$J132/data_in!$J$31</f>
        <v>75.3640486989735</v>
      </c>
      <c r="L112" s="15"/>
      <c r="N112" s="47"/>
      <c r="O112" s="48"/>
      <c r="P112" s="48"/>
      <c r="Q112" s="48"/>
      <c r="R112" s="48"/>
      <c r="S112" s="47"/>
      <c r="T112" s="47"/>
      <c r="V112" s="9"/>
      <c r="W112" s="9"/>
      <c r="X112" s="9"/>
      <c r="Y112" s="9"/>
      <c r="Z112" s="9"/>
      <c r="AA112" s="9"/>
      <c r="AB112" s="9"/>
    </row>
    <row r="113" customFormat="false" ht="12.8" hidden="false" customHeight="false" outlineLevel="0" collapsed="false">
      <c r="B113" s="15" t="n">
        <f aca="false">B112+1</f>
        <v>43930</v>
      </c>
      <c r="C113" s="0" t="n">
        <f aca="false">$C112+1</f>
        <v>33</v>
      </c>
      <c r="D113" s="47" t="n">
        <f aca="false">data_in!$D113/data_in!$D$31</f>
        <v>302.232142857143</v>
      </c>
      <c r="E113" s="48" t="n">
        <f aca="false">data_in!$E120/data_in!$E$31</f>
        <v>409.197860962567</v>
      </c>
      <c r="F113" s="48" t="n">
        <f aca="false">data_in!$F124/data_in!$F$31</f>
        <v>310.479546499157</v>
      </c>
      <c r="G113" s="48" t="n">
        <f aca="false">data_in!$G130/data_in!$G$31</f>
        <v>211.776061776062</v>
      </c>
      <c r="H113" s="48" t="n">
        <f aca="false">data_in!$H128/data_in!$H$31</f>
        <v>336.214780941142</v>
      </c>
      <c r="I113" s="48" t="n">
        <f aca="false">data_in!$I132/data_in!$I$31</f>
        <v>179.051359516616</v>
      </c>
      <c r="J113" s="48" t="n">
        <f aca="false">data_in!$J133/data_in!$J$31</f>
        <v>77.5483408928145</v>
      </c>
      <c r="L113" s="15"/>
      <c r="N113" s="47"/>
      <c r="O113" s="48"/>
      <c r="P113" s="48"/>
      <c r="Q113" s="48"/>
      <c r="R113" s="48"/>
      <c r="S113" s="47"/>
      <c r="T113" s="47"/>
      <c r="V113" s="9"/>
      <c r="W113" s="9"/>
      <c r="X113" s="9"/>
      <c r="Y113" s="9"/>
      <c r="Z113" s="9"/>
      <c r="AA113" s="9"/>
      <c r="AB113" s="9"/>
    </row>
    <row r="114" customFormat="false" ht="12.8" hidden="false" customHeight="false" outlineLevel="0" collapsed="false">
      <c r="B114" s="15" t="n">
        <f aca="false">B113+1</f>
        <v>43931</v>
      </c>
      <c r="C114" s="0" t="n">
        <f aca="false">$C113+1</f>
        <v>34</v>
      </c>
      <c r="D114" s="47" t="n">
        <f aca="false">data_in!$D114/data_in!$D$31</f>
        <v>311.656746031746</v>
      </c>
      <c r="E114" s="48" t="n">
        <f aca="false">data_in!$E121/data_in!$E$31</f>
        <v>416.641711229947</v>
      </c>
      <c r="F114" s="48" t="n">
        <f aca="false">data_in!$F125/data_in!$F$31</f>
        <v>318.614983912977</v>
      </c>
      <c r="G114" s="48" t="n">
        <f aca="false">data_in!$G131/data_in!$G$31</f>
        <v>219.498069498069</v>
      </c>
      <c r="H114" s="48" t="n">
        <f aca="false">data_in!$H129/data_in!$H$31</f>
        <v>348.650243398731</v>
      </c>
      <c r="I114" s="48" t="n">
        <f aca="false">IF(ISNUMBER(data_in!$I133),data_in!$I133/data_in!$I$31,"")</f>
        <v>186.271903323263</v>
      </c>
      <c r="J114" s="48" t="n">
        <f aca="false">IF(ISNUMBER(data_in!$J134),data_in!$J134/data_in!$J$31,"")</f>
        <v>79.0522797803772</v>
      </c>
      <c r="L114" s="15"/>
      <c r="N114" s="47"/>
      <c r="O114" s="48"/>
      <c r="P114" s="48"/>
      <c r="Q114" s="47"/>
      <c r="R114" s="48"/>
      <c r="S114" s="47"/>
      <c r="T114" s="47"/>
      <c r="V114" s="9"/>
      <c r="W114" s="9"/>
      <c r="X114" s="9"/>
      <c r="Y114" s="9"/>
      <c r="Z114" s="9"/>
      <c r="AA114" s="9"/>
      <c r="AB114" s="9"/>
    </row>
    <row r="115" customFormat="false" ht="12.8" hidden="false" customHeight="false" outlineLevel="0" collapsed="false">
      <c r="B115" s="15" t="n">
        <f aca="false">B114+1</f>
        <v>43932</v>
      </c>
      <c r="C115" s="0" t="n">
        <f aca="false">$C114+1</f>
        <v>35</v>
      </c>
      <c r="D115" s="47" t="n">
        <f aca="false">data_in!$D115/data_in!$D$31</f>
        <v>321.891534391534</v>
      </c>
      <c r="E115" s="48" t="n">
        <f aca="false">data_in!$E122/data_in!$E$31</f>
        <v>428.727272727273</v>
      </c>
      <c r="F115" s="48" t="n">
        <f aca="false">data_in!$F126/data_in!$F$31</f>
        <v>326.949593994178</v>
      </c>
      <c r="G115" s="48" t="n">
        <f aca="false">data_in!$G132/data_in!$G$31</f>
        <v>227.316602316602</v>
      </c>
      <c r="H115" s="48" t="n">
        <f aca="false">data_in!$H130/data_in!$H$31</f>
        <v>354.845847470128</v>
      </c>
      <c r="I115" s="48" t="n">
        <f aca="false">IF(ISNUMBER(data_in!$I134),data_in!$I134/data_in!$I$31,"")</f>
        <v>192.918429003021</v>
      </c>
      <c r="J115" s="48" t="n">
        <f aca="false">IF(ISNUMBER(data_in!$J134),data_in!$J134/data_in!$J$31,"")</f>
        <v>79.0522797803772</v>
      </c>
      <c r="L115" s="15"/>
      <c r="N115" s="47"/>
      <c r="O115" s="48"/>
      <c r="P115" s="48"/>
      <c r="Q115" s="47"/>
      <c r="R115" s="48"/>
      <c r="S115" s="47"/>
      <c r="T115" s="47"/>
      <c r="V115" s="9"/>
      <c r="W115" s="9"/>
      <c r="X115" s="9"/>
      <c r="Y115" s="9"/>
      <c r="Z115" s="9"/>
      <c r="AA115" s="9"/>
      <c r="AB115" s="9"/>
    </row>
    <row r="116" customFormat="false" ht="12.8" hidden="false" customHeight="false" outlineLevel="0" collapsed="false">
      <c r="B116" s="15" t="n">
        <f aca="false">B115+1</f>
        <v>43933</v>
      </c>
      <c r="C116" s="0" t="n">
        <f aca="false">$C115+1</f>
        <v>36</v>
      </c>
      <c r="D116" s="47" t="n">
        <f aca="false">data_in!$D116/data_in!$D$31</f>
        <v>329.017857142857</v>
      </c>
      <c r="E116" s="48" t="n">
        <f aca="false">data_in!$E123/data_in!$E$31</f>
        <v>437.497326203209</v>
      </c>
      <c r="F116" s="48" t="n">
        <f aca="false">data_in!$F127/data_in!$F$31</f>
        <v>334.855216791788</v>
      </c>
      <c r="G116" s="48" t="n">
        <f aca="false">data_in!$G133/data_in!$G$31</f>
        <v>237.644787644788</v>
      </c>
      <c r="H116" s="48" t="n">
        <f aca="false">data_in!$H131/data_in!$H$31</f>
        <v>359.831833603776</v>
      </c>
      <c r="I116" s="48" t="n">
        <f aca="false">IF(ISNUMBER(data_in!$I135),data_in!$I135/data_in!$I$31,"")</f>
        <v>198.649546827795</v>
      </c>
      <c r="J116" s="48" t="n">
        <f aca="false">IF(ISNUMBER(data_in!$J135),data_in!$J135/data_in!$J$31,"")</f>
        <v>80.4010503700167</v>
      </c>
      <c r="L116" s="15"/>
      <c r="N116" s="47"/>
      <c r="O116" s="48"/>
      <c r="P116" s="48"/>
      <c r="Q116" s="47"/>
      <c r="R116" s="47"/>
      <c r="S116" s="47"/>
      <c r="T116" s="47"/>
      <c r="V116" s="9"/>
      <c r="W116" s="9"/>
      <c r="X116" s="9"/>
      <c r="Y116" s="9"/>
      <c r="Z116" s="9"/>
      <c r="AA116" s="9"/>
      <c r="AB116" s="9"/>
    </row>
    <row r="117" customFormat="false" ht="12.8" hidden="false" customHeight="false" outlineLevel="0" collapsed="false">
      <c r="B117" s="15" t="n">
        <f aca="false">B116+1</f>
        <v>43934</v>
      </c>
      <c r="C117" s="0" t="n">
        <f aca="false">$C116+1</f>
        <v>37</v>
      </c>
      <c r="D117" s="47" t="n">
        <f aca="false">data_in!$D117/data_in!$D$31</f>
        <v>338.376322751323</v>
      </c>
      <c r="E117" s="48" t="n">
        <f aca="false">data_in!$E124/data_in!$E$31</f>
        <v>446.032085561497</v>
      </c>
      <c r="F117" s="48" t="n">
        <f aca="false">data_in!$F128/data_in!$F$31</f>
        <v>340.815075838823</v>
      </c>
      <c r="G117" s="48" t="n">
        <f aca="false">IF(ISNUMBER(data_in!$G134),data_in!$G134/data_in!$G$31,"")</f>
        <v>249.6138996139</v>
      </c>
      <c r="H117" s="48" t="n">
        <f aca="false">data_in!$H132/data_in!$H$31</f>
        <v>373.240890986871</v>
      </c>
      <c r="I117" s="48" t="n">
        <f aca="false">IF(ISNUMBER(data_in!$I136),data_in!$I136/data_in!$I$31,"")</f>
        <v>203.7583081571</v>
      </c>
      <c r="J117" s="48" t="n">
        <f aca="false">IF(ISNUMBER(data_in!$J136),data_in!$J136/data_in!$J$31,"")</f>
        <v>81.3081881117212</v>
      </c>
      <c r="L117" s="15"/>
      <c r="N117" s="47"/>
      <c r="O117" s="48"/>
      <c r="P117" s="48"/>
      <c r="Q117" s="47"/>
      <c r="R117" s="47"/>
      <c r="S117" s="47"/>
      <c r="T117" s="47"/>
      <c r="V117" s="9"/>
      <c r="W117" s="9"/>
      <c r="X117" s="9"/>
      <c r="Y117" s="9"/>
      <c r="Z117" s="9"/>
      <c r="AA117" s="9"/>
      <c r="AB117" s="9"/>
    </row>
    <row r="118" customFormat="false" ht="12.8" hidden="false" customHeight="false" outlineLevel="0" collapsed="false">
      <c r="B118" s="15" t="n">
        <f aca="false">B117+1</f>
        <v>43935</v>
      </c>
      <c r="C118" s="0" t="n">
        <f aca="false">$C117+1</f>
        <v>38</v>
      </c>
      <c r="D118" s="47" t="n">
        <f aca="false">data_in!$D118/data_in!$D$31</f>
        <v>348.330026455026</v>
      </c>
      <c r="E118" s="48" t="n">
        <f aca="false">data_in!$E125/data_in!$E$31</f>
        <v>455.229946524064</v>
      </c>
      <c r="F118" s="48" t="n">
        <f aca="false">data_in!$F129/data_in!$F$31</f>
        <v>346.468515397579</v>
      </c>
      <c r="G118" s="48" t="n">
        <f aca="false">IF(ISNUMBER(data_in!$G135),data_in!$G135/data_in!$G$31,"")</f>
        <v>256.081081081081</v>
      </c>
      <c r="H118" s="48" t="n">
        <f aca="false">data_in!$H133/data_in!$H$31</f>
        <v>384.96828440773</v>
      </c>
      <c r="I118" s="48" t="n">
        <f aca="false">IF(ISNUMBER(data_in!$I137),data_in!$I137/data_in!$I$31,"")</f>
        <v>207.2416918429</v>
      </c>
      <c r="J118" s="48" t="n">
        <f aca="false">IF(ISNUMBER(data_in!$J137),data_in!$J137/data_in!$J$31,"")</f>
        <v>81.952733349248</v>
      </c>
      <c r="L118" s="15"/>
      <c r="N118" s="47"/>
      <c r="O118" s="48"/>
      <c r="P118" s="48"/>
      <c r="Q118" s="47"/>
      <c r="R118" s="47"/>
      <c r="S118" s="47"/>
      <c r="T118" s="47"/>
      <c r="V118" s="9"/>
      <c r="W118" s="9"/>
      <c r="X118" s="9"/>
      <c r="Y118" s="9"/>
      <c r="Z118" s="9"/>
      <c r="AA118" s="9"/>
      <c r="AB118" s="9"/>
    </row>
    <row r="119" customFormat="false" ht="12.8" hidden="false" customHeight="false" outlineLevel="0" collapsed="false">
      <c r="B119" s="15" t="n">
        <f aca="false">B118+1</f>
        <v>43936</v>
      </c>
      <c r="C119" s="0" t="n">
        <f aca="false">$C118+1</f>
        <v>39</v>
      </c>
      <c r="D119" s="47" t="n">
        <f aca="false">data_in!$D119/data_in!$D$31</f>
        <v>357.886904761905</v>
      </c>
      <c r="E119" s="48" t="n">
        <f aca="false">data_in!$E126/data_in!$E$31</f>
        <v>464.534759358289</v>
      </c>
      <c r="F119" s="48" t="n">
        <f aca="false">data_in!$F130/data_in!$F$31</f>
        <v>350.176191205761</v>
      </c>
      <c r="G119" s="48" t="n">
        <f aca="false">IF(ISNUMBER(data_in!$G136),data_in!$G136/data_in!$G$31,"")</f>
        <v>257.625482625483</v>
      </c>
      <c r="H119" s="48" t="n">
        <f aca="false">IF(ISNUMBER(data_in!$H134),data_in!$H134/data_in!$H$31,"")</f>
        <v>394.910753798495</v>
      </c>
      <c r="I119" s="48" t="n">
        <f aca="false">IF(ISNUMBER(data_in!$I138),data_in!$I138/data_in!$I$31,"")</f>
        <v>211.2416918429</v>
      </c>
      <c r="J119" s="48" t="n">
        <f aca="false">IF(ISNUMBER(data_in!$J138),data_in!$J138/data_in!$J$31,"")</f>
        <v>83.4686082597279</v>
      </c>
      <c r="L119" s="15"/>
      <c r="N119" s="47"/>
      <c r="O119" s="48"/>
      <c r="P119" s="48"/>
      <c r="Q119" s="47"/>
      <c r="R119" s="47"/>
      <c r="S119" s="47"/>
      <c r="T119" s="47"/>
      <c r="V119" s="9"/>
      <c r="W119" s="9"/>
      <c r="X119" s="9"/>
      <c r="Y119" s="9"/>
      <c r="Z119" s="9"/>
      <c r="AA119" s="9"/>
      <c r="AB119" s="9"/>
    </row>
    <row r="120" customFormat="false" ht="12.8" hidden="false" customHeight="false" outlineLevel="0" collapsed="false">
      <c r="B120" s="15" t="n">
        <f aca="false">B119+1</f>
        <v>43937</v>
      </c>
      <c r="C120" s="0" t="n">
        <f aca="false">$C119+1</f>
        <v>40</v>
      </c>
      <c r="D120" s="47" t="n">
        <f aca="false">data_in!$D120/data_in!$D$31</f>
        <v>366.56746031746</v>
      </c>
      <c r="E120" s="48" t="n">
        <f aca="false">data_in!$E127/data_in!$E$31</f>
        <v>473.946524064171</v>
      </c>
      <c r="F120" s="48" t="n">
        <f aca="false">data_in!$F131/data_in!$F$31</f>
        <v>356.871457024667</v>
      </c>
      <c r="G120" s="48" t="n">
        <f aca="false">IF(ISNUMBER(data_in!$G137),data_in!$G137/data_in!$G$31,"")</f>
        <v>258.590733590734</v>
      </c>
      <c r="H120" s="48" t="n">
        <f aca="false">IF(ISNUMBER(data_in!$H135),data_in!$H135/data_in!$H$31,"")</f>
        <v>405.812066676501</v>
      </c>
      <c r="I120" s="48" t="n">
        <f aca="false">IF(ISNUMBER(data_in!$I139),data_in!$I139/data_in!$I$31,"")</f>
        <v>218.341389728097</v>
      </c>
      <c r="J120" s="48" t="n">
        <f aca="false">IF(ISNUMBER(data_in!$J139),data_in!$J139/data_in!$J$31,"")</f>
        <v>83.4686082597279</v>
      </c>
      <c r="L120" s="15"/>
      <c r="N120" s="47"/>
      <c r="O120" s="48"/>
      <c r="P120" s="47"/>
      <c r="Q120" s="47"/>
      <c r="R120" s="47"/>
      <c r="S120" s="47"/>
      <c r="T120" s="47"/>
      <c r="V120" s="9"/>
      <c r="W120" s="9"/>
      <c r="X120" s="9"/>
      <c r="Y120" s="9"/>
      <c r="Z120" s="9"/>
      <c r="AA120" s="9"/>
      <c r="AB120" s="9"/>
    </row>
    <row r="121" customFormat="false" ht="12.8" hidden="false" customHeight="false" outlineLevel="0" collapsed="false">
      <c r="B121" s="15" t="n">
        <f aca="false">B120+1</f>
        <v>43938</v>
      </c>
      <c r="C121" s="0" t="n">
        <f aca="false">$C120+1</f>
        <v>41</v>
      </c>
      <c r="D121" s="47" t="n">
        <f aca="false">data_in!$D121/data_in!$D$31</f>
        <v>376.074735449735</v>
      </c>
      <c r="E121" s="48" t="n">
        <f aca="false">data_in!$E128/data_in!$E$31</f>
        <v>481.79679144385</v>
      </c>
      <c r="F121" s="48" t="n">
        <f aca="false">data_in!$F132/data_in!$F$31</f>
        <v>362.494254634595</v>
      </c>
      <c r="G121" s="48" t="n">
        <f aca="false">IF(ISNUMBER(data_in!$G138),data_in!$G138/data_in!$G$31,"")</f>
        <v>267.277992277992</v>
      </c>
      <c r="H121" s="48" t="n">
        <f aca="false">IF(ISNUMBER(data_in!$H136),data_in!$H136/data_in!$H$31,"")</f>
        <v>414.972709839209</v>
      </c>
      <c r="I121" s="48" t="n">
        <f aca="false">IF(ISNUMBER(data_in!$I140),data_in!$I140/data_in!$I$31,"")</f>
        <v>225.978851963746</v>
      </c>
      <c r="J121" s="48" t="n">
        <f aca="false">IF(ISNUMBER(data_in!$J140),data_in!$J140/data_in!$J$31,"")</f>
        <v>86.8345667223681</v>
      </c>
      <c r="L121" s="15"/>
      <c r="N121" s="47"/>
      <c r="O121" s="48"/>
      <c r="P121" s="47"/>
      <c r="Q121" s="47"/>
      <c r="R121" s="47"/>
      <c r="S121" s="47"/>
      <c r="T121" s="47"/>
      <c r="V121" s="9"/>
      <c r="W121" s="9"/>
      <c r="X121" s="9"/>
      <c r="Y121" s="9"/>
      <c r="Z121" s="9"/>
      <c r="AA121" s="9"/>
      <c r="AB121" s="9"/>
    </row>
    <row r="122" customFormat="false" ht="12.8" hidden="false" customHeight="false" outlineLevel="0" collapsed="false">
      <c r="B122" s="15" t="n">
        <f aca="false">B121+1</f>
        <v>43939</v>
      </c>
      <c r="C122" s="0" t="n">
        <f aca="false">$C121+1</f>
        <v>42</v>
      </c>
      <c r="D122" s="47" t="n">
        <f aca="false">data_in!$D122/data_in!$D$31</f>
        <v>384.044312169312</v>
      </c>
      <c r="E122" s="48" t="n">
        <f aca="false">data_in!$E129/data_in!$E$31</f>
        <v>489.882352941176</v>
      </c>
      <c r="F122" s="48" t="n">
        <f aca="false">data_in!$F133/data_in!$F$31</f>
        <v>369.036310709361</v>
      </c>
      <c r="G122" s="48" t="n">
        <f aca="false">IF(ISNUMBER(data_in!$G139),data_in!$G139/data_in!$G$31,"")</f>
        <v>275.482625482626</v>
      </c>
      <c r="H122" s="48" t="n">
        <f aca="false">IF(ISNUMBER(data_in!$H137),data_in!$H137/data_in!$H$31,"")</f>
        <v>419.619412892757</v>
      </c>
      <c r="I122" s="48" t="n">
        <f aca="false">IF(ISNUMBER(data_in!$I141),data_in!$I141/data_in!$I$31,"")</f>
        <v>232.410876132931</v>
      </c>
      <c r="J122" s="48" t="n">
        <f aca="false">IF(ISNUMBER(data_in!$J141),data_in!$J141/data_in!$J$31,"")</f>
        <v>88.2310814036763</v>
      </c>
      <c r="L122" s="15"/>
      <c r="N122" s="47"/>
      <c r="O122" s="48"/>
      <c r="P122" s="47"/>
      <c r="Q122" s="47"/>
      <c r="R122" s="47"/>
      <c r="S122" s="47"/>
      <c r="T122" s="47"/>
      <c r="V122" s="9"/>
      <c r="W122" s="9"/>
      <c r="X122" s="9"/>
      <c r="Y122" s="9"/>
      <c r="Z122" s="9"/>
      <c r="AA122" s="9"/>
      <c r="AB122" s="9"/>
    </row>
    <row r="123" customFormat="false" ht="12.8" hidden="false" customHeight="false" outlineLevel="0" collapsed="false">
      <c r="B123" s="15" t="n">
        <f aca="false">B122+1</f>
        <v>43940</v>
      </c>
      <c r="C123" s="0" t="n">
        <f aca="false">$C122+1</f>
        <v>43</v>
      </c>
      <c r="D123" s="47" t="n">
        <f aca="false">data_in!$D123/data_in!$D$31</f>
        <v>391.203703703704</v>
      </c>
      <c r="E123" s="48" t="n">
        <f aca="false">data_in!$E130/data_in!$E$31</f>
        <v>496.042780748663</v>
      </c>
      <c r="F123" s="48" t="n">
        <f aca="false">IF(ISNUMBER(data_in!$F134),data_in!$F134/data_in!$F$31,"")</f>
        <v>373.464072314999</v>
      </c>
      <c r="G123" s="48" t="n">
        <f aca="false">IF(ISNUMBER(data_in!$G140),data_in!$G140/data_in!$G$31,"")</f>
        <v>283.880308880309</v>
      </c>
      <c r="H123" s="48" t="n">
        <f aca="false">IF(ISNUMBER(data_in!$H138),data_in!$H138/data_in!$H$31,"")</f>
        <v>423.867827113144</v>
      </c>
      <c r="I123" s="48" t="n">
        <f aca="false">IF(ISNUMBER(data_in!$I142),data_in!$I142/data_in!$I$31,"")</f>
        <v>237.507552870091</v>
      </c>
      <c r="J123" s="48" t="n">
        <f aca="false">IF(ISNUMBER(data_in!$J142),data_in!$J142/data_in!$J$31,"")</f>
        <v>89.6395321079016</v>
      </c>
      <c r="L123" s="15"/>
      <c r="N123" s="47"/>
      <c r="O123" s="48"/>
      <c r="P123" s="47"/>
      <c r="Q123" s="47"/>
      <c r="R123" s="47"/>
      <c r="S123" s="47"/>
      <c r="T123" s="47"/>
      <c r="V123" s="9"/>
      <c r="W123" s="9"/>
      <c r="X123" s="9"/>
      <c r="Y123" s="9"/>
      <c r="Z123" s="9"/>
      <c r="AA123" s="9"/>
      <c r="AB123" s="9"/>
    </row>
    <row r="124" customFormat="false" ht="12.8" hidden="false" customHeight="false" outlineLevel="0" collapsed="false">
      <c r="B124" s="15" t="n">
        <f aca="false">B123+1</f>
        <v>43941</v>
      </c>
      <c r="C124" s="0" t="n">
        <f aca="false">$C123+1</f>
        <v>44</v>
      </c>
      <c r="D124" s="47" t="n">
        <f aca="false">data_in!$D124/data_in!$D$31</f>
        <v>398.710317460317</v>
      </c>
      <c r="E124" s="48" t="n">
        <f aca="false">data_in!$E131/data_in!$E$31</f>
        <v>503.122994652406</v>
      </c>
      <c r="F124" s="48" t="n">
        <f aca="false">IF(ISNUMBER(data_in!$F135),data_in!$F135/data_in!$F$31,"")</f>
        <v>376.804044737245</v>
      </c>
      <c r="G124" s="48" t="n">
        <f aca="false">IF(ISNUMBER(data_in!$G141),data_in!$G141/data_in!$G$31,"")</f>
        <v>293.436293436293</v>
      </c>
      <c r="H124" s="48" t="n">
        <f aca="false">IF(ISNUMBER(data_in!$H139),data_in!$H139/data_in!$H$31,"")</f>
        <v>434.090573830949</v>
      </c>
      <c r="I124" s="48" t="n">
        <f aca="false">IF(ISNUMBER(data_in!$I143),data_in!$I143/data_in!$I$31,"")</f>
        <v>241.803625377643</v>
      </c>
      <c r="J124" s="48" t="n">
        <f aca="false">IF(ISNUMBER(data_in!$J143),data_in!$J143/data_in!$J$31,"")</f>
        <v>90.105037001671</v>
      </c>
      <c r="L124" s="15"/>
      <c r="N124" s="47"/>
      <c r="O124" s="47"/>
      <c r="P124" s="47"/>
      <c r="Q124" s="47"/>
      <c r="R124" s="47"/>
      <c r="S124" s="47"/>
      <c r="T124" s="47"/>
      <c r="V124" s="9"/>
      <c r="W124" s="9"/>
      <c r="X124" s="9"/>
      <c r="Y124" s="9"/>
      <c r="Z124" s="9"/>
      <c r="AA124" s="9"/>
      <c r="AB124" s="9"/>
    </row>
    <row r="125" customFormat="false" ht="12.8" hidden="false" customHeight="false" outlineLevel="0" collapsed="false">
      <c r="B125" s="15" t="n">
        <f aca="false">B124+1</f>
        <v>43942</v>
      </c>
      <c r="C125" s="0" t="n">
        <f aca="false">$C124+1</f>
        <v>45</v>
      </c>
      <c r="D125" s="47" t="n">
        <f aca="false">data_in!$D125/data_in!$D$31</f>
        <v>407.539682539683</v>
      </c>
      <c r="E125" s="48" t="n">
        <f aca="false">data_in!$E132/data_in!$E$31</f>
        <v>509.561497326203</v>
      </c>
      <c r="F125" s="48" t="n">
        <f aca="false">IF(ISNUMBER(data_in!$F136),data_in!$F136/data_in!$F$31,"")</f>
        <v>379.347326489965</v>
      </c>
      <c r="G125" s="48" t="n">
        <f aca="false">IF(ISNUMBER(data_in!$G142),data_in!$G142/data_in!$G$31,"")</f>
        <v>306.467181467181</v>
      </c>
      <c r="H125" s="48" t="n">
        <f aca="false">IF(ISNUMBER(data_in!$H140),data_in!$H140/data_in!$H$31,"")</f>
        <v>443.664257265083</v>
      </c>
      <c r="I125" s="48" t="n">
        <f aca="false">IF(ISNUMBER(data_in!$I144),data_in!$I144/data_in!$I$31,"")</f>
        <v>244.069486404834</v>
      </c>
      <c r="J125" s="48" t="n">
        <f aca="false">IF(ISNUMBER(data_in!$J144),data_in!$J144/data_in!$J$31,"")</f>
        <v>90.3437574600143</v>
      </c>
      <c r="L125" s="15"/>
      <c r="N125" s="47"/>
      <c r="O125" s="47"/>
      <c r="P125" s="47"/>
      <c r="Q125" s="47"/>
      <c r="R125" s="47"/>
      <c r="S125" s="47"/>
      <c r="T125" s="47"/>
      <c r="V125" s="9"/>
      <c r="W125" s="9"/>
      <c r="X125" s="9"/>
      <c r="Y125" s="9"/>
      <c r="Z125" s="9"/>
      <c r="AA125" s="9"/>
      <c r="AB125" s="9"/>
    </row>
    <row r="126" customFormat="false" ht="12.8" hidden="false" customHeight="false" outlineLevel="0" collapsed="false">
      <c r="B126" s="15" t="n">
        <f aca="false">B125+1</f>
        <v>43943</v>
      </c>
      <c r="C126" s="0" t="n">
        <f aca="false">$C125+1</f>
        <v>46</v>
      </c>
      <c r="D126" s="47" t="n">
        <f aca="false">data_in!$D126/data_in!$D$31</f>
        <v>414.765211640212</v>
      </c>
      <c r="E126" s="48" t="n">
        <f aca="false">data_in!$E133/data_in!$E$31</f>
        <v>519.251336898396</v>
      </c>
      <c r="F126" s="48" t="n">
        <f aca="false">IF(ISNUMBER(data_in!$F137),data_in!$F137/data_in!$F$31,"")</f>
        <v>381.415658035851</v>
      </c>
      <c r="G126" s="48" t="n">
        <f aca="false">IF(ISNUMBER(data_in!$G143),data_in!$G143/data_in!$G$31,"")</f>
        <v>310.810810810811</v>
      </c>
      <c r="H126" s="48" t="n">
        <f aca="false">IF(ISNUMBER(data_in!$H141),data_in!$H141/data_in!$H$31,"")</f>
        <v>451.615282490043</v>
      </c>
      <c r="I126" s="48" t="n">
        <f aca="false">IF(ISNUMBER(data_in!$I145),data_in!$I145/data_in!$I$31,"")</f>
        <v>247.271903323263</v>
      </c>
      <c r="J126" s="48" t="n">
        <f aca="false">IF(ISNUMBER(data_in!$J145),data_in!$J145/data_in!$J$31,"")</f>
        <v>91.4418715683934</v>
      </c>
      <c r="L126" s="15"/>
      <c r="N126" s="47"/>
      <c r="O126" s="47"/>
      <c r="P126" s="47"/>
      <c r="Q126" s="47"/>
      <c r="R126" s="47"/>
      <c r="S126" s="47"/>
      <c r="T126" s="47"/>
      <c r="V126" s="9"/>
      <c r="W126" s="9"/>
      <c r="X126" s="9"/>
      <c r="Y126" s="9"/>
      <c r="Z126" s="9"/>
      <c r="AA126" s="9"/>
      <c r="AB126" s="9"/>
    </row>
    <row r="127" customFormat="false" ht="12.8" hidden="false" customHeight="false" outlineLevel="0" collapsed="false">
      <c r="B127" s="15" t="n">
        <f aca="false">B126+1</f>
        <v>43944</v>
      </c>
      <c r="C127" s="0" t="n">
        <f aca="false">$C126+1</f>
        <v>47</v>
      </c>
      <c r="D127" s="47" t="n">
        <f aca="false">data_in!$D127/data_in!$D$31</f>
        <v>422.437169312169</v>
      </c>
      <c r="E127" s="48" t="n">
        <f aca="false">IF(ISNUMBER(data_in!$E134),data_in!$E134/data_in!$E$31,"")</f>
        <v>524.983957219251</v>
      </c>
      <c r="F127" s="48" t="n">
        <f aca="false">IF(ISNUMBER(data_in!$F138),data_in!$F138/data_in!$F$31,"")</f>
        <v>386.103876206527</v>
      </c>
      <c r="G127" s="48" t="n">
        <f aca="false">IF(ISNUMBER(data_in!$G144),data_in!$G144/data_in!$G$31,"")</f>
        <v>311.293436293436</v>
      </c>
      <c r="H127" s="48" t="n">
        <f aca="false">IF(ISNUMBER(data_in!$H142),data_in!$H142/data_in!$H$31,"")</f>
        <v>460.849682844077</v>
      </c>
      <c r="I127" s="48" t="n">
        <f aca="false">IF(ISNUMBER(data_in!$I146),data_in!$I146/data_in!$I$31,"")</f>
        <v>252.924471299094</v>
      </c>
      <c r="J127" s="48" t="n">
        <f aca="false">IF(ISNUMBER(data_in!$J146),data_in!$J146/data_in!$J$31,"")</f>
        <v>92.360945333015</v>
      </c>
      <c r="L127" s="15"/>
      <c r="N127" s="47"/>
      <c r="O127" s="47"/>
      <c r="P127" s="47"/>
      <c r="Q127" s="47"/>
      <c r="R127" s="47"/>
      <c r="S127" s="47"/>
      <c r="T127" s="47"/>
      <c r="V127" s="9"/>
      <c r="W127" s="9"/>
      <c r="X127" s="9"/>
      <c r="Y127" s="9"/>
      <c r="Z127" s="9"/>
      <c r="AA127" s="9"/>
      <c r="AB127" s="9"/>
    </row>
    <row r="128" customFormat="false" ht="12.8" hidden="false" customHeight="false" outlineLevel="0" collapsed="false">
      <c r="B128" s="15" t="n">
        <f aca="false">B127+1</f>
        <v>43945</v>
      </c>
      <c r="C128" s="0" t="n">
        <f aca="false">$C127+1</f>
        <v>48</v>
      </c>
      <c r="D128" s="47" t="n">
        <f aca="false">data_in!$D128/data_in!$D$31</f>
        <v>429.381613756614</v>
      </c>
      <c r="E128" s="48" t="n">
        <f aca="false">IF(ISNUMBER(data_in!$E135),data_in!$E135/data_in!$E$31,"")</f>
        <v>530.994652406417</v>
      </c>
      <c r="F128" s="48" t="n">
        <f aca="false">IF(ISNUMBER(data_in!$F139),data_in!$F139/data_in!$F$31,"")</f>
        <v>391.159797763138</v>
      </c>
      <c r="G128" s="48" t="n">
        <f aca="false">IF(ISNUMBER(data_in!$G145),data_in!$G145/data_in!$G$31,"")</f>
        <v>314.285714285714</v>
      </c>
      <c r="H128" s="48" t="n">
        <f aca="false">IF(ISNUMBER(data_in!$H143),data_in!$H143/data_in!$H$31,"")</f>
        <v>465.953680483847</v>
      </c>
      <c r="I128" s="48" t="n">
        <f aca="false">IF(ISNUMBER(data_in!$I147),data_in!$I147/data_in!$I$31,"")</f>
        <v>258.429003021148</v>
      </c>
      <c r="J128" s="48" t="n">
        <f aca="false">IF(ISNUMBER(data_in!$J147),data_in!$J147/data_in!$J$31,"")</f>
        <v>93.8290761518262</v>
      </c>
      <c r="L128" s="15"/>
      <c r="N128" s="47"/>
      <c r="O128" s="47"/>
      <c r="P128" s="47"/>
      <c r="Q128" s="47"/>
      <c r="R128" s="47"/>
      <c r="S128" s="47"/>
      <c r="T128" s="47"/>
      <c r="V128" s="9"/>
      <c r="W128" s="9"/>
      <c r="X128" s="9"/>
      <c r="Y128" s="9"/>
      <c r="Z128" s="9"/>
      <c r="AA128" s="9"/>
      <c r="AB128" s="9"/>
    </row>
    <row r="129" customFormat="false" ht="12.8" hidden="false" customHeight="false" outlineLevel="0" collapsed="false">
      <c r="B129" s="15" t="n">
        <f aca="false">B128+1</f>
        <v>43946</v>
      </c>
      <c r="C129" s="0" t="n">
        <f aca="false">$C128+1</f>
        <v>49</v>
      </c>
      <c r="D129" s="47" t="n">
        <f aca="false">data_in!$D129/data_in!$D$31</f>
        <v>436.243386243386</v>
      </c>
      <c r="E129" s="48" t="n">
        <f aca="false">IF(ISNUMBER(data_in!$E136),data_in!$E136/data_in!$E$31,"")</f>
        <v>536.898395721925</v>
      </c>
      <c r="F129" s="48" t="n">
        <f aca="false">IF(ISNUMBER(data_in!$F140),data_in!$F140/data_in!$F$31,"")</f>
        <v>395.419028650222</v>
      </c>
      <c r="G129" s="48" t="n">
        <f aca="false">IF(ISNUMBER(data_in!$G146),data_in!$G146/data_in!$G$31,"")</f>
        <v>319.787644787645</v>
      </c>
      <c r="H129" s="48" t="n">
        <f aca="false">IF(ISNUMBER(data_in!$H144),data_in!$H144/data_in!$H$31,"")</f>
        <v>469.907065938929</v>
      </c>
      <c r="I129" s="48" t="n">
        <f aca="false">IF(ISNUMBER(data_in!$I148),data_in!$I148/data_in!$I$31,"")</f>
        <v>263.725075528701</v>
      </c>
      <c r="J129" s="48" t="n">
        <f aca="false">IF(ISNUMBER(data_in!$J148),data_in!$J148/data_in!$J$31,"")</f>
        <v>94.6287896872762</v>
      </c>
      <c r="L129" s="15"/>
      <c r="N129" s="47"/>
      <c r="O129" s="47"/>
      <c r="P129" s="47"/>
      <c r="Q129" s="47"/>
      <c r="R129" s="47"/>
      <c r="S129" s="47"/>
      <c r="T129" s="47"/>
      <c r="V129" s="9"/>
      <c r="W129" s="9"/>
      <c r="X129" s="9"/>
      <c r="Y129" s="9"/>
      <c r="Z129" s="9"/>
      <c r="AA129" s="9"/>
      <c r="AB129" s="9"/>
    </row>
    <row r="130" customFormat="false" ht="12.8" hidden="false" customHeight="false" outlineLevel="0" collapsed="false">
      <c r="B130" s="15" t="n">
        <f aca="false">B129+1</f>
        <v>43947</v>
      </c>
      <c r="C130" s="0" t="n">
        <f aca="false">$C129+1</f>
        <v>50</v>
      </c>
      <c r="D130" s="47" t="n">
        <f aca="false">data_in!$D130/data_in!$D$31</f>
        <v>440.542328042328</v>
      </c>
      <c r="E130" s="48" t="n">
        <f aca="false">IF(ISNUMBER(data_in!$E137),data_in!$E137/data_in!$E$31,"")</f>
        <v>540.406417112299</v>
      </c>
      <c r="F130" s="48" t="n">
        <f aca="false">IF(ISNUMBER(data_in!$F141),data_in!$F141/data_in!$F$31,"")</f>
        <v>398.146162095909</v>
      </c>
      <c r="G130" s="48" t="n">
        <f aca="false">IF(ISNUMBER(data_in!$G147),data_in!$G147/data_in!$G$31,"")</f>
        <v>333.976833976834</v>
      </c>
      <c r="H130" s="48" t="n">
        <f aca="false">IF(ISNUMBER(data_in!$H145),data_in!$H145/data_in!$H$31,"")</f>
        <v>473.004867974627</v>
      </c>
      <c r="I130" s="48" t="n">
        <f aca="false">IF(ISNUMBER(data_in!$I149),data_in!$I149/data_in!$I$31,"")</f>
        <v>268.564954682779</v>
      </c>
      <c r="J130" s="48" t="n">
        <f aca="false">IF(ISNUMBER(data_in!$J149),data_in!$J149/data_in!$J$31,"")</f>
        <v>95.5001193602292</v>
      </c>
      <c r="L130" s="15"/>
      <c r="N130" s="47"/>
      <c r="O130" s="47"/>
      <c r="P130" s="47"/>
      <c r="Q130" s="47"/>
      <c r="R130" s="47"/>
      <c r="S130" s="47"/>
      <c r="T130" s="47"/>
      <c r="V130" s="9"/>
      <c r="W130" s="9"/>
      <c r="X130" s="9"/>
      <c r="Y130" s="9"/>
      <c r="Z130" s="9"/>
      <c r="AA130" s="9"/>
      <c r="AB130" s="9"/>
    </row>
    <row r="131" customFormat="false" ht="12.8" hidden="false" customHeight="false" outlineLevel="0" collapsed="false">
      <c r="B131" s="15" t="n">
        <f aca="false">B130+1</f>
        <v>43948</v>
      </c>
      <c r="C131" s="0" t="n">
        <f aca="false">$C130+1</f>
        <v>51</v>
      </c>
      <c r="D131" s="47" t="n">
        <f aca="false">data_in!$D131/data_in!$D$31</f>
        <v>446.04828042328</v>
      </c>
      <c r="E131" s="48" t="n">
        <f aca="false">IF(ISNUMBER(data_in!$E138),data_in!$E138/data_in!$E$31,"")</f>
        <v>543.914438502674</v>
      </c>
      <c r="F131" s="48" t="n">
        <f aca="false">IF(ISNUMBER(data_in!$F142),data_in!$F142/data_in!$F$31,"")</f>
        <v>401.869158878505</v>
      </c>
      <c r="G131" s="48" t="n">
        <f aca="false">IF(ISNUMBER(data_in!$G148),data_in!$G148/data_in!$G$31,"")</f>
        <v>340.637065637066</v>
      </c>
      <c r="H131" s="48" t="n">
        <f aca="false">IF(ISNUMBER(data_in!$H146),data_in!$H146/data_in!$H$31,"")</f>
        <v>482.254019766927</v>
      </c>
      <c r="I131" s="48" t="n">
        <f aca="false">IF(ISNUMBER(data_in!$I150),data_in!$I150/data_in!$I$31,"")</f>
        <v>272.244712990937</v>
      </c>
      <c r="J131" s="48" t="n">
        <f aca="false">IF(ISNUMBER(data_in!$J150),data_in!$J150/data_in!$J$31,"")</f>
        <v>95.8104559560754</v>
      </c>
      <c r="L131" s="15"/>
      <c r="N131" s="47"/>
      <c r="O131" s="47"/>
      <c r="P131" s="47"/>
      <c r="Q131" s="47"/>
      <c r="R131" s="47"/>
      <c r="S131" s="47"/>
      <c r="T131" s="47"/>
      <c r="V131" s="9"/>
      <c r="W131" s="9"/>
      <c r="X131" s="9"/>
      <c r="Y131" s="9"/>
      <c r="Z131" s="9"/>
      <c r="AA131" s="9"/>
      <c r="AB131" s="9"/>
    </row>
    <row r="132" customFormat="false" ht="12.8" hidden="false" customHeight="false" outlineLevel="0" collapsed="false">
      <c r="B132" s="15" t="n">
        <f aca="false">B131+1</f>
        <v>43949</v>
      </c>
      <c r="C132" s="0" t="n">
        <f aca="false">$C131+1</f>
        <v>52</v>
      </c>
      <c r="D132" s="47" t="n">
        <f aca="false">data_in!$D132/data_in!$D$31</f>
        <v>452.364417989418</v>
      </c>
      <c r="E132" s="48" t="n">
        <f aca="false">IF(ISNUMBER(data_in!$E139),data_in!$E139/data_in!$E$31,"")</f>
        <v>547.871657754011</v>
      </c>
      <c r="F132" s="48" t="n">
        <f aca="false">IF(ISNUMBER(data_in!$F143),data_in!$F143/data_in!$F$31,"")</f>
        <v>403.094836831623</v>
      </c>
      <c r="G132" s="48" t="n">
        <f aca="false">IF(ISNUMBER(data_in!$G149),data_in!$G149/data_in!$G$31,"")</f>
        <v>351.930501930502</v>
      </c>
      <c r="H132" s="48" t="n">
        <f aca="false">IF(ISNUMBER(data_in!$H147),data_in!$H147/data_in!$H$31,"")</f>
        <v>489.541230269951</v>
      </c>
      <c r="I132" s="48" t="n">
        <f aca="false">IF(ISNUMBER(data_in!$I151),data_in!$I151/data_in!$I$31,"")</f>
        <v>274.858006042296</v>
      </c>
      <c r="J132" s="48" t="n">
        <f aca="false">IF(ISNUMBER(data_in!$J151),data_in!$J151/data_in!$J$31,"")</f>
        <v>96.073048460253</v>
      </c>
      <c r="L132" s="15"/>
      <c r="N132" s="47"/>
      <c r="O132" s="47"/>
      <c r="P132" s="47"/>
      <c r="Q132" s="47"/>
      <c r="R132" s="47"/>
      <c r="S132" s="47"/>
      <c r="T132" s="47"/>
      <c r="V132" s="9"/>
      <c r="W132" s="9"/>
      <c r="X132" s="9"/>
      <c r="Y132" s="9"/>
      <c r="Z132" s="9"/>
      <c r="AA132" s="9"/>
      <c r="AB132" s="9"/>
    </row>
    <row r="133" customFormat="false" ht="12.8" hidden="false" customHeight="false" outlineLevel="0" collapsed="false">
      <c r="B133" s="15" t="n">
        <f aca="false">B132+1</f>
        <v>43950</v>
      </c>
      <c r="C133" s="0" t="n">
        <f aca="false">$C132+1</f>
        <v>53</v>
      </c>
      <c r="D133" s="47" t="n">
        <f aca="false">data_in!$D133/data_in!$D$31</f>
        <v>457.705026455027</v>
      </c>
      <c r="E133" s="48" t="n">
        <f aca="false">IF(ISNUMBER(data_in!$E140),data_in!$E140/data_in!$E$31,"")</f>
        <v>553.090909090909</v>
      </c>
      <c r="F133" s="48" t="n">
        <f aca="false">IF(ISNUMBER(data_in!$F144),data_in!$F144/data_in!$F$31,"")</f>
        <v>404.167305040601</v>
      </c>
      <c r="G133" s="48" t="n">
        <f aca="false">IF(ISNUMBER(data_in!$G150),data_in!$G150/data_in!$G$31,"")</f>
        <v>354.633204633205</v>
      </c>
      <c r="H133" s="48" t="n">
        <f aca="false">IF(ISNUMBER(data_in!$H148),data_in!$H148/data_in!$H$31,"")</f>
        <v>495.85484584747</v>
      </c>
      <c r="I133" s="48" t="n">
        <f aca="false">IF(ISNUMBER(data_in!$I152),data_in!$I152/data_in!$I$31,"")</f>
        <v>277.888217522659</v>
      </c>
      <c r="J133" s="48" t="n">
        <f aca="false">IF(ISNUMBER(data_in!$J152),data_in!$J152/data_in!$J$31,"")</f>
        <v>96.9563141561232</v>
      </c>
      <c r="L133" s="15"/>
      <c r="N133" s="47"/>
      <c r="O133" s="47"/>
      <c r="P133" s="47"/>
      <c r="Q133" s="47"/>
      <c r="R133" s="47"/>
      <c r="S133" s="47"/>
      <c r="T133" s="47"/>
    </row>
    <row r="134" customFormat="false" ht="12.8" hidden="false" customHeight="false" outlineLevel="0" collapsed="false">
      <c r="B134" s="15" t="n">
        <f aca="false">B133+1</f>
        <v>43951</v>
      </c>
      <c r="C134" s="0" t="n">
        <f aca="false">$C133+1</f>
        <v>54</v>
      </c>
      <c r="D134" s="47" t="n">
        <f aca="false">IF(ISNUMBER(data_in!$D134),data_in!$D134/data_in!$D$31,"")</f>
        <v>462.417328042328</v>
      </c>
      <c r="E134" s="48" t="n">
        <f aca="false">IF(ISNUMBER(data_in!$E141),data_in!$E141/data_in!$E$31,"")</f>
        <v>557.647058823529</v>
      </c>
      <c r="F134" s="48" t="n">
        <f aca="false">IF(ISNUMBER(data_in!$F145),data_in!$F145/data_in!$F$31,"")</f>
        <v>408.196721311475</v>
      </c>
      <c r="G134" s="48" t="n">
        <f aca="false">IF(ISNUMBER(data_in!$G151),data_in!$G151/data_in!$G$31,"")</f>
        <v>355.11583011583</v>
      </c>
      <c r="H134" s="48" t="n">
        <f aca="false">IF(ISNUMBER(data_in!$H149),data_in!$H149/data_in!$H$31,"")</f>
        <v>501.519398141319</v>
      </c>
      <c r="I134" s="48" t="n">
        <f aca="false">IF(ISNUMBER(data_in!$I153),data_in!$I153/data_in!$I$31,"")</f>
        <v>282.577039274924</v>
      </c>
      <c r="J134" s="48" t="n">
        <f aca="false">IF(ISNUMBER(data_in!$J153),data_in!$J153/data_in!$J$31,"")</f>
        <v>97.7918357603247</v>
      </c>
      <c r="L134" s="15"/>
      <c r="N134" s="47"/>
      <c r="O134" s="47"/>
      <c r="P134" s="47"/>
      <c r="Q134" s="47"/>
      <c r="R134" s="47"/>
      <c r="S134" s="47"/>
      <c r="T134" s="47"/>
    </row>
    <row r="135" customFormat="false" ht="12.8" hidden="false" customHeight="false" outlineLevel="0" collapsed="false">
      <c r="B135" s="15" t="n">
        <f aca="false">B134+1</f>
        <v>43952</v>
      </c>
      <c r="C135" s="0" t="n">
        <f aca="false">$C134+1</f>
        <v>55</v>
      </c>
      <c r="D135" s="47" t="n">
        <f aca="false">IF(ISNUMBER(data_in!$D135),data_in!$D135/data_in!$D$31,"")</f>
        <v>466.865079365079</v>
      </c>
      <c r="E135" s="48" t="n">
        <f aca="false">IF(ISNUMBER(data_in!$E142),data_in!$E142/data_in!$E$31,"")</f>
        <v>562.545454545455</v>
      </c>
      <c r="F135" s="48" t="n">
        <f aca="false">IF(ISNUMBER(data_in!$F146),data_in!$F146/data_in!$F$31,"")</f>
        <v>413.528420407538</v>
      </c>
      <c r="G135" s="48" t="n">
        <f aca="false">IF(ISNUMBER(data_in!$G152),data_in!$G152/data_in!$G$31,"")</f>
        <v>356.949806949807</v>
      </c>
      <c r="H135" s="48" t="n">
        <f aca="false">IF(ISNUMBER(data_in!$H150),data_in!$H150/data_in!$H$31,"")</f>
        <v>508.423071249447</v>
      </c>
      <c r="I135" s="48" t="n">
        <f aca="false">IF(ISNUMBER(data_in!$I154),data_in!$I154/data_in!$I$31,"")</f>
        <v>286.815709969789</v>
      </c>
      <c r="J135" s="48" t="n">
        <f aca="false">IF(ISNUMBER(data_in!$J154),data_in!$J154/data_in!$J$31,"")</f>
        <v>98.7109095249463</v>
      </c>
      <c r="L135" s="15"/>
      <c r="N135" s="47"/>
      <c r="O135" s="47"/>
      <c r="P135" s="47"/>
      <c r="Q135" s="47"/>
      <c r="R135" s="47"/>
      <c r="S135" s="47"/>
      <c r="T135" s="47"/>
    </row>
    <row r="136" customFormat="false" ht="12.8" hidden="false" customHeight="false" outlineLevel="0" collapsed="false">
      <c r="B136" s="15" t="n">
        <f aca="false">B135+1</f>
        <v>43953</v>
      </c>
      <c r="C136" s="0" t="n">
        <f aca="false">$C135+1</f>
        <v>56</v>
      </c>
      <c r="D136" s="47" t="n">
        <f aca="false">IF(ISNUMBER(data_in!$D136),data_in!$D136/data_in!$D$31,"")</f>
        <v>474.702380952381</v>
      </c>
      <c r="E136" s="48" t="n">
        <f aca="false">IF(ISNUMBER(data_in!$E143),data_in!$E143/data_in!$E$31,"")</f>
        <v>566.374331550802</v>
      </c>
      <c r="F136" s="48" t="n">
        <f aca="false">IF(ISNUMBER(data_in!$F147),data_in!$F147/data_in!$F$31,"")</f>
        <v>414.800061283898</v>
      </c>
      <c r="G136" s="48" t="n">
        <f aca="false">IF(ISNUMBER(data_in!$G153),data_in!$G153/data_in!$G$31,"")</f>
        <v>361.293436293436</v>
      </c>
      <c r="H136" s="48" t="n">
        <f aca="false">IF(ISNUMBER(data_in!$H151),data_in!$H151/data_in!$H$31,"")</f>
        <v>510.930815754536</v>
      </c>
      <c r="I136" s="48" t="n">
        <f aca="false">IF(ISNUMBER(data_in!$I155),data_in!$I155/data_in!$I$31,"")</f>
        <v>291.078549848943</v>
      </c>
      <c r="J136" s="48" t="n">
        <f aca="false">IF(ISNUMBER(data_in!$J155),data_in!$J155/data_in!$J$31,"")</f>
        <v>99.1764144187157</v>
      </c>
      <c r="L136" s="15"/>
      <c r="N136" s="40"/>
      <c r="O136" s="40"/>
      <c r="P136" s="40"/>
      <c r="Q136" s="40"/>
      <c r="R136" s="40"/>
      <c r="S136" s="40"/>
      <c r="T136" s="40"/>
    </row>
    <row r="137" customFormat="false" ht="12.8" hidden="false" customHeight="false" outlineLevel="0" collapsed="false">
      <c r="B137" s="15" t="n">
        <f aca="false">B136+1</f>
        <v>43954</v>
      </c>
      <c r="C137" s="0" t="n">
        <f aca="false">$C136+1</f>
        <v>57</v>
      </c>
      <c r="D137" s="47" t="n">
        <f aca="false">IF(ISNUMBER(data_in!$D137),data_in!$D137/data_in!$D$31,"")</f>
        <v>477.579365079365</v>
      </c>
      <c r="E137" s="48" t="n">
        <f aca="false">IF(ISNUMBER(data_in!$E144),data_in!$E144/data_in!$E$31,"")</f>
        <v>569.433155080214</v>
      </c>
      <c r="F137" s="48" t="n">
        <f aca="false">IF(ISNUMBER(data_in!$F148),data_in!$F148/data_in!$F$31,"")</f>
        <v>420.177723303202</v>
      </c>
      <c r="G137" s="48" t="n">
        <f aca="false">IF(ISNUMBER(data_in!$G154),data_in!$G154/data_in!$G$31,"")</f>
        <v>369.787644787645</v>
      </c>
      <c r="H137" s="48" t="n">
        <f aca="false">IF(ISNUMBER(data_in!$H152),data_in!$H152/data_in!$H$31,"")</f>
        <v>513.291045876973</v>
      </c>
      <c r="I137" s="48" t="n">
        <f aca="false">IF(ISNUMBER(data_in!$I156),data_in!$I156/data_in!$I$31,"")</f>
        <v>295</v>
      </c>
      <c r="J137" s="48" t="n">
        <f aca="false">IF(ISNUMBER(data_in!$J156),data_in!$J156/data_in!$J$31,"")</f>
        <v>99.6896634041537</v>
      </c>
      <c r="L137" s="15"/>
      <c r="N137" s="40"/>
      <c r="O137" s="40"/>
      <c r="P137" s="40"/>
      <c r="Q137" s="40"/>
      <c r="R137" s="40"/>
      <c r="S137" s="40"/>
      <c r="T137" s="40"/>
    </row>
    <row r="138" customFormat="false" ht="12.8" hidden="false" customHeight="false" outlineLevel="0" collapsed="false">
      <c r="B138" s="15" t="n">
        <f aca="false">B137+1</f>
        <v>43955</v>
      </c>
      <c r="C138" s="0" t="n">
        <f aca="false">$C137+1</f>
        <v>58</v>
      </c>
      <c r="D138" s="47" t="n">
        <f aca="false">IF(ISNUMBER(data_in!$D138),data_in!$D138/data_in!$D$31,"")</f>
        <v>480.803571428571</v>
      </c>
      <c r="E138" s="48" t="n">
        <f aca="false">IF(ISNUMBER(data_in!$E145),data_in!$E145/data_in!$E$31,"")</f>
        <v>572.064171122995</v>
      </c>
      <c r="F138" s="48" t="n">
        <f aca="false">IF(ISNUMBER(data_in!$F149),data_in!$F149/data_in!$F$31,"")</f>
        <v>421.771104642255</v>
      </c>
      <c r="G138" s="48" t="n">
        <f aca="false">IF(ISNUMBER(data_in!$G155),data_in!$G155/data_in!$G$31,"")</f>
        <v>373.648648648649</v>
      </c>
      <c r="H138" s="48" t="n">
        <f aca="false">IF(ISNUMBER(data_in!$H153),data_in!$H153/data_in!$H$31,"")</f>
        <v>521.330579731524</v>
      </c>
      <c r="I138" s="48" t="n">
        <f aca="false">IF(ISNUMBER(data_in!$I157),data_in!$I157/data_in!$I$31,"")</f>
        <v>298.12084592145</v>
      </c>
      <c r="J138" s="48" t="n">
        <f aca="false">IF(ISNUMBER(data_in!$J157),data_in!$J157/data_in!$J$31,"")</f>
        <v>99.856767724994</v>
      </c>
      <c r="L138" s="15"/>
      <c r="N138" s="40"/>
      <c r="O138" s="40"/>
      <c r="P138" s="40"/>
      <c r="Q138" s="40"/>
      <c r="R138" s="40"/>
      <c r="S138" s="40"/>
      <c r="T138" s="40"/>
    </row>
    <row r="139" customFormat="false" ht="12.8" hidden="false" customHeight="false" outlineLevel="0" collapsed="false">
      <c r="B139" s="15" t="n">
        <f aca="false">B138+1</f>
        <v>43956</v>
      </c>
      <c r="C139" s="0" t="n">
        <f aca="false">$C138+1</f>
        <v>59</v>
      </c>
      <c r="D139" s="47" t="n">
        <f aca="false">IF(ISNUMBER(data_in!$D139),data_in!$D139/data_in!$D$31,"")</f>
        <v>484.705687830688</v>
      </c>
      <c r="E139" s="48" t="n">
        <f aca="false">IF(ISNUMBER(data_in!$E146),data_in!$E146/data_in!$E$31,"")</f>
        <v>575.828877005348</v>
      </c>
      <c r="F139" s="48" t="n">
        <f aca="false">IF(ISNUMBER(data_in!$F150),data_in!$F150/data_in!$F$31,"")</f>
        <v>423.241918185997</v>
      </c>
      <c r="G139" s="48" t="n">
        <f aca="false">IF(ISNUMBER(data_in!$G156),data_in!$G156/data_in!$G$31,"")</f>
        <v>378.861003861004</v>
      </c>
      <c r="H139" s="48" t="n">
        <f aca="false">IF(ISNUMBER(data_in!$H154),data_in!$H154/data_in!$H$31,"")</f>
        <v>526.685351821803</v>
      </c>
      <c r="I139" s="48" t="n">
        <f aca="false">IF(ISNUMBER(data_in!$I158),data_in!$I158/data_in!$I$31,"")</f>
        <v>299.978851963746</v>
      </c>
      <c r="J139" s="48" t="n">
        <f aca="false">IF(ISNUMBER(data_in!$J158),data_in!$J158/data_in!$J$31,"")</f>
        <v>99.9164478395798</v>
      </c>
      <c r="L139" s="15"/>
      <c r="N139" s="40"/>
      <c r="O139" s="40"/>
      <c r="P139" s="40"/>
      <c r="Q139" s="40"/>
      <c r="R139" s="40"/>
      <c r="S139" s="40"/>
      <c r="T139" s="40"/>
    </row>
    <row r="140" customFormat="false" ht="12.8" hidden="false" customHeight="false" outlineLevel="0" collapsed="false">
      <c r="B140" s="15" t="n">
        <f aca="false">B139+1</f>
        <v>43957</v>
      </c>
      <c r="C140" s="0" t="n">
        <f aca="false">$C139+1</f>
        <v>60</v>
      </c>
      <c r="D140" s="47" t="n">
        <f aca="false">IF(ISNUMBER(data_in!$D140),data_in!$D140/data_in!$D$31,"")</f>
        <v>490.806878306878</v>
      </c>
      <c r="E140" s="48" t="n">
        <f aca="false">IF(ISNUMBER(data_in!$E147),data_in!$E147/data_in!$E$31,"")</f>
        <v>579.764705882353</v>
      </c>
      <c r="F140" s="48" t="n">
        <f aca="false">IF(ISNUMBER(data_in!$F151),data_in!$F151/data_in!$F$31,"")</f>
        <v>430.641948827946</v>
      </c>
      <c r="G140" s="48" t="n">
        <f aca="false">IF(ISNUMBER(data_in!$G157),data_in!$G157/data_in!$G$31,"")</f>
        <v>385.328185328185</v>
      </c>
      <c r="H140" s="48" t="n">
        <f aca="false">IF(ISNUMBER(data_in!$H155),data_in!$H155/data_in!$H$31,"")</f>
        <v>531.671337955451</v>
      </c>
      <c r="I140" s="48" t="n">
        <f aca="false">IF(ISNUMBER(data_in!$I159),data_in!$I159/data_in!$I$31,"")</f>
        <v>301.504531722054</v>
      </c>
      <c r="J140" s="48" t="n">
        <f aca="false">IF(ISNUMBER(data_in!$J159),data_in!$J159/data_in!$J$31,"")</f>
        <v>100.596801145858</v>
      </c>
    </row>
    <row r="141" customFormat="false" ht="12.8" hidden="false" customHeight="false" outlineLevel="0" collapsed="false">
      <c r="B141" s="15" t="n">
        <f aca="false">B140+1</f>
        <v>43958</v>
      </c>
      <c r="C141" s="0" t="n">
        <f aca="false">$C140+1</f>
        <v>61</v>
      </c>
      <c r="D141" s="47" t="n">
        <f aca="false">IF(ISNUMBER(data_in!$D141),data_in!$D141/data_in!$D$31,"")</f>
        <v>495.337301587302</v>
      </c>
      <c r="E141" s="48" t="n">
        <f aca="false">IF(ISNUMBER(data_in!$E148),data_in!$E148/data_in!$E$31,"")</f>
        <v>584.406417112299</v>
      </c>
      <c r="F141" s="48" t="n">
        <f aca="false">IF(ISNUMBER(data_in!$F152),data_in!$F152/data_in!$F$31,"")</f>
        <v>432.648996476176</v>
      </c>
      <c r="G141" s="48" t="n">
        <f aca="false">IF(ISNUMBER(data_in!$G158),data_in!$G158/data_in!$G$31,"")</f>
        <v>385.907335907336</v>
      </c>
      <c r="H141" s="48" t="n">
        <f aca="false">IF(ISNUMBER(data_in!$H156),data_in!$H156/data_in!$H$31,"")</f>
        <v>536.849092786547</v>
      </c>
      <c r="I141" s="48" t="n">
        <f aca="false">IF(ISNUMBER(data_in!$I160),data_in!$I160/data_in!$I$31,"")</f>
        <v>303.842900302115</v>
      </c>
      <c r="J141" s="48" t="n">
        <f aca="false">IF(ISNUMBER(data_in!$J160),data_in!$J160/data_in!$J$31,"")</f>
        <v>101.43232275006</v>
      </c>
    </row>
    <row r="142" customFormat="false" ht="12.8" hidden="false" customHeight="false" outlineLevel="0" collapsed="false">
      <c r="B142" s="15" t="n">
        <f aca="false">B141+1</f>
        <v>43959</v>
      </c>
      <c r="C142" s="0" t="n">
        <f aca="false">$C141+1</f>
        <v>62</v>
      </c>
      <c r="D142" s="47" t="n">
        <f aca="false">IF(ISNUMBER(data_in!$D142),data_in!$D142/data_in!$D$31,"")</f>
        <v>499.355158730159</v>
      </c>
      <c r="E142" s="48" t="n">
        <f aca="false">IF(ISNUMBER(data_in!$E149),data_in!$E149/data_in!$E$31,"")</f>
        <v>587.358288770054</v>
      </c>
      <c r="F142" s="48" t="n">
        <f aca="false">IF(ISNUMBER(data_in!$F153),data_in!$F153/data_in!$F$31,"")</f>
        <v>429.324345028344</v>
      </c>
      <c r="G142" s="48" t="n">
        <f aca="false">IF(ISNUMBER(data_in!$G159),data_in!$G159/data_in!$G$31,"")</f>
        <v>388.899613899614</v>
      </c>
      <c r="H142" s="48" t="n">
        <f aca="false">IF(ISNUMBER(data_in!$H157),data_in!$H157/data_in!$H$31,"")</f>
        <v>541.008998377342</v>
      </c>
      <c r="I142" s="48" t="n">
        <f aca="false">IF(ISNUMBER(data_in!$I161),data_in!$I161/data_in!$I$31,"")</f>
        <v>308.480362537764</v>
      </c>
      <c r="J142" s="48" t="n">
        <f aca="false">IF(ISNUMBER(data_in!$J161),data_in!$J161/data_in!$J$31,"")</f>
        <v>101.85008355216</v>
      </c>
    </row>
    <row r="143" customFormat="false" ht="12.8" hidden="false" customHeight="false" outlineLevel="0" collapsed="false">
      <c r="B143" s="15" t="n">
        <f aca="false">B142+1</f>
        <v>43960</v>
      </c>
      <c r="C143" s="0" t="n">
        <f aca="false">$C142+1</f>
        <v>63</v>
      </c>
      <c r="D143" s="47" t="n">
        <f aca="false">IF(ISNUMBER(data_in!$D143),data_in!$D143/data_in!$D$31,"")</f>
        <v>502.562830687831</v>
      </c>
      <c r="E143" s="48" t="n">
        <f aca="false">IF(ISNUMBER(data_in!$E150),data_in!$E150/data_in!$E$31,"")</f>
        <v>589.582887700535</v>
      </c>
      <c r="F143" s="48" t="n">
        <f aca="false">IF(ISNUMBER(data_in!$F154),data_in!$F154/data_in!$F$31,"")</f>
        <v>431.009652213881</v>
      </c>
      <c r="G143" s="48" t="n">
        <f aca="false">IF(ISNUMBER(data_in!$G160),data_in!$G160/data_in!$G$31,"")</f>
        <v>398.166023166023</v>
      </c>
      <c r="H143" s="48" t="n">
        <f aca="false">IF(ISNUMBER(data_in!$H158),data_in!$H158/data_in!$H$31,"")</f>
        <v>542.749668092639</v>
      </c>
      <c r="I143" s="48" t="n">
        <f aca="false">IF(ISNUMBER(data_in!$I162),data_in!$I162/data_in!$I$31,"")</f>
        <v>312.175226586103</v>
      </c>
      <c r="J143" s="48" t="n">
        <f aca="false">IF(ISNUMBER(data_in!$J162),data_in!$J162/data_in!$J$31,"")</f>
        <v>102.291716400095</v>
      </c>
    </row>
    <row r="144" customFormat="false" ht="12.8" hidden="false" customHeight="false" outlineLevel="0" collapsed="false">
      <c r="B144" s="15" t="n">
        <f aca="false">B143+1</f>
        <v>43961</v>
      </c>
      <c r="C144" s="0" t="n">
        <f aca="false">$C143+1</f>
        <v>64</v>
      </c>
      <c r="D144" s="47" t="n">
        <f aca="false">IF(ISNUMBER(data_in!$D144),data_in!$D144/data_in!$D$31,"")</f>
        <v>505.291005291005</v>
      </c>
      <c r="E144" s="48" t="n">
        <f aca="false">IF(ISNUMBER(data_in!$E151),data_in!$E151/data_in!$E$31,"")</f>
        <v>591.44385026738</v>
      </c>
      <c r="F144" s="48" t="n">
        <f aca="false">IF(ISNUMBER(data_in!$F155),data_in!$F155/data_in!$F$31,"")</f>
        <v>432.281293090241</v>
      </c>
      <c r="G144" s="48" t="n">
        <f aca="false">IF(ISNUMBER(data_in!$G161),data_in!$G161/data_in!$G$31,"")</f>
        <v>407.335907335907</v>
      </c>
      <c r="H144" s="48" t="n">
        <f aca="false">IF(ISNUMBER(data_in!$H159),data_in!$H159/data_in!$H$31,"")</f>
        <v>544.534592122732</v>
      </c>
      <c r="I144" s="48" t="str">
        <f aca="false">IF(ISNUMBER(data_in!$I163),data_in!$I163/data_in!$I$31,"")</f>
        <v/>
      </c>
      <c r="J144" s="48" t="str">
        <f aca="false">IF(ISNUMBER(data_in!$J163),data_in!$J163/data_in!$J$31,"")</f>
        <v/>
      </c>
    </row>
    <row r="145" customFormat="false" ht="12.8" hidden="false" customHeight="false" outlineLevel="0" collapsed="false">
      <c r="B145" s="15" t="n">
        <f aca="false">B144+1</f>
        <v>43962</v>
      </c>
      <c r="C145" s="0" t="n">
        <f aca="false">$C144+1</f>
        <v>65</v>
      </c>
      <c r="D145" s="47" t="n">
        <f aca="false">IF(ISNUMBER(data_in!$D145),data_in!$D145/data_in!$D$31,"")</f>
        <v>508.250661375661</v>
      </c>
      <c r="E145" s="48" t="n">
        <f aca="false">IF(ISNUMBER(data_in!$E152),data_in!$E152/data_in!$E$31,"")</f>
        <v>592.705882352941</v>
      </c>
      <c r="F145" s="48" t="n">
        <f aca="false">IF(ISNUMBER(data_in!$F156),data_in!$F156/data_in!$F$31,"")</f>
        <v>433.415045196875</v>
      </c>
      <c r="G145" s="48" t="n">
        <f aca="false">IF(ISNUMBER(data_in!$G162),data_in!$G162/data_in!$G$31,"")</f>
        <v>411.776061776062</v>
      </c>
      <c r="H145" s="48" t="n">
        <f aca="false">IF(ISNUMBER(data_in!$H160),data_in!$H160/data_in!$H$31,"")</f>
        <v>546.511284850273</v>
      </c>
      <c r="I145" s="48" t="str">
        <f aca="false">IF(ISNUMBER(data_in!$I164),data_in!$I164/data_in!$I$31,"")</f>
        <v/>
      </c>
      <c r="J145" s="48" t="str">
        <f aca="false">IF(ISNUMBER(data_in!$J164),data_in!$J164/data_in!$J$31,"")</f>
        <v/>
      </c>
    </row>
    <row r="146" customFormat="false" ht="12.8" hidden="false" customHeight="false" outlineLevel="0" collapsed="false">
      <c r="B146" s="15" t="n">
        <f aca="false">B145+1</f>
        <v>43963</v>
      </c>
      <c r="C146" s="0" t="n">
        <f aca="false">$C145+1</f>
        <v>66</v>
      </c>
      <c r="D146" s="47" t="n">
        <f aca="false">IF(ISNUMBER(data_in!$D146),data_in!$D146/data_in!$D$31,"")</f>
        <v>511.094576719577</v>
      </c>
      <c r="E146" s="48" t="n">
        <f aca="false">IF(ISNUMBER(data_in!$E153),data_in!$E153/data_in!$E$31,"")</f>
        <v>594.181818181818</v>
      </c>
      <c r="F146" s="48" t="n">
        <f aca="false">IF(ISNUMBER(data_in!$F157),data_in!$F157/data_in!$F$31,"")</f>
        <v>434.073847096675</v>
      </c>
      <c r="G146" s="48" t="str">
        <f aca="false">IF(ISNUMBER(data_in!$G163),data_in!$G163/data_in!$G$31,"")</f>
        <v/>
      </c>
      <c r="H146" s="48" t="n">
        <f aca="false">IF(ISNUMBER(data_in!$H161),data_in!$H161/data_in!$H$31,"")</f>
        <v>552.588877415548</v>
      </c>
      <c r="I146" s="48" t="str">
        <f aca="false">IF(ISNUMBER(data_in!$I165),data_in!$I165/data_in!$I$31,"")</f>
        <v/>
      </c>
      <c r="J146" s="48" t="str">
        <f aca="false">IF(ISNUMBER(data_in!$J165),data_in!$J165/data_in!$J$31,"")</f>
        <v/>
      </c>
    </row>
    <row r="147" customFormat="false" ht="12.8" hidden="false" customHeight="false" outlineLevel="0" collapsed="false">
      <c r="B147" s="15" t="n">
        <f aca="false">B146+1</f>
        <v>43964</v>
      </c>
      <c r="C147" s="0" t="n">
        <f aca="false">$C146+1</f>
        <v>67</v>
      </c>
      <c r="D147" s="47" t="n">
        <f aca="false">IF(ISNUMBER(data_in!$D147),data_in!$D147/data_in!$D$31,"")</f>
        <v>514.318783068783</v>
      </c>
      <c r="E147" s="48" t="n">
        <f aca="false">IF(ISNUMBER(data_in!$E154),data_in!$E154/data_in!$E$31,"")</f>
        <v>596.534759358289</v>
      </c>
      <c r="F147" s="48" t="n">
        <f aca="false">IF(ISNUMBER(data_in!$F158),data_in!$F158/data_in!$F$31,"")</f>
        <v>434.610081201164</v>
      </c>
      <c r="G147" s="48" t="str">
        <f aca="false">IF(ISNUMBER(data_in!$G164),data_in!$G164/data_in!$G$31,"")</f>
        <v/>
      </c>
      <c r="H147" s="48" t="n">
        <f aca="false">IF(ISNUMBER(data_in!$H162),data_in!$H162/data_in!$H$31,"")</f>
        <v>558.15016964154</v>
      </c>
      <c r="I147" s="48" t="str">
        <f aca="false">IF(ISNUMBER(data_in!$I166),data_in!$I166/data_in!$I$31,"")</f>
        <v/>
      </c>
      <c r="J147" s="48" t="str">
        <f aca="false">IF(ISNUMBER(data_in!$J166),data_in!$J166/data_in!$J$31,"")</f>
        <v/>
      </c>
    </row>
    <row r="148" customFormat="false" ht="12.8" hidden="false" customHeight="false" outlineLevel="0" collapsed="false">
      <c r="B148" s="15" t="n">
        <f aca="false">B147+1</f>
        <v>43965</v>
      </c>
      <c r="C148" s="0" t="n">
        <f aca="false">$C147+1</f>
        <v>68</v>
      </c>
      <c r="D148" s="47" t="n">
        <f aca="false">IF(ISNUMBER(data_in!$D148),data_in!$D148/data_in!$D$31,"")</f>
        <v>518.650793650794</v>
      </c>
      <c r="E148" s="48" t="n">
        <f aca="false">IF(ISNUMBER(data_in!$E155),data_in!$E155/data_in!$E$31,"")</f>
        <v>597.647058823529</v>
      </c>
      <c r="F148" s="48" t="n">
        <f aca="false">IF(ISNUMBER(data_in!$F159),data_in!$F159/data_in!$F$31,"")</f>
        <v>435.605944538073</v>
      </c>
      <c r="G148" s="48" t="str">
        <f aca="false">IF(ISNUMBER(data_in!$G165),data_in!$G165/data_in!$G$31,"")</f>
        <v/>
      </c>
      <c r="H148" s="48" t="str">
        <f aca="false">IF(ISNUMBER(data_in!$H163),data_in!$H163/data_in!$H$31,"")</f>
        <v/>
      </c>
      <c r="I148" s="48" t="str">
        <f aca="false">IF(ISNUMBER(data_in!$I167),data_in!$I167/data_in!$I$31,"")</f>
        <v/>
      </c>
      <c r="J148" s="48" t="str">
        <f aca="false">IF(ISNUMBER(data_in!$J167),data_in!$J167/data_in!$J$31,"")</f>
        <v/>
      </c>
    </row>
    <row r="149" customFormat="false" ht="12.8" hidden="false" customHeight="false" outlineLevel="0" collapsed="false">
      <c r="B149" s="15" t="n">
        <f aca="false">B148+1</f>
        <v>43966</v>
      </c>
      <c r="C149" s="0" t="n">
        <f aca="false">$C148+1</f>
        <v>69</v>
      </c>
      <c r="D149" s="47" t="n">
        <f aca="false">IF(ISNUMBER(data_in!$D149),data_in!$D149/data_in!$D$31,"")</f>
        <v>522.652116402116</v>
      </c>
      <c r="E149" s="48" t="n">
        <f aca="false">IF(ISNUMBER(data_in!$E156),data_in!$E156/data_in!$E$31,"")</f>
        <v>612.363636363636</v>
      </c>
      <c r="F149" s="48" t="n">
        <f aca="false">IF(ISNUMBER(data_in!$F160),data_in!$F160/data_in!$F$31,"")</f>
        <v>437.107400030642</v>
      </c>
      <c r="G149" s="48" t="str">
        <f aca="false">IF(ISNUMBER(data_in!$G166),data_in!$G166/data_in!$G$31,"")</f>
        <v/>
      </c>
      <c r="H149" s="48" t="str">
        <f aca="false">IF(ISNUMBER(data_in!$H164),data_in!$H164/data_in!$H$31,"")</f>
        <v/>
      </c>
      <c r="I149" s="48" t="str">
        <f aca="false">IF(ISNUMBER(data_in!$I168),data_in!$I168/data_in!$I$31,"")</f>
        <v/>
      </c>
      <c r="J149" s="48" t="str">
        <f aca="false">IF(ISNUMBER(data_in!$J168),data_in!$J168/data_in!$J$31,"")</f>
        <v/>
      </c>
    </row>
    <row r="150" customFormat="false" ht="12.8" hidden="false" customHeight="false" outlineLevel="0" collapsed="false">
      <c r="B150" s="15" t="n">
        <f aca="false">B149+1</f>
        <v>43967</v>
      </c>
      <c r="C150" s="0" t="n">
        <f aca="false">$C149+1</f>
        <v>70</v>
      </c>
      <c r="D150" s="47" t="n">
        <f aca="false">IF(ISNUMBER(data_in!$D150),data_in!$D150/data_in!$D$31,"")</f>
        <v>525.181878306878</v>
      </c>
      <c r="E150" s="48" t="n">
        <f aca="false">IF(ISNUMBER(data_in!$E157),data_in!$E157/data_in!$E$31,"")</f>
        <v>613.433155080214</v>
      </c>
      <c r="F150" s="48" t="n">
        <f aca="false">IF(ISNUMBER(data_in!$F161),data_in!$F161/data_in!$F$31,"")</f>
        <v>438.118584341964</v>
      </c>
      <c r="G150" s="48" t="str">
        <f aca="false">IF(ISNUMBER(data_in!$G167),data_in!$G167/data_in!$G$31,"")</f>
        <v/>
      </c>
      <c r="H150" s="48" t="str">
        <f aca="false">IF(ISNUMBER(data_in!$H165),data_in!$H165/data_in!$H$31,"")</f>
        <v/>
      </c>
      <c r="I150" s="48" t="str">
        <f aca="false">IF(ISNUMBER(data_in!$I169),data_in!$I169/data_in!$I$31,"")</f>
        <v/>
      </c>
      <c r="J150" s="48" t="str">
        <f aca="false">IF(ISNUMBER(data_in!$J169),data_in!$J169/data_in!$J$31,"")</f>
        <v/>
      </c>
    </row>
    <row r="151" customFormat="false" ht="12.8" hidden="false" customHeight="false" outlineLevel="0" collapsed="false">
      <c r="B151" s="15" t="n">
        <f aca="false">B150+1</f>
        <v>43968</v>
      </c>
      <c r="C151" s="0" t="n">
        <f aca="false">$C150+1</f>
        <v>71</v>
      </c>
      <c r="D151" s="47" t="n">
        <f aca="false">IF(ISNUMBER(data_in!$D151),data_in!$D151/data_in!$D$31,"")</f>
        <v>527.579365079365</v>
      </c>
      <c r="E151" s="48" t="n">
        <f aca="false">IF(ISNUMBER(data_in!$E158),data_in!$E158/data_in!$E$31,"")</f>
        <v>615.016042780749</v>
      </c>
      <c r="F151" s="48" t="n">
        <f aca="false">IF(ISNUMBER(data_in!$F162),data_in!$F162/data_in!$F$31,"")</f>
        <v>439.129768653286</v>
      </c>
      <c r="G151" s="48" t="str">
        <f aca="false">IF(ISNUMBER(data_in!$G168),data_in!$G168/data_in!$G$31,"")</f>
        <v/>
      </c>
      <c r="H151" s="48" t="str">
        <f aca="false">IF(ISNUMBER(data_in!$H166),data_in!$H166/data_in!$H$31,"")</f>
        <v/>
      </c>
      <c r="I151" s="48" t="str">
        <f aca="false">IF(ISNUMBER(data_in!$I170),data_in!$I170/data_in!$I$31,"")</f>
        <v/>
      </c>
      <c r="J151" s="48" t="str">
        <f aca="false">IF(ISNUMBER(data_in!$J170),data_in!$J170/data_in!$J$31,"")</f>
        <v/>
      </c>
    </row>
    <row r="152" customFormat="false" ht="12.8" hidden="false" customHeight="false" outlineLevel="0" collapsed="false">
      <c r="B152" s="15" t="n">
        <f aca="false">B151+1</f>
        <v>43969</v>
      </c>
      <c r="C152" s="0" t="n">
        <f aca="false">$C151+1</f>
        <v>72</v>
      </c>
      <c r="D152" s="47" t="n">
        <f aca="false">IF(ISNUMBER(data_in!$D152),data_in!$D152/data_in!$D$31,"")</f>
        <v>529.21626984127</v>
      </c>
      <c r="E152" s="48" t="n">
        <f aca="false">IF(ISNUMBER(data_in!$E159),data_in!$E159/data_in!$E$31,"")</f>
        <v>574.053475935829</v>
      </c>
      <c r="F152" s="48" t="str">
        <f aca="false">IF(ISNUMBER(data_in!$F163),data_in!$F163/data_in!$F$31,"")</f>
        <v/>
      </c>
      <c r="G152" s="48" t="str">
        <f aca="false">IF(ISNUMBER(data_in!$G169),data_in!$G169/data_in!$G$31,"")</f>
        <v/>
      </c>
      <c r="H152" s="48" t="str">
        <f aca="false">IF(ISNUMBER(data_in!$H167),data_in!$H167/data_in!$H$31,"")</f>
        <v/>
      </c>
      <c r="I152" s="48" t="str">
        <f aca="false">IF(ISNUMBER(data_in!$I171),data_in!$I171/data_in!$I$31,"")</f>
        <v/>
      </c>
      <c r="J152" s="48" t="str">
        <f aca="false">IF(ISNUMBER(data_in!$J171),data_in!$J171/data_in!$J$31,"")</f>
        <v/>
      </c>
    </row>
    <row r="153" customFormat="false" ht="12.8" hidden="false" customHeight="false" outlineLevel="0" collapsed="false">
      <c r="B153" s="15" t="n">
        <f aca="false">B152+1</f>
        <v>43970</v>
      </c>
      <c r="C153" s="0" t="n">
        <f aca="false">$C152+1</f>
        <v>73</v>
      </c>
      <c r="D153" s="47" t="n">
        <f aca="false">IF(ISNUMBER(data_in!$D153),data_in!$D153/data_in!$D$31,"")</f>
        <v>531.894841269841</v>
      </c>
      <c r="E153" s="48" t="n">
        <f aca="false">IF(ISNUMBER(data_in!$E160),data_in!$E160/data_in!$E$31,"")</f>
        <v>580.042780748663</v>
      </c>
      <c r="F153" s="48" t="str">
        <f aca="false">IF(ISNUMBER(data_in!$F164),data_in!$F164/data_in!$F$31,"")</f>
        <v/>
      </c>
      <c r="G153" s="48" t="str">
        <f aca="false">IF(ISNUMBER(data_in!$G170),data_in!$G170/data_in!$G$31,"")</f>
        <v/>
      </c>
      <c r="H153" s="48" t="str">
        <f aca="false">IF(ISNUMBER(data_in!$H168),data_in!$H168/data_in!$H$31,"")</f>
        <v/>
      </c>
      <c r="I153" s="48" t="str">
        <f aca="false">IF(ISNUMBER(data_in!$I172),data_in!$I172/data_in!$I$31,"")</f>
        <v/>
      </c>
      <c r="J153" s="48" t="str">
        <f aca="false">IF(ISNUMBER(data_in!$J172),data_in!$J172/data_in!$J$31,"")</f>
        <v/>
      </c>
    </row>
    <row r="154" customFormat="false" ht="12.8" hidden="false" customHeight="false" outlineLevel="0" collapsed="false">
      <c r="B154" s="15" t="n">
        <f aca="false">B153+1</f>
        <v>43971</v>
      </c>
      <c r="C154" s="0" t="n">
        <f aca="false">$C153+1</f>
        <v>74</v>
      </c>
      <c r="D154" s="47" t="n">
        <f aca="false">IF(ISNUMBER(data_in!$D154),data_in!$D154/data_in!$D$31,"")</f>
        <v>534.556878306878</v>
      </c>
      <c r="E154" s="48" t="n">
        <f aca="false">IF(ISNUMBER(data_in!$E161),data_in!$E161/data_in!$E$31,"")</f>
        <v>580.064171122995</v>
      </c>
      <c r="F154" s="48" t="str">
        <f aca="false">IF(ISNUMBER(data_in!$F165),data_in!$F165/data_in!$F$31,"")</f>
        <v/>
      </c>
      <c r="G154" s="48" t="str">
        <f aca="false">IF(ISNUMBER(data_in!$G171),data_in!$G171/data_in!$G$31,"")</f>
        <v/>
      </c>
      <c r="H154" s="48" t="str">
        <f aca="false">IF(ISNUMBER(data_in!$H169),data_in!$H169/data_in!$H$31,"")</f>
        <v/>
      </c>
      <c r="I154" s="48" t="str">
        <f aca="false">IF(ISNUMBER(data_in!$I173),data_in!$I173/data_in!$I$31,"")</f>
        <v/>
      </c>
      <c r="J154" s="48" t="str">
        <f aca="false">IF(ISNUMBER(data_in!$J173),data_in!$J173/data_in!$J$31,"")</f>
        <v/>
      </c>
    </row>
    <row r="155" customFormat="false" ht="12.8" hidden="false" customHeight="false" outlineLevel="0" collapsed="false">
      <c r="B155" s="15" t="n">
        <f aca="false">B154+1</f>
        <v>43972</v>
      </c>
      <c r="C155" s="0" t="n">
        <f aca="false">$C154+1</f>
        <v>75</v>
      </c>
      <c r="D155" s="47" t="n">
        <f aca="false">IF(ISNUMBER(data_in!$D155),data_in!$D155/data_in!$D$31,"")</f>
        <v>537.136243386243</v>
      </c>
      <c r="E155" s="48" t="n">
        <f aca="false">IF(ISNUMBER(data_in!$E162),data_in!$E162/data_in!$E$31,"")</f>
        <v>580.085561497326</v>
      </c>
      <c r="F155" s="48" t="str">
        <f aca="false">IF(ISNUMBER(data_in!$F166),data_in!$F166/data_in!$F$31,"")</f>
        <v/>
      </c>
      <c r="G155" s="48" t="str">
        <f aca="false">IF(ISNUMBER(data_in!$G172),data_in!$G172/data_in!$G$31,"")</f>
        <v/>
      </c>
      <c r="H155" s="48" t="str">
        <f aca="false">IF(ISNUMBER(data_in!$H170),data_in!$H170/data_in!$H$31,"")</f>
        <v/>
      </c>
      <c r="I155" s="48" t="str">
        <f aca="false">IF(ISNUMBER(data_in!$I174),data_in!$I174/data_in!$I$31,"")</f>
        <v/>
      </c>
      <c r="J155" s="48" t="str">
        <f aca="false">IF(ISNUMBER(data_in!$J174),data_in!$J174/data_in!$J$31,"")</f>
        <v/>
      </c>
    </row>
    <row r="156" customFormat="false" ht="12.8" hidden="false" customHeight="false" outlineLevel="0" collapsed="false">
      <c r="B156" s="15" t="n">
        <f aca="false">B155+1</f>
        <v>43973</v>
      </c>
      <c r="C156" s="0" t="n">
        <f aca="false">$C155+1</f>
        <v>76</v>
      </c>
      <c r="D156" s="47" t="n">
        <f aca="false">IF(ISNUMBER(data_in!$D156),data_in!$D156/data_in!$D$31,"")</f>
        <v>539.285714285714</v>
      </c>
      <c r="E156" s="48" t="str">
        <f aca="false">IF(ISNUMBER(data_in!$E163),data_in!$E163/data_in!$E$31,"")</f>
        <v/>
      </c>
      <c r="F156" s="48" t="str">
        <f aca="false">IF(ISNUMBER(data_in!$F167),data_in!$F167/data_in!$F$31,"")</f>
        <v/>
      </c>
      <c r="G156" s="48" t="str">
        <f aca="false">IF(ISNUMBER(data_in!$G173),data_in!$G173/data_in!$G$31,"")</f>
        <v/>
      </c>
      <c r="H156" s="48" t="str">
        <f aca="false">IF(ISNUMBER(data_in!$H171),data_in!$H171/data_in!$H$31,"")</f>
        <v/>
      </c>
      <c r="I156" s="48" t="str">
        <f aca="false">IF(ISNUMBER(data_in!$I175),data_in!$I175/data_in!$I$31,"")</f>
        <v/>
      </c>
      <c r="J156" s="48" t="str">
        <f aca="false">IF(ISNUMBER(data_in!$J175),data_in!$J175/data_in!$J$31,"")</f>
        <v/>
      </c>
    </row>
    <row r="157" customFormat="false" ht="12.8" hidden="false" customHeight="false" outlineLevel="0" collapsed="false">
      <c r="B157" s="15" t="n">
        <f aca="false">B156+1</f>
        <v>43974</v>
      </c>
      <c r="C157" s="0" t="n">
        <f aca="false">$C156+1</f>
        <v>77</v>
      </c>
      <c r="D157" s="47" t="n">
        <f aca="false">IF(ISNUMBER(data_in!$D157),data_in!$D157/data_in!$D$31,"")</f>
        <v>541.253306878307</v>
      </c>
      <c r="E157" s="48" t="str">
        <f aca="false">IF(ISNUMBER(data_in!$E164),data_in!$E164/data_in!$E$31,"")</f>
        <v/>
      </c>
      <c r="F157" s="48" t="str">
        <f aca="false">IF(ISNUMBER(data_in!$F168),data_in!$F168/data_in!$F$31,"")</f>
        <v/>
      </c>
      <c r="G157" s="48" t="str">
        <f aca="false">IF(ISNUMBER(data_in!$G174),data_in!$G174/data_in!$G$31,"")</f>
        <v/>
      </c>
      <c r="H157" s="48" t="str">
        <f aca="false">IF(ISNUMBER(data_in!$H172),data_in!$H172/data_in!$H$31,"")</f>
        <v/>
      </c>
      <c r="I157" s="48" t="str">
        <f aca="false">IF(ISNUMBER(data_in!$I176),data_in!$I176/data_in!$I$31,"")</f>
        <v/>
      </c>
      <c r="J157" s="48" t="str">
        <f aca="false">IF(ISNUMBER(data_in!$J176),data_in!$J176/data_in!$J$31,"")</f>
        <v/>
      </c>
    </row>
    <row r="158" customFormat="false" ht="12.8" hidden="false" customHeight="false" outlineLevel="0" collapsed="false">
      <c r="B158" s="15" t="n">
        <f aca="false">B157+1</f>
        <v>43975</v>
      </c>
      <c r="C158" s="0" t="n">
        <f aca="false">$C157+1</f>
        <v>78</v>
      </c>
      <c r="D158" s="47" t="n">
        <f aca="false">IF(ISNUMBER(data_in!$D158),data_in!$D158/data_in!$D$31,"")</f>
        <v>542.080026455026</v>
      </c>
      <c r="E158" s="48" t="str">
        <f aca="false">IF(ISNUMBER(data_in!$E165),data_in!$E165/data_in!$E$31,"")</f>
        <v/>
      </c>
      <c r="F158" s="48" t="str">
        <f aca="false">IF(ISNUMBER(data_in!$F169),data_in!$F169/data_in!$F$31,"")</f>
        <v/>
      </c>
      <c r="G158" s="48" t="str">
        <f aca="false">IF(ISNUMBER(data_in!$G175),data_in!$G175/data_in!$G$31,"")</f>
        <v/>
      </c>
      <c r="H158" s="48" t="str">
        <f aca="false">IF(ISNUMBER(data_in!$H173),data_in!$H173/data_in!$H$31,"")</f>
        <v/>
      </c>
      <c r="I158" s="48" t="str">
        <f aca="false">IF(ISNUMBER(data_in!$I177),data_in!$I177/data_in!$I$31,"")</f>
        <v/>
      </c>
      <c r="J158" s="48" t="str">
        <f aca="false">IF(ISNUMBER(data_in!$J177),data_in!$J177/data_in!$J$31,"")</f>
        <v/>
      </c>
    </row>
    <row r="159" customFormat="false" ht="12.8" hidden="false" customHeight="false" outlineLevel="0" collapsed="false">
      <c r="B159" s="15" t="n">
        <f aca="false">B158+1</f>
        <v>43976</v>
      </c>
      <c r="C159" s="0" t="n">
        <f aca="false">$C158+1</f>
        <v>79</v>
      </c>
      <c r="D159" s="47" t="n">
        <f aca="false">IF(ISNUMBER(data_in!$D159),data_in!$D159/data_in!$D$31,"")</f>
        <v>543.601190476191</v>
      </c>
      <c r="E159" s="48" t="str">
        <f aca="false">IF(ISNUMBER(data_in!$E166),data_in!$E166/data_in!$E$31,"")</f>
        <v/>
      </c>
      <c r="F159" s="48" t="str">
        <f aca="false">IF(ISNUMBER(data_in!$F170),data_in!$F170/data_in!$F$31,"")</f>
        <v/>
      </c>
      <c r="G159" s="48" t="str">
        <f aca="false">IF(ISNUMBER(data_in!$G176),data_in!$G176/data_in!$G$31,"")</f>
        <v/>
      </c>
      <c r="H159" s="48" t="str">
        <f aca="false">IF(ISNUMBER(data_in!$H174),data_in!$H174/data_in!$H$31,"")</f>
        <v/>
      </c>
      <c r="I159" s="48" t="str">
        <f aca="false">IF(ISNUMBER(data_in!$I178),data_in!$I178/data_in!$I$31,"")</f>
        <v/>
      </c>
      <c r="J159" s="48" t="str">
        <f aca="false">IF(ISNUMBER(data_in!$J178),data_in!$J178/data_in!$J$31,"")</f>
        <v/>
      </c>
    </row>
    <row r="160" customFormat="false" ht="12.8" hidden="false" customHeight="false" outlineLevel="0" collapsed="false">
      <c r="B160" s="15" t="n">
        <f aca="false">B159+1</f>
        <v>43977</v>
      </c>
      <c r="C160" s="0" t="n">
        <f aca="false">$C159+1</f>
        <v>80</v>
      </c>
      <c r="D160" s="47" t="n">
        <f aca="false">IF(ISNUMBER(data_in!$D160),data_in!$D160/data_in!$D$31,"")</f>
        <v>544.890873015873</v>
      </c>
      <c r="E160" s="48" t="str">
        <f aca="false">IF(ISNUMBER(data_in!$E167),data_in!$E167/data_in!$E$31,"")</f>
        <v/>
      </c>
      <c r="F160" s="48" t="str">
        <f aca="false">IF(ISNUMBER(data_in!$F171),data_in!$F171/data_in!$F$31,"")</f>
        <v/>
      </c>
      <c r="G160" s="48" t="str">
        <f aca="false">IF(ISNUMBER(data_in!$G177),data_in!$G177/data_in!$G$31,"")</f>
        <v/>
      </c>
      <c r="H160" s="48" t="str">
        <f aca="false">IF(ISNUMBER(data_in!$H175),data_in!$H175/data_in!$H$31,"")</f>
        <v/>
      </c>
      <c r="I160" s="48" t="str">
        <f aca="false">IF(ISNUMBER(data_in!$I179),data_in!$I179/data_in!$I$31,"")</f>
        <v/>
      </c>
      <c r="J160" s="48" t="str">
        <f aca="false">IF(ISNUMBER(data_in!$J179),data_in!$J179/data_in!$J$31,"")</f>
        <v/>
      </c>
    </row>
    <row r="161" customFormat="false" ht="12.8" hidden="false" customHeight="false" outlineLevel="0" collapsed="false">
      <c r="B161" s="15" t="n">
        <f aca="false">B160+1</f>
        <v>43978</v>
      </c>
      <c r="C161" s="0" t="n">
        <f aca="false">$C160+1</f>
        <v>81</v>
      </c>
      <c r="D161" s="47" t="n">
        <f aca="false">IF(ISNUMBER(data_in!$D161),data_in!$D161/data_in!$D$31,"")</f>
        <v>546.825396825397</v>
      </c>
      <c r="E161" s="48" t="str">
        <f aca="false">IF(ISNUMBER(data_in!$E168),data_in!$E168/data_in!$E$31,"")</f>
        <v/>
      </c>
      <c r="F161" s="48" t="str">
        <f aca="false">IF(ISNUMBER(data_in!$F172),data_in!$F172/data_in!$F$31,"")</f>
        <v/>
      </c>
      <c r="G161" s="48" t="str">
        <f aca="false">IF(ISNUMBER(data_in!$G178),data_in!$G178/data_in!$G$31,"")</f>
        <v/>
      </c>
      <c r="H161" s="48" t="str">
        <f aca="false">IF(ISNUMBER(data_in!$H176),data_in!$H176/data_in!$H$31,"")</f>
        <v/>
      </c>
      <c r="I161" s="48" t="str">
        <f aca="false">IF(ISNUMBER(data_in!$I180),data_in!$I180/data_in!$I$31,"")</f>
        <v/>
      </c>
      <c r="J161" s="48" t="str">
        <f aca="false">IF(ISNUMBER(data_in!$J180),data_in!$J180/data_in!$J$31,"")</f>
        <v/>
      </c>
    </row>
    <row r="162" customFormat="false" ht="12.8" hidden="false" customHeight="false" outlineLevel="0" collapsed="false">
      <c r="B162" s="15" t="n">
        <f aca="false">B161+1</f>
        <v>43979</v>
      </c>
      <c r="C162" s="0" t="n">
        <f aca="false">$C161+1</f>
        <v>82</v>
      </c>
      <c r="D162" s="47" t="n">
        <f aca="false">IF(ISNUMBER(data_in!$D162),data_in!$D162/data_in!$D$31,"")</f>
        <v>547.982804232804</v>
      </c>
      <c r="E162" s="48" t="str">
        <f aca="false">IF(ISNUMBER(data_in!$E169),data_in!$E169/data_in!$E$31,"")</f>
        <v/>
      </c>
      <c r="F162" s="48" t="str">
        <f aca="false">IF(ISNUMBER(data_in!$F173),data_in!$F173/data_in!$F$31,"")</f>
        <v/>
      </c>
      <c r="G162" s="48" t="str">
        <f aca="false">IF(ISNUMBER(data_in!$G179),data_in!$G179/data_in!$G$31,"")</f>
        <v/>
      </c>
      <c r="H162" s="48" t="str">
        <f aca="false">IF(ISNUMBER(data_in!$H177),data_in!$H177/data_in!$H$31,"")</f>
        <v/>
      </c>
      <c r="I162" s="48" t="str">
        <f aca="false">IF(ISNUMBER(data_in!$I181),data_in!$I181/data_in!$I$31,"")</f>
        <v/>
      </c>
      <c r="J162" s="48" t="str">
        <f aca="false">IF(ISNUMBER(data_in!$J181),data_in!$J181/data_in!$J$31,"")</f>
        <v/>
      </c>
    </row>
    <row r="163" customFormat="false" ht="12.8" hidden="false" customHeight="false" outlineLevel="0" collapsed="false">
      <c r="B163" s="15" t="n">
        <f aca="false">B162+1</f>
        <v>43980</v>
      </c>
      <c r="C163" s="0" t="n">
        <f aca="false">$C162+1</f>
        <v>83</v>
      </c>
      <c r="D163" s="47" t="str">
        <f aca="false">IF(ISNUMBER(data_in!$D163),data_in!$D163/data_in!$D$31,"")</f>
        <v/>
      </c>
      <c r="E163" s="48" t="str">
        <f aca="false">IF(ISNUMBER(data_in!$E170),data_in!$E170/data_in!$E$31,"")</f>
        <v/>
      </c>
      <c r="F163" s="48" t="str">
        <f aca="false">IF(ISNUMBER(data_in!$F174),data_in!$F174/data_in!$F$31,"")</f>
        <v/>
      </c>
      <c r="G163" s="48" t="str">
        <f aca="false">IF(ISNUMBER(data_in!$G180),data_in!$G180/data_in!$G$31,"")</f>
        <v/>
      </c>
      <c r="H163" s="48" t="str">
        <f aca="false">IF(ISNUMBER(data_in!$H178),data_in!$H178/data_in!$H$31,"")</f>
        <v/>
      </c>
      <c r="I163" s="48" t="str">
        <f aca="false">IF(ISNUMBER(data_in!$I182),data_in!$I182/data_in!$I$31,"")</f>
        <v/>
      </c>
      <c r="J163" s="48" t="str">
        <f aca="false">IF(ISNUMBER(data_in!$J182),data_in!$J182/data_in!$J$31,"")</f>
        <v/>
      </c>
    </row>
    <row r="164" customFormat="false" ht="12.8" hidden="false" customHeight="false" outlineLevel="0" collapsed="false">
      <c r="B164" s="15" t="n">
        <f aca="false">B163+1</f>
        <v>43981</v>
      </c>
      <c r="C164" s="0" t="n">
        <f aca="false">$C163+1</f>
        <v>84</v>
      </c>
      <c r="D164" s="47" t="str">
        <f aca="false">IF(ISNUMBER(data_in!$D164),data_in!$D164/data_in!$D$31,"")</f>
        <v/>
      </c>
      <c r="E164" s="48" t="str">
        <f aca="false">IF(ISNUMBER(data_in!$E171),data_in!$E171/data_in!$E$31,"")</f>
        <v/>
      </c>
      <c r="F164" s="48" t="str">
        <f aca="false">IF(ISNUMBER(data_in!$F175),data_in!$F175/data_in!$F$31,"")</f>
        <v/>
      </c>
      <c r="G164" s="48" t="str">
        <f aca="false">IF(ISNUMBER(data_in!$G181),data_in!$G181/data_in!$G$31,"")</f>
        <v/>
      </c>
      <c r="H164" s="48" t="str">
        <f aca="false">IF(ISNUMBER(data_in!$H179),data_in!$H179/data_in!$H$31,"")</f>
        <v/>
      </c>
      <c r="I164" s="48" t="str">
        <f aca="false">IF(ISNUMBER(data_in!$I183),data_in!$I183/data_in!$I$31,"")</f>
        <v/>
      </c>
      <c r="J164" s="48" t="str">
        <f aca="false">IF(ISNUMBER(data_in!$J183),data_in!$J183/data_in!$J$31,"")</f>
        <v/>
      </c>
    </row>
    <row r="165" customFormat="false" ht="12.8" hidden="false" customHeight="false" outlineLevel="0" collapsed="false">
      <c r="B165" s="15" t="n">
        <f aca="false">B164+1</f>
        <v>43982</v>
      </c>
      <c r="C165" s="0" t="n">
        <f aca="false">$C164+1</f>
        <v>85</v>
      </c>
      <c r="D165" s="47" t="str">
        <f aca="false">IF(ISNUMBER(data_in!$D165),data_in!$D165/data_in!$D$31,"")</f>
        <v/>
      </c>
      <c r="E165" s="48" t="str">
        <f aca="false">IF(ISNUMBER(data_in!$E172),data_in!$E172/data_in!$E$31,"")</f>
        <v/>
      </c>
      <c r="F165" s="48" t="str">
        <f aca="false">IF(ISNUMBER(data_in!$F176),data_in!$F176/data_in!$F$31,"")</f>
        <v/>
      </c>
      <c r="G165" s="48" t="str">
        <f aca="false">IF(ISNUMBER(data_in!$G182),data_in!$G182/data_in!$G$31,"")</f>
        <v/>
      </c>
      <c r="H165" s="48" t="str">
        <f aca="false">IF(ISNUMBER(data_in!$H180),data_in!$H180/data_in!$H$31,"")</f>
        <v/>
      </c>
      <c r="I165" s="48" t="str">
        <f aca="false">IF(ISNUMBER(data_in!$I184),data_in!$I184/data_in!$I$31,"")</f>
        <v/>
      </c>
      <c r="J165" s="48" t="str">
        <f aca="false">IF(ISNUMBER(data_in!$J184),data_in!$J184/data_in!$J$31,"")</f>
        <v/>
      </c>
    </row>
    <row r="166" customFormat="false" ht="12.8" hidden="false" customHeight="false" outlineLevel="0" collapsed="false">
      <c r="B166" s="15" t="n">
        <f aca="false">B165+1</f>
        <v>43983</v>
      </c>
      <c r="C166" s="0" t="n">
        <f aca="false">$C165+1</f>
        <v>86</v>
      </c>
      <c r="D166" s="47" t="str">
        <f aca="false">IF(ISNUMBER(data_in!$D166),data_in!$D166/data_in!$D$31,"")</f>
        <v/>
      </c>
      <c r="E166" s="48" t="str">
        <f aca="false">IF(ISNUMBER(data_in!$E173),data_in!$E173/data_in!$E$31,"")</f>
        <v/>
      </c>
      <c r="F166" s="48" t="str">
        <f aca="false">IF(ISNUMBER(data_in!$F177),data_in!$F177/data_in!$F$31,"")</f>
        <v/>
      </c>
      <c r="G166" s="48" t="str">
        <f aca="false">IF(ISNUMBER(data_in!$G183),data_in!$G183/data_in!$G$31,"")</f>
        <v/>
      </c>
      <c r="H166" s="48" t="str">
        <f aca="false">IF(ISNUMBER(data_in!$H181),data_in!$H181/data_in!$H$31,"")</f>
        <v/>
      </c>
      <c r="I166" s="48" t="str">
        <f aca="false">IF(ISNUMBER(data_in!$I185),data_in!$I185/data_in!$I$31,"")</f>
        <v/>
      </c>
      <c r="J166" s="48" t="str">
        <f aca="false">IF(ISNUMBER(data_in!$J185),data_in!$J185/data_in!$J$31,"")</f>
        <v/>
      </c>
    </row>
    <row r="167" customFormat="false" ht="12.8" hidden="false" customHeight="false" outlineLevel="0" collapsed="false">
      <c r="B167" s="15" t="n">
        <f aca="false">B166+1</f>
        <v>43984</v>
      </c>
      <c r="C167" s="0" t="n">
        <f aca="false">$C166+1</f>
        <v>87</v>
      </c>
      <c r="D167" s="47" t="str">
        <f aca="false">IF(ISNUMBER(data_in!$D167),data_in!$D167/data_in!$D$31,"")</f>
        <v/>
      </c>
      <c r="E167" s="48" t="str">
        <f aca="false">IF(ISNUMBER(data_in!$E174),data_in!$E174/data_in!$E$31,"")</f>
        <v/>
      </c>
      <c r="F167" s="48" t="str">
        <f aca="false">IF(ISNUMBER(data_in!$F178),data_in!$F178/data_in!$F$31,"")</f>
        <v/>
      </c>
      <c r="G167" s="48" t="str">
        <f aca="false">IF(ISNUMBER(data_in!$G184),data_in!$G184/data_in!$G$31,"")</f>
        <v/>
      </c>
      <c r="H167" s="48" t="str">
        <f aca="false">IF(ISNUMBER(data_in!$H182),data_in!$H182/data_in!$H$31,"")</f>
        <v/>
      </c>
      <c r="I167" s="48" t="str">
        <f aca="false">IF(ISNUMBER(data_in!$I186),data_in!$I186/data_in!$I$31,"")</f>
        <v/>
      </c>
      <c r="J167" s="48" t="str">
        <f aca="false">IF(ISNUMBER(data_in!$J186),data_in!$J186/data_in!$J$31,"")</f>
        <v/>
      </c>
    </row>
    <row r="168" customFormat="false" ht="12.8" hidden="false" customHeight="false" outlineLevel="0" collapsed="false">
      <c r="B168" s="15" t="n">
        <f aca="false">B167+1</f>
        <v>43985</v>
      </c>
      <c r="C168" s="0" t="n">
        <f aca="false">$C167+1</f>
        <v>88</v>
      </c>
      <c r="D168" s="47" t="str">
        <f aca="false">IF(ISNUMBER(data_in!$D168),data_in!$D168/data_in!$D$31,"")</f>
        <v/>
      </c>
      <c r="E168" s="48" t="str">
        <f aca="false">IF(ISNUMBER(data_in!$E175),data_in!$E175/data_in!$E$31,"")</f>
        <v/>
      </c>
      <c r="F168" s="48" t="str">
        <f aca="false">IF(ISNUMBER(data_in!$F179),data_in!$F179/data_in!$F$31,"")</f>
        <v/>
      </c>
      <c r="G168" s="48" t="str">
        <f aca="false">IF(ISNUMBER(data_in!$G185),data_in!$G185/data_in!$G$31,"")</f>
        <v/>
      </c>
      <c r="H168" s="48" t="str">
        <f aca="false">IF(ISNUMBER(data_in!$H183),data_in!$H183/data_in!$H$31,"")</f>
        <v/>
      </c>
      <c r="I168" s="48" t="str">
        <f aca="false">IF(ISNUMBER(data_in!$I187),data_in!$I187/data_in!$I$31,"")</f>
        <v/>
      </c>
      <c r="J168" s="48" t="str">
        <f aca="false">IF(ISNUMBER(data_in!$J187),data_in!$J187/data_in!$J$31,"")</f>
        <v/>
      </c>
    </row>
    <row r="169" customFormat="false" ht="12.8" hidden="false" customHeight="false" outlineLevel="0" collapsed="false">
      <c r="B169" s="15" t="n">
        <f aca="false">B168+1</f>
        <v>43986</v>
      </c>
      <c r="C169" s="0" t="n">
        <f aca="false">$C168+1</f>
        <v>89</v>
      </c>
      <c r="D169" s="47" t="str">
        <f aca="false">IF(ISNUMBER(data_in!$D169),data_in!$D169/data_in!$D$31,"")</f>
        <v/>
      </c>
      <c r="E169" s="48" t="str">
        <f aca="false">IF(ISNUMBER(data_in!$E176),data_in!$E176/data_in!$E$31,"")</f>
        <v/>
      </c>
      <c r="F169" s="48" t="str">
        <f aca="false">IF(ISNUMBER(data_in!$F180),data_in!$F180/data_in!$F$31,"")</f>
        <v/>
      </c>
      <c r="G169" s="48" t="str">
        <f aca="false">IF(ISNUMBER(data_in!$G186),data_in!$G186/data_in!$G$31,"")</f>
        <v/>
      </c>
      <c r="H169" s="48" t="str">
        <f aca="false">IF(ISNUMBER(data_in!$H184),data_in!$H184/data_in!$H$31,"")</f>
        <v/>
      </c>
      <c r="I169" s="48" t="str">
        <f aca="false">IF(ISNUMBER(data_in!$I188),data_in!$I188/data_in!$I$31,"")</f>
        <v/>
      </c>
      <c r="J169" s="48" t="str">
        <f aca="false">IF(ISNUMBER(data_in!$J188),data_in!$J188/data_in!$J$31,"")</f>
        <v/>
      </c>
    </row>
    <row r="170" customFormat="false" ht="12.8" hidden="false" customHeight="false" outlineLevel="0" collapsed="false">
      <c r="B170" s="15" t="n">
        <f aca="false">B169+1</f>
        <v>43987</v>
      </c>
      <c r="C170" s="0" t="n">
        <f aca="false">$C169+1</f>
        <v>90</v>
      </c>
      <c r="D170" s="47" t="str">
        <f aca="false">IF(ISNUMBER(data_in!$D170),data_in!$D170/data_in!$D$31,"")</f>
        <v/>
      </c>
      <c r="E170" s="48" t="str">
        <f aca="false">IF(ISNUMBER(data_in!$E177),data_in!$E177/data_in!$E$31,"")</f>
        <v/>
      </c>
      <c r="F170" s="48" t="str">
        <f aca="false">IF(ISNUMBER(data_in!$F181),data_in!$F181/data_in!$F$31,"")</f>
        <v/>
      </c>
      <c r="G170" s="48" t="str">
        <f aca="false">IF(ISNUMBER(data_in!$G187),data_in!$G187/data_in!$G$31,"")</f>
        <v/>
      </c>
      <c r="H170" s="48" t="str">
        <f aca="false">IF(ISNUMBER(data_in!$H185),data_in!$H185/data_in!$H$31,"")</f>
        <v/>
      </c>
      <c r="I170" s="48" t="str">
        <f aca="false">IF(ISNUMBER(data_in!$I189),data_in!$I189/data_in!$I$31,"")</f>
        <v/>
      </c>
      <c r="J170" s="48" t="str">
        <f aca="false">IF(ISNUMBER(data_in!$J189),data_in!$J189/data_in!$J$31,"")</f>
        <v/>
      </c>
    </row>
    <row r="171" customFormat="false" ht="12.8" hidden="false" customHeight="false" outlineLevel="0" collapsed="false">
      <c r="B171" s="15" t="n">
        <f aca="false">B170+1</f>
        <v>43988</v>
      </c>
      <c r="C171" s="0" t="n">
        <f aca="false">$C170+1</f>
        <v>91</v>
      </c>
      <c r="D171" s="47" t="str">
        <f aca="false">IF(ISNUMBER(data_in!$D171),data_in!$D171/data_in!$D$31,"")</f>
        <v/>
      </c>
      <c r="E171" s="48" t="str">
        <f aca="false">IF(ISNUMBER(data_in!$E178),data_in!$E178/data_in!$E$31,"")</f>
        <v/>
      </c>
      <c r="F171" s="48" t="str">
        <f aca="false">IF(ISNUMBER(data_in!$F182),data_in!$F182/data_in!$F$31,"")</f>
        <v/>
      </c>
      <c r="G171" s="48" t="str">
        <f aca="false">IF(ISNUMBER(data_in!$G188),data_in!$G188/data_in!$G$31,"")</f>
        <v/>
      </c>
      <c r="H171" s="48" t="str">
        <f aca="false">IF(ISNUMBER(data_in!$H186),data_in!$H186/data_in!$H$31,"")</f>
        <v/>
      </c>
      <c r="I171" s="48" t="str">
        <f aca="false">IF(ISNUMBER(data_in!$I190),data_in!$I190/data_in!$I$31,"")</f>
        <v/>
      </c>
      <c r="J171" s="48" t="str">
        <f aca="false">IF(ISNUMBER(data_in!$J190),data_in!$J190/data_in!$J$31,"")</f>
        <v/>
      </c>
    </row>
    <row r="172" customFormat="false" ht="12.8" hidden="false" customHeight="false" outlineLevel="0" collapsed="false">
      <c r="B172" s="15" t="n">
        <f aca="false">B171+1</f>
        <v>43989</v>
      </c>
      <c r="C172" s="0" t="n">
        <f aca="false">$C171+1</f>
        <v>92</v>
      </c>
      <c r="D172" s="47" t="str">
        <f aca="false">IF(ISNUMBER(data_in!$D172),data_in!$D172/data_in!$D$31,"")</f>
        <v/>
      </c>
      <c r="E172" s="48" t="str">
        <f aca="false">IF(ISNUMBER(data_in!$E179),data_in!$E179/data_in!$E$31,"")</f>
        <v/>
      </c>
      <c r="F172" s="48" t="str">
        <f aca="false">IF(ISNUMBER(data_in!$F183),data_in!$F183/data_in!$F$31,"")</f>
        <v/>
      </c>
      <c r="G172" s="48" t="str">
        <f aca="false">IF(ISNUMBER(data_in!$G189),data_in!$G189/data_in!$G$31,"")</f>
        <v/>
      </c>
      <c r="H172" s="48" t="str">
        <f aca="false">IF(ISNUMBER(data_in!$H187),data_in!$H187/data_in!$H$31,"")</f>
        <v/>
      </c>
      <c r="I172" s="48" t="str">
        <f aca="false">IF(ISNUMBER(data_in!$I191),data_in!$I191/data_in!$I$31,"")</f>
        <v/>
      </c>
      <c r="J172" s="48" t="str">
        <f aca="false">IF(ISNUMBER(data_in!$J191),data_in!$J191/data_in!$J$31,"")</f>
        <v/>
      </c>
    </row>
    <row r="173" customFormat="false" ht="12.8" hidden="false" customHeight="false" outlineLevel="0" collapsed="false">
      <c r="B173" s="15" t="n">
        <f aca="false">B172+1</f>
        <v>43990</v>
      </c>
      <c r="C173" s="0" t="n">
        <f aca="false">$C172+1</f>
        <v>93</v>
      </c>
      <c r="D173" s="47" t="str">
        <f aca="false">IF(ISNUMBER(data_in!$D173),data_in!$D173/data_in!$D$31,"")</f>
        <v/>
      </c>
      <c r="E173" s="48" t="str">
        <f aca="false">IF(ISNUMBER(data_in!$E180),data_in!$E180/data_in!$E$31,"")</f>
        <v/>
      </c>
      <c r="F173" s="48" t="str">
        <f aca="false">IF(ISNUMBER(data_in!$F184),data_in!$F184/data_in!$F$31,"")</f>
        <v/>
      </c>
      <c r="G173" s="48" t="str">
        <f aca="false">IF(ISNUMBER(data_in!$G190),data_in!$G190/data_in!$G$31,"")</f>
        <v/>
      </c>
      <c r="H173" s="48" t="str">
        <f aca="false">IF(ISNUMBER(data_in!$H188),data_in!$H188/data_in!$H$31,"")</f>
        <v/>
      </c>
      <c r="I173" s="48" t="str">
        <f aca="false">IF(ISNUMBER(data_in!$I192),data_in!$I192/data_in!$I$31,"")</f>
        <v/>
      </c>
      <c r="J173" s="48" t="str">
        <f aca="false">IF(ISNUMBER(data_in!$J192),data_in!$J192/data_in!$J$31,"")</f>
        <v/>
      </c>
    </row>
    <row r="174" customFormat="false" ht="12.8" hidden="false" customHeight="false" outlineLevel="0" collapsed="false">
      <c r="B174" s="15" t="n">
        <f aca="false">B173+1</f>
        <v>43991</v>
      </c>
      <c r="C174" s="0" t="n">
        <f aca="false">$C173+1</f>
        <v>94</v>
      </c>
      <c r="D174" s="47" t="str">
        <f aca="false">IF(ISNUMBER(data_in!$D174),data_in!$D174/data_in!$D$31,"")</f>
        <v/>
      </c>
      <c r="E174" s="48" t="str">
        <f aca="false">IF(ISNUMBER(data_in!$E181),data_in!$E181/data_in!$E$31,"")</f>
        <v/>
      </c>
      <c r="F174" s="48" t="str">
        <f aca="false">IF(ISNUMBER(data_in!$F185),data_in!$F185/data_in!$F$31,"")</f>
        <v/>
      </c>
      <c r="G174" s="48" t="str">
        <f aca="false">IF(ISNUMBER(data_in!$G191),data_in!$G191/data_in!$G$31,"")</f>
        <v/>
      </c>
      <c r="H174" s="48" t="str">
        <f aca="false">IF(ISNUMBER(data_in!$H189),data_in!$H189/data_in!$H$31,"")</f>
        <v/>
      </c>
      <c r="I174" s="48" t="str">
        <f aca="false">IF(ISNUMBER(data_in!$I193),data_in!$I193/data_in!$I$31,"")</f>
        <v/>
      </c>
      <c r="J174" s="48" t="str">
        <f aca="false">IF(ISNUMBER(data_in!$J193),data_in!$J193/data_in!$J$31,"")</f>
        <v/>
      </c>
    </row>
    <row r="175" customFormat="false" ht="12.8" hidden="false" customHeight="false" outlineLevel="0" collapsed="false">
      <c r="B175" s="15" t="n">
        <f aca="false">B174+1</f>
        <v>43992</v>
      </c>
      <c r="C175" s="0" t="n">
        <f aca="false">$C174+1</f>
        <v>95</v>
      </c>
      <c r="D175" s="47" t="str">
        <f aca="false">IF(ISNUMBER(data_in!$D175),data_in!$D175/data_in!$D$31,"")</f>
        <v/>
      </c>
      <c r="E175" s="48" t="str">
        <f aca="false">IF(ISNUMBER(data_in!$E182),data_in!$E182/data_in!$E$31,"")</f>
        <v/>
      </c>
      <c r="F175" s="48" t="str">
        <f aca="false">IF(ISNUMBER(data_in!$F186),data_in!$F186/data_in!$F$31,"")</f>
        <v/>
      </c>
      <c r="G175" s="48" t="str">
        <f aca="false">IF(ISNUMBER(data_in!$G192),data_in!$G192/data_in!$G$31,"")</f>
        <v/>
      </c>
      <c r="H175" s="48" t="str">
        <f aca="false">IF(ISNUMBER(data_in!$H190),data_in!$H190/data_in!$H$31,"")</f>
        <v/>
      </c>
      <c r="I175" s="48" t="str">
        <f aca="false">IF(ISNUMBER(data_in!$I194),data_in!$I194/data_in!$I$31,"")</f>
        <v/>
      </c>
      <c r="J175" s="48" t="str">
        <f aca="false">IF(ISNUMBER(data_in!$J194),data_in!$J194/data_in!$J$31,"")</f>
        <v/>
      </c>
    </row>
    <row r="176" customFormat="false" ht="12.8" hidden="false" customHeight="false" outlineLevel="0" collapsed="false">
      <c r="B176" s="15" t="n">
        <f aca="false">B175+1</f>
        <v>43993</v>
      </c>
      <c r="C176" s="0" t="n">
        <f aca="false">$C175+1</f>
        <v>96</v>
      </c>
      <c r="D176" s="47" t="str">
        <f aca="false">IF(ISNUMBER(data_in!$D176),data_in!$D176/data_in!$D$31,"")</f>
        <v/>
      </c>
      <c r="E176" s="48" t="str">
        <f aca="false">IF(ISNUMBER(data_in!$E183),data_in!$E183/data_in!$E$31,"")</f>
        <v/>
      </c>
      <c r="F176" s="48" t="str">
        <f aca="false">IF(ISNUMBER(data_in!$F187),data_in!$F187/data_in!$F$31,"")</f>
        <v/>
      </c>
      <c r="G176" s="48" t="str">
        <f aca="false">IF(ISNUMBER(data_in!$G193),data_in!$G193/data_in!$G$31,"")</f>
        <v/>
      </c>
      <c r="H176" s="48" t="str">
        <f aca="false">IF(ISNUMBER(data_in!$H191),data_in!$H191/data_in!$H$31,"")</f>
        <v/>
      </c>
      <c r="I176" s="48" t="str">
        <f aca="false">IF(ISNUMBER(data_in!$I195),data_in!$I195/data_in!$I$31,"")</f>
        <v/>
      </c>
      <c r="J176" s="48" t="str">
        <f aca="false">IF(ISNUMBER(data_in!$J195),data_in!$J195/data_in!$J$31,"")</f>
        <v/>
      </c>
    </row>
    <row r="177" customFormat="false" ht="12.8" hidden="false" customHeight="false" outlineLevel="0" collapsed="false">
      <c r="B177" s="15" t="n">
        <f aca="false">B176+1</f>
        <v>43994</v>
      </c>
      <c r="C177" s="0" t="n">
        <f aca="false">$C176+1</f>
        <v>97</v>
      </c>
      <c r="D177" s="47" t="str">
        <f aca="false">IF(ISNUMBER(data_in!$D177),data_in!$D177/data_in!$D$31,"")</f>
        <v/>
      </c>
      <c r="E177" s="48" t="str">
        <f aca="false">IF(ISNUMBER(data_in!$E184),data_in!$E184/data_in!$E$31,"")</f>
        <v/>
      </c>
      <c r="F177" s="48" t="str">
        <f aca="false">IF(ISNUMBER(data_in!$F188),data_in!$F188/data_in!$F$31,"")</f>
        <v/>
      </c>
      <c r="G177" s="48" t="str">
        <f aca="false">IF(ISNUMBER(data_in!$G194),data_in!$G194/data_in!$G$31,"")</f>
        <v/>
      </c>
      <c r="H177" s="48" t="str">
        <f aca="false">IF(ISNUMBER(data_in!$H192),data_in!$H192/data_in!$H$31,"")</f>
        <v/>
      </c>
      <c r="I177" s="48" t="str">
        <f aca="false">IF(ISNUMBER(data_in!$I196),data_in!$I196/data_in!$I$31,"")</f>
        <v/>
      </c>
      <c r="J177" s="48" t="str">
        <f aca="false">IF(ISNUMBER(data_in!$J196),data_in!$J196/data_in!$J$31,"")</f>
        <v/>
      </c>
    </row>
    <row r="178" customFormat="false" ht="12.8" hidden="false" customHeight="false" outlineLevel="0" collapsed="false">
      <c r="B178" s="15" t="n">
        <f aca="false">B177+1</f>
        <v>43995</v>
      </c>
      <c r="C178" s="0" t="n">
        <f aca="false">$C177+1</f>
        <v>98</v>
      </c>
      <c r="D178" s="47" t="str">
        <f aca="false">IF(ISNUMBER(data_in!$D178),data_in!$D178/data_in!$D$31,"")</f>
        <v/>
      </c>
      <c r="E178" s="48" t="str">
        <f aca="false">IF(ISNUMBER(data_in!$E185),data_in!$E185/data_in!$E$31,"")</f>
        <v/>
      </c>
      <c r="F178" s="48" t="str">
        <f aca="false">IF(ISNUMBER(data_in!$F189),data_in!$F189/data_in!$F$31,"")</f>
        <v/>
      </c>
      <c r="G178" s="48" t="str">
        <f aca="false">IF(ISNUMBER(data_in!$G195),data_in!$G195/data_in!$G$31,"")</f>
        <v/>
      </c>
      <c r="H178" s="48" t="str">
        <f aca="false">IF(ISNUMBER(data_in!$H193),data_in!$H193/data_in!$H$31,"")</f>
        <v/>
      </c>
      <c r="I178" s="48" t="str">
        <f aca="false">IF(ISNUMBER(data_in!$I197),data_in!$I197/data_in!$I$31,"")</f>
        <v/>
      </c>
      <c r="J178" s="48" t="str">
        <f aca="false">IF(ISNUMBER(data_in!$J197),data_in!$J197/data_in!$J$31,"")</f>
        <v/>
      </c>
    </row>
    <row r="179" customFormat="false" ht="12.8" hidden="false" customHeight="false" outlineLevel="0" collapsed="false">
      <c r="B179" s="15" t="n">
        <f aca="false">B178+1</f>
        <v>43996</v>
      </c>
      <c r="C179" s="0" t="n">
        <f aca="false">$C178+1</f>
        <v>99</v>
      </c>
      <c r="D179" s="47" t="str">
        <f aca="false">IF(ISNUMBER(data_in!$D179),data_in!$D179/data_in!$D$31,"")</f>
        <v/>
      </c>
      <c r="E179" s="48" t="str">
        <f aca="false">IF(ISNUMBER(data_in!$E186),data_in!$E186/data_in!$E$31,"")</f>
        <v/>
      </c>
      <c r="F179" s="48" t="str">
        <f aca="false">IF(ISNUMBER(data_in!$F190),data_in!$F190/data_in!$F$31,"")</f>
        <v/>
      </c>
      <c r="G179" s="48" t="str">
        <f aca="false">IF(ISNUMBER(data_in!$G196),data_in!$G196/data_in!$G$31,"")</f>
        <v/>
      </c>
      <c r="H179" s="48" t="str">
        <f aca="false">IF(ISNUMBER(data_in!$H194),data_in!$H194/data_in!$H$31,"")</f>
        <v/>
      </c>
      <c r="I179" s="48" t="str">
        <f aca="false">IF(ISNUMBER(data_in!$I198),data_in!$I198/data_in!$I$31,"")</f>
        <v/>
      </c>
      <c r="J179" s="48" t="str">
        <f aca="false">IF(ISNUMBER(data_in!$J198),data_in!$J198/data_in!$J$31,"")</f>
        <v/>
      </c>
    </row>
    <row r="180" customFormat="false" ht="12.8" hidden="false" customHeight="false" outlineLevel="0" collapsed="false">
      <c r="B180" s="15" t="n">
        <f aca="false">B179+1</f>
        <v>43997</v>
      </c>
      <c r="C180" s="0" t="n">
        <f aca="false">$C179+1</f>
        <v>100</v>
      </c>
      <c r="D180" s="47" t="str">
        <f aca="false">IF(ISNUMBER(data_in!$D180),data_in!$D180/data_in!$D$31,"")</f>
        <v/>
      </c>
      <c r="E180" s="48" t="str">
        <f aca="false">IF(ISNUMBER(data_in!$E187),data_in!$E187/data_in!$E$31,"")</f>
        <v/>
      </c>
      <c r="F180" s="48" t="str">
        <f aca="false">IF(ISNUMBER(data_in!$F191),data_in!$F191/data_in!$F$31,"")</f>
        <v/>
      </c>
      <c r="G180" s="48" t="str">
        <f aca="false">IF(ISNUMBER(data_in!$G197),data_in!$G197/data_in!$G$31,"")</f>
        <v/>
      </c>
      <c r="H180" s="48" t="str">
        <f aca="false">IF(ISNUMBER(data_in!$H195),data_in!$H195/data_in!$H$31,"")</f>
        <v/>
      </c>
      <c r="I180" s="48" t="str">
        <f aca="false">IF(ISNUMBER(data_in!$I199),data_in!$I199/data_in!$I$31,"")</f>
        <v/>
      </c>
      <c r="J180" s="48" t="str">
        <f aca="false">IF(ISNUMBER(data_in!$J199),data_in!$J199/data_in!$J$31,"")</f>
        <v/>
      </c>
    </row>
    <row r="181" customFormat="false" ht="12.8" hidden="false" customHeight="false" outlineLevel="0" collapsed="false">
      <c r="B181" s="15" t="n">
        <f aca="false">B180+1</f>
        <v>43998</v>
      </c>
      <c r="C181" s="0" t="n">
        <f aca="false">$C180+1</f>
        <v>101</v>
      </c>
      <c r="D181" s="47" t="str">
        <f aca="false">IF(ISNUMBER(data_in!$D181),data_in!$D181/data_in!$D$31,"")</f>
        <v/>
      </c>
      <c r="E181" s="48" t="str">
        <f aca="false">IF(ISNUMBER(data_in!$E188),data_in!$E188/data_in!$E$31,"")</f>
        <v/>
      </c>
      <c r="F181" s="48" t="str">
        <f aca="false">IF(ISNUMBER(data_in!$F192),data_in!$F192/data_in!$F$31,"")</f>
        <v/>
      </c>
      <c r="G181" s="48" t="str">
        <f aca="false">IF(ISNUMBER(data_in!$G198),data_in!$G198/data_in!$G$31,"")</f>
        <v/>
      </c>
      <c r="H181" s="48" t="str">
        <f aca="false">IF(ISNUMBER(data_in!$H196),data_in!$H196/data_in!$H$31,"")</f>
        <v/>
      </c>
      <c r="I181" s="48" t="str">
        <f aca="false">IF(ISNUMBER(data_in!$I200),data_in!$I200/data_in!$I$31,"")</f>
        <v/>
      </c>
      <c r="J181" s="48" t="str">
        <f aca="false">IF(ISNUMBER(data_in!$J200),data_in!$J200/data_in!$J$31,"")</f>
        <v/>
      </c>
    </row>
    <row r="182" customFormat="false" ht="12.8" hidden="false" customHeight="false" outlineLevel="0" collapsed="false">
      <c r="B182" s="15" t="n">
        <f aca="false">B181+1</f>
        <v>43999</v>
      </c>
      <c r="C182" s="0" t="n">
        <f aca="false">$C181+1</f>
        <v>102</v>
      </c>
      <c r="D182" s="47" t="str">
        <f aca="false">IF(ISNUMBER(data_in!$D182),data_in!$D182/data_in!$D$31,"")</f>
        <v/>
      </c>
      <c r="E182" s="48" t="str">
        <f aca="false">IF(ISNUMBER(data_in!$E189),data_in!$E189/data_in!$E$31,"")</f>
        <v/>
      </c>
      <c r="F182" s="48" t="str">
        <f aca="false">IF(ISNUMBER(data_in!$F193),data_in!$F193/data_in!$F$31,"")</f>
        <v/>
      </c>
      <c r="G182" s="48" t="str">
        <f aca="false">IF(ISNUMBER(data_in!$G199),data_in!$G199/data_in!$G$31,"")</f>
        <v/>
      </c>
      <c r="H182" s="48" t="str">
        <f aca="false">IF(ISNUMBER(data_in!$H197),data_in!$H197/data_in!$H$31,"")</f>
        <v/>
      </c>
      <c r="I182" s="48" t="str">
        <f aca="false">IF(ISNUMBER(data_in!$I201),data_in!$I201/data_in!$I$31,"")</f>
        <v/>
      </c>
      <c r="J182" s="48" t="str">
        <f aca="false">IF(ISNUMBER(data_in!$J201),data_in!$J201/data_in!$J$31,"")</f>
        <v/>
      </c>
    </row>
    <row r="183" customFormat="false" ht="12.8" hidden="false" customHeight="false" outlineLevel="0" collapsed="false">
      <c r="B183" s="15" t="n">
        <f aca="false">B182+1</f>
        <v>44000</v>
      </c>
      <c r="C183" s="0" t="n">
        <f aca="false">$C182+1</f>
        <v>103</v>
      </c>
      <c r="D183" s="47" t="str">
        <f aca="false">IF(ISNUMBER(data_in!$D183),data_in!$D183/data_in!$D$31,"")</f>
        <v/>
      </c>
      <c r="E183" s="48" t="str">
        <f aca="false">IF(ISNUMBER(data_in!$E190),data_in!$E190/data_in!$E$31,"")</f>
        <v/>
      </c>
      <c r="F183" s="48" t="str">
        <f aca="false">IF(ISNUMBER(data_in!$F194),data_in!$F194/data_in!$F$31,"")</f>
        <v/>
      </c>
      <c r="G183" s="48" t="str">
        <f aca="false">IF(ISNUMBER(data_in!$G200),data_in!$G200/data_in!$G$31,"")</f>
        <v/>
      </c>
      <c r="H183" s="48" t="str">
        <f aca="false">IF(ISNUMBER(data_in!$H198),data_in!$H198/data_in!$H$31,"")</f>
        <v/>
      </c>
      <c r="I183" s="48" t="str">
        <f aca="false">IF(ISNUMBER(data_in!$I202),data_in!$I202/data_in!$I$31,"")</f>
        <v/>
      </c>
      <c r="J183" s="48" t="str">
        <f aca="false">IF(ISNUMBER(data_in!$J202),data_in!$J202/data_in!$J$31,"")</f>
        <v/>
      </c>
    </row>
    <row r="184" customFormat="false" ht="12.8" hidden="false" customHeight="false" outlineLevel="0" collapsed="false">
      <c r="B184" s="15" t="n">
        <f aca="false">B183+1</f>
        <v>44001</v>
      </c>
      <c r="C184" s="0" t="n">
        <f aca="false">$C183+1</f>
        <v>104</v>
      </c>
      <c r="D184" s="47" t="str">
        <f aca="false">IF(ISNUMBER(data_in!$D184),data_in!$D184/data_in!$D$31,"")</f>
        <v/>
      </c>
      <c r="E184" s="48" t="str">
        <f aca="false">IF(ISNUMBER(data_in!$E191),data_in!$E191/data_in!$E$31,"")</f>
        <v/>
      </c>
      <c r="F184" s="48" t="str">
        <f aca="false">IF(ISNUMBER(data_in!$F195),data_in!$F195/data_in!$F$31,"")</f>
        <v/>
      </c>
      <c r="G184" s="48" t="str">
        <f aca="false">IF(ISNUMBER(data_in!$G201),data_in!$G201/data_in!$G$31,"")</f>
        <v/>
      </c>
      <c r="H184" s="48" t="str">
        <f aca="false">IF(ISNUMBER(data_in!$H199),data_in!$H199/data_in!$H$31,"")</f>
        <v/>
      </c>
      <c r="I184" s="48" t="str">
        <f aca="false">IF(ISNUMBER(data_in!$I203),data_in!$I203/data_in!$I$31,"")</f>
        <v/>
      </c>
      <c r="J184" s="48" t="str">
        <f aca="false">IF(ISNUMBER(data_in!$J203),data_in!$J203/data_in!$J$31,"")</f>
        <v/>
      </c>
    </row>
    <row r="185" customFormat="false" ht="12.8" hidden="false" customHeight="false" outlineLevel="0" collapsed="false">
      <c r="B185" s="15" t="n">
        <f aca="false">B184+1</f>
        <v>44002</v>
      </c>
      <c r="C185" s="0" t="n">
        <f aca="false">$C184+1</f>
        <v>105</v>
      </c>
      <c r="D185" s="47" t="str">
        <f aca="false">IF(ISNUMBER(data_in!$D185),data_in!$D185/data_in!$D$31,"")</f>
        <v/>
      </c>
      <c r="E185" s="48" t="str">
        <f aca="false">IF(ISNUMBER(data_in!$E192),data_in!$E192/data_in!$E$31,"")</f>
        <v/>
      </c>
      <c r="F185" s="48" t="str">
        <f aca="false">IF(ISNUMBER(data_in!$F196),data_in!$F196/data_in!$F$31,"")</f>
        <v/>
      </c>
      <c r="G185" s="48" t="str">
        <f aca="false">IF(ISNUMBER(data_in!$G202),data_in!$G202/data_in!$G$31,"")</f>
        <v/>
      </c>
      <c r="H185" s="48" t="str">
        <f aca="false">IF(ISNUMBER(data_in!$H200),data_in!$H200/data_in!$H$31,"")</f>
        <v/>
      </c>
      <c r="I185" s="48" t="str">
        <f aca="false">IF(ISNUMBER(data_in!$I204),data_in!$I204/data_in!$I$31,"")</f>
        <v/>
      </c>
      <c r="J185" s="48" t="str">
        <f aca="false">IF(ISNUMBER(data_in!$J204),data_in!$J204/data_in!$J$31,"")</f>
        <v/>
      </c>
    </row>
    <row r="186" customFormat="false" ht="12.8" hidden="false" customHeight="false" outlineLevel="0" collapsed="false">
      <c r="B186" s="15" t="n">
        <f aca="false">B185+1</f>
        <v>44003</v>
      </c>
      <c r="C186" s="0" t="n">
        <f aca="false">$C185+1</f>
        <v>106</v>
      </c>
      <c r="D186" s="47" t="str">
        <f aca="false">IF(ISNUMBER(data_in!$D186),data_in!$D186/data_in!$D$31,"")</f>
        <v/>
      </c>
      <c r="E186" s="48" t="str">
        <f aca="false">IF(ISNUMBER(data_in!$E193),data_in!$E193/data_in!$E$31,"")</f>
        <v/>
      </c>
      <c r="F186" s="48" t="str">
        <f aca="false">IF(ISNUMBER(data_in!$F197),data_in!$F197/data_in!$F$31,"")</f>
        <v/>
      </c>
      <c r="G186" s="48" t="str">
        <f aca="false">IF(ISNUMBER(data_in!$G203),data_in!$G203/data_in!$G$31,"")</f>
        <v/>
      </c>
      <c r="H186" s="48" t="str">
        <f aca="false">IF(ISNUMBER(data_in!$H201),data_in!$H201/data_in!$H$31,"")</f>
        <v/>
      </c>
      <c r="I186" s="48" t="str">
        <f aca="false">IF(ISNUMBER(data_in!$I205),data_in!$I205/data_in!$I$31,"")</f>
        <v/>
      </c>
      <c r="J186" s="48" t="str">
        <f aca="false">IF(ISNUMBER(data_in!$J205),data_in!$J205/data_in!$J$31,"")</f>
        <v/>
      </c>
    </row>
    <row r="187" customFormat="false" ht="12.8" hidden="false" customHeight="false" outlineLevel="0" collapsed="false">
      <c r="B187" s="15" t="n">
        <f aca="false">B186+1</f>
        <v>44004</v>
      </c>
      <c r="C187" s="0" t="n">
        <f aca="false">$C186+1</f>
        <v>107</v>
      </c>
      <c r="D187" s="47" t="str">
        <f aca="false">IF(ISNUMBER(data_in!$D187),data_in!$D187/data_in!$D$31,"")</f>
        <v/>
      </c>
      <c r="E187" s="48" t="str">
        <f aca="false">IF(ISNUMBER(data_in!$E194),data_in!$E194/data_in!$E$31,"")</f>
        <v/>
      </c>
      <c r="F187" s="48" t="str">
        <f aca="false">IF(ISNUMBER(data_in!$F198),data_in!$F198/data_in!$F$31,"")</f>
        <v/>
      </c>
      <c r="G187" s="48" t="str">
        <f aca="false">IF(ISNUMBER(data_in!$G204),data_in!$G204/data_in!$G$31,"")</f>
        <v/>
      </c>
      <c r="H187" s="48" t="str">
        <f aca="false">IF(ISNUMBER(data_in!$H202),data_in!$H202/data_in!$H$31,"")</f>
        <v/>
      </c>
      <c r="I187" s="48" t="str">
        <f aca="false">IF(ISNUMBER(data_in!$I206),data_in!$I206/data_in!$I$31,"")</f>
        <v/>
      </c>
      <c r="J187" s="48" t="str">
        <f aca="false">IF(ISNUMBER(data_in!$J206),data_in!$J206/data_in!$J$31,"")</f>
        <v/>
      </c>
    </row>
    <row r="188" customFormat="false" ht="12.8" hidden="false" customHeight="false" outlineLevel="0" collapsed="false">
      <c r="B188" s="15" t="n">
        <f aca="false">B187+1</f>
        <v>44005</v>
      </c>
      <c r="C188" s="0" t="n">
        <f aca="false">$C187+1</f>
        <v>108</v>
      </c>
      <c r="D188" s="47" t="str">
        <f aca="false">IF(ISNUMBER(data_in!$D188),data_in!$D188/data_in!$D$31,"")</f>
        <v/>
      </c>
      <c r="E188" s="48" t="str">
        <f aca="false">IF(ISNUMBER(data_in!$E195),data_in!$E195/data_in!$E$31,"")</f>
        <v/>
      </c>
      <c r="F188" s="48" t="str">
        <f aca="false">IF(ISNUMBER(data_in!$F199),data_in!$F199/data_in!$F$31,"")</f>
        <v/>
      </c>
      <c r="G188" s="48" t="str">
        <f aca="false">IF(ISNUMBER(data_in!$G205),data_in!$G205/data_in!$G$31,"")</f>
        <v/>
      </c>
      <c r="H188" s="48" t="str">
        <f aca="false">IF(ISNUMBER(data_in!$H203),data_in!$H203/data_in!$H$31,"")</f>
        <v/>
      </c>
      <c r="I188" s="48" t="str">
        <f aca="false">IF(ISNUMBER(data_in!$I207),data_in!$I207/data_in!$I$31,"")</f>
        <v/>
      </c>
      <c r="J188" s="48" t="str">
        <f aca="false">IF(ISNUMBER(data_in!$J207),data_in!$J207/data_in!$J$31,"")</f>
        <v/>
      </c>
    </row>
    <row r="189" customFormat="false" ht="12.8" hidden="false" customHeight="false" outlineLevel="0" collapsed="false">
      <c r="B189" s="15" t="n">
        <f aca="false">B188+1</f>
        <v>44006</v>
      </c>
      <c r="C189" s="0" t="n">
        <f aca="false">$C188+1</f>
        <v>109</v>
      </c>
      <c r="D189" s="47" t="str">
        <f aca="false">IF(ISNUMBER(data_in!$D189),data_in!$D189/data_in!$D$31,"")</f>
        <v/>
      </c>
      <c r="E189" s="48" t="str">
        <f aca="false">IF(ISNUMBER(data_in!$E196),data_in!$E196/data_in!$E$31,"")</f>
        <v/>
      </c>
      <c r="F189" s="48" t="str">
        <f aca="false">IF(ISNUMBER(data_in!$F200),data_in!$F200/data_in!$F$31,"")</f>
        <v/>
      </c>
      <c r="G189" s="48" t="str">
        <f aca="false">IF(ISNUMBER(data_in!$G206),data_in!$G206/data_in!$G$31,"")</f>
        <v/>
      </c>
      <c r="H189" s="48" t="str">
        <f aca="false">IF(ISNUMBER(data_in!$H204),data_in!$H204/data_in!$H$31,"")</f>
        <v/>
      </c>
      <c r="I189" s="48" t="str">
        <f aca="false">IF(ISNUMBER(data_in!$I208),data_in!$I208/data_in!$I$31,"")</f>
        <v/>
      </c>
      <c r="J189" s="48" t="str">
        <f aca="false">IF(ISNUMBER(data_in!$J208),data_in!$J208/data_in!$J$31,"")</f>
        <v/>
      </c>
    </row>
    <row r="190" customFormat="false" ht="12.8" hidden="false" customHeight="false" outlineLevel="0" collapsed="false">
      <c r="B190" s="15" t="n">
        <f aca="false">B189+1</f>
        <v>44007</v>
      </c>
      <c r="C190" s="0" t="n">
        <f aca="false">$C189+1</f>
        <v>110</v>
      </c>
      <c r="D190" s="47" t="str">
        <f aca="false">IF(ISNUMBER(data_in!$D190),data_in!$D190/data_in!$D$31,"")</f>
        <v/>
      </c>
      <c r="E190" s="48" t="str">
        <f aca="false">IF(ISNUMBER(data_in!$E197),data_in!$E197/data_in!$E$31,"")</f>
        <v/>
      </c>
      <c r="F190" s="48" t="str">
        <f aca="false">IF(ISNUMBER(data_in!$F201),data_in!$F201/data_in!$F$31,"")</f>
        <v/>
      </c>
      <c r="G190" s="48" t="str">
        <f aca="false">IF(ISNUMBER(data_in!$G207),data_in!$G207/data_in!$G$31,"")</f>
        <v/>
      </c>
      <c r="H190" s="48" t="str">
        <f aca="false">IF(ISNUMBER(data_in!$H205),data_in!$H205/data_in!$H$31,"")</f>
        <v/>
      </c>
      <c r="I190" s="48" t="str">
        <f aca="false">IF(ISNUMBER(data_in!$I209),data_in!$I209/data_in!$I$31,"")</f>
        <v/>
      </c>
      <c r="J190" s="48" t="str">
        <f aca="false">IF(ISNUMBER(data_in!$J209),data_in!$J209/data_in!$J$31,"")</f>
        <v/>
      </c>
    </row>
    <row r="191" customFormat="false" ht="12.8" hidden="false" customHeight="false" outlineLevel="0" collapsed="false">
      <c r="B191" s="15" t="n">
        <f aca="false">B190+1</f>
        <v>44008</v>
      </c>
      <c r="C191" s="0" t="n">
        <f aca="false">$C190+1</f>
        <v>111</v>
      </c>
      <c r="D191" s="47" t="str">
        <f aca="false">IF(ISNUMBER(data_in!$D191),data_in!$D191/data_in!$D$31,"")</f>
        <v/>
      </c>
      <c r="E191" s="48" t="str">
        <f aca="false">IF(ISNUMBER(data_in!$E198),data_in!$E198/data_in!$E$31,"")</f>
        <v/>
      </c>
      <c r="F191" s="48" t="str">
        <f aca="false">IF(ISNUMBER(data_in!$F202),data_in!$F202/data_in!$F$31,"")</f>
        <v/>
      </c>
      <c r="G191" s="48" t="str">
        <f aca="false">IF(ISNUMBER(data_in!$G208),data_in!$G208/data_in!$G$31,"")</f>
        <v/>
      </c>
      <c r="H191" s="48" t="str">
        <f aca="false">IF(ISNUMBER(data_in!$H206),data_in!$H206/data_in!$H$31,"")</f>
        <v/>
      </c>
      <c r="I191" s="48" t="str">
        <f aca="false">IF(ISNUMBER(data_in!$I210),data_in!$I210/data_in!$I$31,"")</f>
        <v/>
      </c>
      <c r="J191" s="48" t="str">
        <f aca="false">IF(ISNUMBER(data_in!$J210),data_in!$J210/data_in!$J$31,"")</f>
        <v/>
      </c>
    </row>
    <row r="192" customFormat="false" ht="12.8" hidden="false" customHeight="false" outlineLevel="0" collapsed="false">
      <c r="B192" s="15" t="n">
        <f aca="false">B191+1</f>
        <v>44009</v>
      </c>
      <c r="C192" s="0" t="n">
        <f aca="false">$C191+1</f>
        <v>112</v>
      </c>
      <c r="D192" s="47" t="str">
        <f aca="false">IF(ISNUMBER(data_in!$D192),data_in!$D192/data_in!$D$31,"")</f>
        <v/>
      </c>
      <c r="E192" s="48" t="str">
        <f aca="false">IF(ISNUMBER(data_in!$E199),data_in!$E199/data_in!$E$31,"")</f>
        <v/>
      </c>
      <c r="F192" s="48" t="str">
        <f aca="false">IF(ISNUMBER(data_in!$F203),data_in!$F203/data_in!$F$31,"")</f>
        <v/>
      </c>
      <c r="G192" s="48" t="str">
        <f aca="false">IF(ISNUMBER(data_in!$G209),data_in!$G209/data_in!$G$31,"")</f>
        <v/>
      </c>
      <c r="H192" s="48" t="str">
        <f aca="false">IF(ISNUMBER(data_in!$H207),data_in!$H207/data_in!$H$31,"")</f>
        <v/>
      </c>
      <c r="I192" s="48" t="str">
        <f aca="false">IF(ISNUMBER(data_in!$I211),data_in!$I211/data_in!$I$31,"")</f>
        <v/>
      </c>
      <c r="J192" s="48" t="str">
        <f aca="false">IF(ISNUMBER(data_in!$J211),data_in!$J211/data_in!$J$31,"")</f>
        <v/>
      </c>
    </row>
    <row r="193" customFormat="false" ht="12.8" hidden="false" customHeight="false" outlineLevel="0" collapsed="false">
      <c r="B193" s="15" t="n">
        <f aca="false">B192+1</f>
        <v>44010</v>
      </c>
      <c r="C193" s="0" t="n">
        <f aca="false">$C192+1</f>
        <v>113</v>
      </c>
      <c r="D193" s="47" t="str">
        <f aca="false">IF(ISNUMBER(data_in!$D193),data_in!$D193/data_in!$D$31,"")</f>
        <v/>
      </c>
      <c r="E193" s="48" t="str">
        <f aca="false">IF(ISNUMBER(data_in!$E200),data_in!$E200/data_in!$E$31,"")</f>
        <v/>
      </c>
      <c r="F193" s="48" t="str">
        <f aca="false">IF(ISNUMBER(data_in!$F204),data_in!$F204/data_in!$F$31,"")</f>
        <v/>
      </c>
      <c r="G193" s="48" t="str">
        <f aca="false">IF(ISNUMBER(data_in!$G210),data_in!$G210/data_in!$G$31,"")</f>
        <v/>
      </c>
      <c r="H193" s="48" t="str">
        <f aca="false">IF(ISNUMBER(data_in!$H208),data_in!$H208/data_in!$H$31,"")</f>
        <v/>
      </c>
      <c r="I193" s="48" t="str">
        <f aca="false">IF(ISNUMBER(data_in!$I212),data_in!$I212/data_in!$I$31,"")</f>
        <v/>
      </c>
      <c r="J193" s="48" t="str">
        <f aca="false">IF(ISNUMBER(data_in!$J212),data_in!$J212/data_in!$J$31,"")</f>
        <v/>
      </c>
    </row>
    <row r="194" customFormat="false" ht="12.8" hidden="false" customHeight="false" outlineLevel="0" collapsed="false">
      <c r="B194" s="15" t="n">
        <f aca="false">B193+1</f>
        <v>44011</v>
      </c>
      <c r="C194" s="0" t="n">
        <f aca="false">$C193+1</f>
        <v>114</v>
      </c>
      <c r="D194" s="47" t="str">
        <f aca="false">IF(ISNUMBER(data_in!$D194),data_in!$D194/data_in!$D$31,"")</f>
        <v/>
      </c>
      <c r="E194" s="48" t="str">
        <f aca="false">IF(ISNUMBER(data_in!$E201),data_in!$E201/data_in!$E$31,"")</f>
        <v/>
      </c>
      <c r="F194" s="48" t="str">
        <f aca="false">IF(ISNUMBER(data_in!$F205),data_in!$F205/data_in!$F$31,"")</f>
        <v/>
      </c>
      <c r="G194" s="48" t="str">
        <f aca="false">IF(ISNUMBER(data_in!$G211),data_in!$G211/data_in!$G$31,"")</f>
        <v/>
      </c>
      <c r="H194" s="48" t="str">
        <f aca="false">IF(ISNUMBER(data_in!$H209),data_in!$H209/data_in!$H$31,"")</f>
        <v/>
      </c>
      <c r="I194" s="48" t="str">
        <f aca="false">IF(ISNUMBER(data_in!$I213),data_in!$I213/data_in!$I$31,"")</f>
        <v/>
      </c>
      <c r="J194" s="48" t="str">
        <f aca="false">IF(ISNUMBER(data_in!$J213),data_in!$J213/data_in!$J$31,"")</f>
        <v/>
      </c>
    </row>
    <row r="195" customFormat="false" ht="12.8" hidden="false" customHeight="false" outlineLevel="0" collapsed="false">
      <c r="B195" s="15" t="n">
        <f aca="false">B194+1</f>
        <v>44012</v>
      </c>
      <c r="C195" s="0" t="n">
        <f aca="false">$C194+1</f>
        <v>115</v>
      </c>
      <c r="D195" s="47" t="str">
        <f aca="false">IF(ISNUMBER(data_in!$D195),data_in!$D195/data_in!$D$31,"")</f>
        <v/>
      </c>
      <c r="E195" s="48" t="str">
        <f aca="false">IF(ISNUMBER(data_in!$E202),data_in!$E202/data_in!$E$31,"")</f>
        <v/>
      </c>
      <c r="F195" s="48" t="str">
        <f aca="false">IF(ISNUMBER(data_in!$F206),data_in!$F206/data_in!$F$31,"")</f>
        <v/>
      </c>
      <c r="G195" s="48" t="str">
        <f aca="false">IF(ISNUMBER(data_in!$G212),data_in!$G212/data_in!$G$31,"")</f>
        <v/>
      </c>
      <c r="H195" s="48" t="str">
        <f aca="false">IF(ISNUMBER(data_in!$H210),data_in!$H210/data_in!$H$31,"")</f>
        <v/>
      </c>
      <c r="I195" s="48" t="str">
        <f aca="false">IF(ISNUMBER(data_in!$I214),data_in!$I214/data_in!$I$31,"")</f>
        <v/>
      </c>
      <c r="J195" s="48" t="str">
        <f aca="false">IF(ISNUMBER(data_in!$J214),data_in!$J214/data_in!$J$31,"")</f>
        <v/>
      </c>
    </row>
    <row r="196" customFormat="false" ht="12.8" hidden="false" customHeight="false" outlineLevel="0" collapsed="false">
      <c r="B196" s="15" t="n">
        <f aca="false">B195+1</f>
        <v>44013</v>
      </c>
      <c r="C196" s="0" t="n">
        <f aca="false">$C195+1</f>
        <v>116</v>
      </c>
      <c r="D196" s="47" t="str">
        <f aca="false">IF(ISNUMBER(data_in!$D196),data_in!$D196/data_in!$D$31,"")</f>
        <v/>
      </c>
      <c r="E196" s="48" t="str">
        <f aca="false">IF(ISNUMBER(data_in!$E203),data_in!$E203/data_in!$E$31,"")</f>
        <v/>
      </c>
      <c r="F196" s="48" t="str">
        <f aca="false">IF(ISNUMBER(data_in!$F207),data_in!$F207/data_in!$F$31,"")</f>
        <v/>
      </c>
      <c r="G196" s="48" t="str">
        <f aca="false">IF(ISNUMBER(data_in!$G213),data_in!$G213/data_in!$G$31,"")</f>
        <v/>
      </c>
      <c r="H196" s="48" t="str">
        <f aca="false">IF(ISNUMBER(data_in!$H211),data_in!$H211/data_in!$H$31,"")</f>
        <v/>
      </c>
      <c r="I196" s="48" t="str">
        <f aca="false">IF(ISNUMBER(data_in!$I215),data_in!$I215/data_in!$I$31,"")</f>
        <v/>
      </c>
      <c r="J196" s="48" t="str">
        <f aca="false">IF(ISNUMBER(data_in!$J215),data_in!$J215/data_in!$J$31,"")</f>
        <v/>
      </c>
    </row>
    <row r="197" customFormat="false" ht="12.8" hidden="false" customHeight="false" outlineLevel="0" collapsed="false">
      <c r="B197" s="15" t="n">
        <f aca="false">B196+1</f>
        <v>44014</v>
      </c>
      <c r="C197" s="0" t="n">
        <f aca="false">$C196+1</f>
        <v>117</v>
      </c>
      <c r="D197" s="47" t="str">
        <f aca="false">IF(ISNUMBER(data_in!$D197),data_in!$D197/data_in!$D$31,"")</f>
        <v/>
      </c>
      <c r="E197" s="48" t="str">
        <f aca="false">IF(ISNUMBER(data_in!$E204),data_in!$E204/data_in!$E$31,"")</f>
        <v/>
      </c>
      <c r="F197" s="48" t="str">
        <f aca="false">IF(ISNUMBER(data_in!$F208),data_in!$F208/data_in!$F$31,"")</f>
        <v/>
      </c>
      <c r="G197" s="48" t="str">
        <f aca="false">IF(ISNUMBER(data_in!$G214),data_in!$G214/data_in!$G$31,"")</f>
        <v/>
      </c>
      <c r="H197" s="48" t="str">
        <f aca="false">IF(ISNUMBER(data_in!$H212),data_in!$H212/data_in!$H$31,"")</f>
        <v/>
      </c>
      <c r="I197" s="48" t="str">
        <f aca="false">IF(ISNUMBER(data_in!$I216),data_in!$I216/data_in!$I$31,"")</f>
        <v/>
      </c>
      <c r="J197" s="48" t="str">
        <f aca="false">IF(ISNUMBER(data_in!$J216),data_in!$J216/data_in!$J$31,"")</f>
        <v/>
      </c>
    </row>
    <row r="198" customFormat="false" ht="12.8" hidden="false" customHeight="false" outlineLevel="0" collapsed="false">
      <c r="B198" s="15" t="n">
        <f aca="false">B197+1</f>
        <v>44015</v>
      </c>
      <c r="C198" s="0" t="n">
        <f aca="false">$C197+1</f>
        <v>118</v>
      </c>
      <c r="D198" s="47" t="str">
        <f aca="false">IF(ISNUMBER(data_in!$D198),data_in!$D198/data_in!$D$31,"")</f>
        <v/>
      </c>
      <c r="E198" s="48" t="str">
        <f aca="false">IF(ISNUMBER(data_in!$E205),data_in!$E205/data_in!$E$31,"")</f>
        <v/>
      </c>
      <c r="F198" s="48" t="str">
        <f aca="false">IF(ISNUMBER(data_in!$F209),data_in!$F209/data_in!$F$31,"")</f>
        <v/>
      </c>
      <c r="G198" s="48" t="str">
        <f aca="false">IF(ISNUMBER(data_in!$G215),data_in!$G215/data_in!$G$31,"")</f>
        <v/>
      </c>
      <c r="H198" s="48" t="str">
        <f aca="false">IF(ISNUMBER(data_in!$H213),data_in!$H213/data_in!$H$31,"")</f>
        <v/>
      </c>
      <c r="I198" s="48" t="str">
        <f aca="false">IF(ISNUMBER(data_in!$I217),data_in!$I217/data_in!$I$31,"")</f>
        <v/>
      </c>
      <c r="J198" s="48" t="str">
        <f aca="false">IF(ISNUMBER(data_in!$J217),data_in!$J217/data_in!$J$31,"")</f>
        <v/>
      </c>
    </row>
    <row r="199" customFormat="false" ht="12.8" hidden="false" customHeight="false" outlineLevel="0" collapsed="false">
      <c r="B199" s="15" t="n">
        <f aca="false">B198+1</f>
        <v>44016</v>
      </c>
      <c r="C199" s="0" t="n">
        <f aca="false">$C198+1</f>
        <v>119</v>
      </c>
      <c r="D199" s="47" t="str">
        <f aca="false">IF(ISNUMBER(data_in!$D199),data_in!$D199/data_in!$D$31,"")</f>
        <v/>
      </c>
      <c r="E199" s="48" t="str">
        <f aca="false">IF(ISNUMBER(data_in!$E206),data_in!$E206/data_in!$E$31,"")</f>
        <v/>
      </c>
      <c r="F199" s="48" t="str">
        <f aca="false">IF(ISNUMBER(data_in!$F210),data_in!$F210/data_in!$F$31,"")</f>
        <v/>
      </c>
      <c r="G199" s="48" t="str">
        <f aca="false">IF(ISNUMBER(data_in!$G216),data_in!$G216/data_in!$G$31,"")</f>
        <v/>
      </c>
      <c r="H199" s="48" t="str">
        <f aca="false">IF(ISNUMBER(data_in!$H214),data_in!$H214/data_in!$H$31,"")</f>
        <v/>
      </c>
      <c r="I199" s="48" t="str">
        <f aca="false">IF(ISNUMBER(data_in!$I218),data_in!$I218/data_in!$I$31,"")</f>
        <v/>
      </c>
      <c r="J199" s="48" t="str">
        <f aca="false">IF(ISNUMBER(data_in!$J218),data_in!$J218/data_in!$J$31,"")</f>
        <v/>
      </c>
    </row>
    <row r="200" customFormat="false" ht="12.8" hidden="false" customHeight="false" outlineLevel="0" collapsed="false">
      <c r="B200" s="15" t="n">
        <f aca="false">B199+1</f>
        <v>44017</v>
      </c>
      <c r="C200" s="0" t="n">
        <f aca="false">$C199+1</f>
        <v>120</v>
      </c>
      <c r="D200" s="47" t="str">
        <f aca="false">IF(ISNUMBER(data_in!$D200),data_in!$D200/data_in!$D$31,"")</f>
        <v/>
      </c>
      <c r="E200" s="48" t="str">
        <f aca="false">IF(ISNUMBER(data_in!$E207),data_in!$E207/data_in!$E$31,"")</f>
        <v/>
      </c>
      <c r="F200" s="48" t="str">
        <f aca="false">IF(ISNUMBER(data_in!$F211),data_in!$F211/data_in!$F$31,"")</f>
        <v/>
      </c>
      <c r="G200" s="48" t="str">
        <f aca="false">IF(ISNUMBER(data_in!$G217),data_in!$G217/data_in!$G$31,"")</f>
        <v/>
      </c>
      <c r="H200" s="48" t="str">
        <f aca="false">IF(ISNUMBER(data_in!$H215),data_in!$H215/data_in!$H$31,"")</f>
        <v/>
      </c>
      <c r="I200" s="48" t="str">
        <f aca="false">IF(ISNUMBER(data_in!$I219),data_in!$I219/data_in!$I$31,"")</f>
        <v/>
      </c>
      <c r="J200" s="48" t="str">
        <f aca="false">IF(ISNUMBER(data_in!$J219),data_in!$J219/data_in!$J$31,"")</f>
        <v/>
      </c>
    </row>
    <row r="201" customFormat="false" ht="12.8" hidden="false" customHeight="false" outlineLevel="0" collapsed="false">
      <c r="B201" s="15" t="n">
        <f aca="false">B200+1</f>
        <v>44018</v>
      </c>
      <c r="C201" s="0" t="n">
        <f aca="false">$C200+1</f>
        <v>121</v>
      </c>
      <c r="D201" s="47" t="str">
        <f aca="false">IF(ISNUMBER(data_in!$D201),data_in!$D201/data_in!$D$31,"")</f>
        <v/>
      </c>
      <c r="E201" s="48" t="str">
        <f aca="false">IF(ISNUMBER(data_in!$E208),data_in!$E208/data_in!$E$31,"")</f>
        <v/>
      </c>
      <c r="F201" s="48" t="str">
        <f aca="false">IF(ISNUMBER(data_in!$F212),data_in!$F212/data_in!$F$31,"")</f>
        <v/>
      </c>
      <c r="G201" s="48" t="str">
        <f aca="false">IF(ISNUMBER(data_in!$G218),data_in!$G218/data_in!$G$31,"")</f>
        <v/>
      </c>
      <c r="H201" s="48" t="str">
        <f aca="false">IF(ISNUMBER(data_in!$H216),data_in!$H216/data_in!$H$31,"")</f>
        <v/>
      </c>
      <c r="I201" s="48" t="str">
        <f aca="false">IF(ISNUMBER(data_in!$I220),data_in!$I220/data_in!$I$31,"")</f>
        <v/>
      </c>
      <c r="J201" s="48" t="str">
        <f aca="false">IF(ISNUMBER(data_in!$J220),data_in!$J220/data_in!$J$31,"")</f>
        <v/>
      </c>
    </row>
    <row r="202" customFormat="false" ht="12.8" hidden="false" customHeight="false" outlineLevel="0" collapsed="false">
      <c r="B202" s="15" t="n">
        <f aca="false">B201+1</f>
        <v>44019</v>
      </c>
      <c r="C202" s="0" t="n">
        <f aca="false">$C201+1</f>
        <v>122</v>
      </c>
      <c r="D202" s="47" t="str">
        <f aca="false">IF(ISNUMBER(data_in!$D202),data_in!$D202/data_in!$D$31,"")</f>
        <v/>
      </c>
      <c r="E202" s="48" t="str">
        <f aca="false">IF(ISNUMBER(data_in!$E209),data_in!$E209/data_in!$E$31,"")</f>
        <v/>
      </c>
      <c r="F202" s="48" t="str">
        <f aca="false">IF(ISNUMBER(data_in!$F213),data_in!$F213/data_in!$F$31,"")</f>
        <v/>
      </c>
      <c r="G202" s="48" t="str">
        <f aca="false">IF(ISNUMBER(data_in!$G219),data_in!$G219/data_in!$G$31,"")</f>
        <v/>
      </c>
      <c r="H202" s="48" t="str">
        <f aca="false">IF(ISNUMBER(data_in!$H217),data_in!$H217/data_in!$H$31,"")</f>
        <v/>
      </c>
      <c r="I202" s="48" t="str">
        <f aca="false">IF(ISNUMBER(data_in!$I221),data_in!$I221/data_in!$I$31,"")</f>
        <v/>
      </c>
      <c r="J202" s="48" t="str">
        <f aca="false">IF(ISNUMBER(data_in!$J221),data_in!$J221/data_in!$J$31,"")</f>
        <v/>
      </c>
    </row>
    <row r="203" customFormat="false" ht="12.8" hidden="false" customHeight="false" outlineLevel="0" collapsed="false">
      <c r="B203" s="15" t="n">
        <f aca="false">B202+1</f>
        <v>44020</v>
      </c>
      <c r="C203" s="0" t="n">
        <f aca="false">$C202+1</f>
        <v>123</v>
      </c>
      <c r="D203" s="47" t="str">
        <f aca="false">IF(ISNUMBER(data_in!$D203),data_in!$D203/data_in!$D$31,"")</f>
        <v/>
      </c>
      <c r="E203" s="48" t="str">
        <f aca="false">IF(ISNUMBER(data_in!$E210),data_in!$E210/data_in!$E$31,"")</f>
        <v/>
      </c>
      <c r="F203" s="48" t="str">
        <f aca="false">IF(ISNUMBER(data_in!$F214),data_in!$F214/data_in!$F$31,"")</f>
        <v/>
      </c>
      <c r="G203" s="48" t="str">
        <f aca="false">IF(ISNUMBER(data_in!$G220),data_in!$G220/data_in!$G$31,"")</f>
        <v/>
      </c>
      <c r="H203" s="48" t="str">
        <f aca="false">IF(ISNUMBER(data_in!$H218),data_in!$H218/data_in!$H$31,"")</f>
        <v/>
      </c>
      <c r="I203" s="48" t="str">
        <f aca="false">IF(ISNUMBER(data_in!$I222),data_in!$I222/data_in!$I$31,"")</f>
        <v/>
      </c>
      <c r="J203" s="48" t="str">
        <f aca="false">IF(ISNUMBER(data_in!$J222),data_in!$J222/data_in!$J$31,"")</f>
        <v/>
      </c>
    </row>
    <row r="204" customFormat="false" ht="12.8" hidden="false" customHeight="false" outlineLevel="0" collapsed="false">
      <c r="B204" s="15" t="n">
        <f aca="false">B203+1</f>
        <v>44021</v>
      </c>
      <c r="C204" s="0" t="n">
        <f aca="false">$C203+1</f>
        <v>124</v>
      </c>
      <c r="D204" s="47" t="str">
        <f aca="false">IF(ISNUMBER(data_in!$D204),data_in!$D204/data_in!$D$31,"")</f>
        <v/>
      </c>
      <c r="E204" s="48" t="str">
        <f aca="false">IF(ISNUMBER(data_in!$E211),data_in!$E211/data_in!$E$31,"")</f>
        <v/>
      </c>
      <c r="F204" s="48" t="str">
        <f aca="false">IF(ISNUMBER(data_in!$F215),data_in!$F215/data_in!$F$31,"")</f>
        <v/>
      </c>
      <c r="G204" s="48" t="str">
        <f aca="false">IF(ISNUMBER(data_in!$G221),data_in!$G221/data_in!$G$31,"")</f>
        <v/>
      </c>
      <c r="H204" s="48" t="str">
        <f aca="false">IF(ISNUMBER(data_in!$H219),data_in!$H219/data_in!$H$31,"")</f>
        <v/>
      </c>
      <c r="I204" s="48" t="str">
        <f aca="false">IF(ISNUMBER(data_in!$I223),data_in!$I223/data_in!$I$31,"")</f>
        <v/>
      </c>
      <c r="J204" s="48" t="str">
        <f aca="false">IF(ISNUMBER(data_in!$J223),data_in!$J223/data_in!$J$31,"")</f>
        <v/>
      </c>
    </row>
    <row r="205" customFormat="false" ht="12.8" hidden="false" customHeight="false" outlineLevel="0" collapsed="false">
      <c r="B205" s="15" t="n">
        <f aca="false">B204+1</f>
        <v>44022</v>
      </c>
      <c r="C205" s="0" t="n">
        <f aca="false">$C204+1</f>
        <v>125</v>
      </c>
      <c r="D205" s="47" t="str">
        <f aca="false">IF(ISNUMBER(data_in!$D205),data_in!$D205/data_in!$D$31,"")</f>
        <v/>
      </c>
      <c r="E205" s="48" t="str">
        <f aca="false">IF(ISNUMBER(data_in!$E212),data_in!$E212/data_in!$E$31,"")</f>
        <v/>
      </c>
      <c r="F205" s="48" t="str">
        <f aca="false">IF(ISNUMBER(data_in!$F216),data_in!$F216/data_in!$F$31,"")</f>
        <v/>
      </c>
      <c r="G205" s="48" t="str">
        <f aca="false">IF(ISNUMBER(data_in!$G222),data_in!$G222/data_in!$G$31,"")</f>
        <v/>
      </c>
      <c r="H205" s="48" t="str">
        <f aca="false">IF(ISNUMBER(data_in!$H220),data_in!$H220/data_in!$H$31,"")</f>
        <v/>
      </c>
      <c r="I205" s="48" t="str">
        <f aca="false">IF(ISNUMBER(data_in!$I224),data_in!$I224/data_in!$I$31,"")</f>
        <v/>
      </c>
      <c r="J205" s="48" t="str">
        <f aca="false">IF(ISNUMBER(data_in!$J224),data_in!$J224/data_in!$J$31,"")</f>
        <v/>
      </c>
    </row>
    <row r="206" customFormat="false" ht="12.8" hidden="false" customHeight="false" outlineLevel="0" collapsed="false">
      <c r="B206" s="15" t="n">
        <f aca="false">B205+1</f>
        <v>44023</v>
      </c>
      <c r="C206" s="0" t="n">
        <f aca="false">$C205+1</f>
        <v>126</v>
      </c>
      <c r="D206" s="47" t="str">
        <f aca="false">IF(ISNUMBER(data_in!$D206),data_in!$D206/data_in!$D$31,"")</f>
        <v/>
      </c>
      <c r="E206" s="48" t="str">
        <f aca="false">IF(ISNUMBER(data_in!$E213),data_in!$E213/data_in!$E$31,"")</f>
        <v/>
      </c>
      <c r="F206" s="48" t="str">
        <f aca="false">IF(ISNUMBER(data_in!$F217),data_in!$F217/data_in!$F$31,"")</f>
        <v/>
      </c>
      <c r="G206" s="48" t="str">
        <f aca="false">IF(ISNUMBER(data_in!$G223),data_in!$G223/data_in!$G$31,"")</f>
        <v/>
      </c>
      <c r="H206" s="48" t="str">
        <f aca="false">IF(ISNUMBER(data_in!$H221),data_in!$H221/data_in!$H$31,"")</f>
        <v/>
      </c>
      <c r="I206" s="48" t="str">
        <f aca="false">IF(ISNUMBER(data_in!$I225),data_in!$I225/data_in!$I$31,"")</f>
        <v/>
      </c>
      <c r="J206" s="48" t="str">
        <f aca="false">IF(ISNUMBER(data_in!$J225),data_in!$J225/data_in!$J$31,"")</f>
        <v/>
      </c>
    </row>
    <row r="207" customFormat="false" ht="12.8" hidden="false" customHeight="false" outlineLevel="0" collapsed="false">
      <c r="B207" s="15" t="n">
        <f aca="false">B206+1</f>
        <v>44024</v>
      </c>
      <c r="C207" s="0" t="n">
        <f aca="false">$C206+1</f>
        <v>127</v>
      </c>
      <c r="D207" s="47" t="str">
        <f aca="false">IF(ISNUMBER(data_in!$D207),data_in!$D207/data_in!$D$31,"")</f>
        <v/>
      </c>
      <c r="E207" s="48" t="str">
        <f aca="false">IF(ISNUMBER(data_in!$E214),data_in!$E214/data_in!$E$31,"")</f>
        <v/>
      </c>
      <c r="F207" s="48" t="str">
        <f aca="false">IF(ISNUMBER(data_in!$F218),data_in!$F218/data_in!$F$31,"")</f>
        <v/>
      </c>
      <c r="G207" s="48" t="str">
        <f aca="false">IF(ISNUMBER(data_in!$G224),data_in!$G224/data_in!$G$31,"")</f>
        <v/>
      </c>
      <c r="H207" s="48" t="str">
        <f aca="false">IF(ISNUMBER(data_in!$H222),data_in!$H222/data_in!$H$31,"")</f>
        <v/>
      </c>
      <c r="I207" s="48" t="str">
        <f aca="false">IF(ISNUMBER(data_in!$I226),data_in!$I226/data_in!$I$31,"")</f>
        <v/>
      </c>
      <c r="J207" s="48" t="str">
        <f aca="false">IF(ISNUMBER(data_in!$J226),data_in!$J226/data_in!$J$31,"")</f>
        <v/>
      </c>
    </row>
    <row r="208" customFormat="false" ht="12.8" hidden="false" customHeight="false" outlineLevel="0" collapsed="false">
      <c r="B208" s="15" t="n">
        <f aca="false">B207+1</f>
        <v>44025</v>
      </c>
      <c r="C208" s="0" t="n">
        <f aca="false">$C207+1</f>
        <v>128</v>
      </c>
      <c r="D208" s="47" t="str">
        <f aca="false">IF(ISNUMBER(data_in!$D208),data_in!$D208/data_in!$D$31,"")</f>
        <v/>
      </c>
      <c r="E208" s="48" t="str">
        <f aca="false">IF(ISNUMBER(data_in!$E215),data_in!$E215/data_in!$E$31,"")</f>
        <v/>
      </c>
      <c r="F208" s="48" t="str">
        <f aca="false">IF(ISNUMBER(data_in!$F219),data_in!$F219/data_in!$F$31,"")</f>
        <v/>
      </c>
      <c r="G208" s="48" t="str">
        <f aca="false">IF(ISNUMBER(data_in!$G225),data_in!$G225/data_in!$G$31,"")</f>
        <v/>
      </c>
      <c r="H208" s="48" t="str">
        <f aca="false">IF(ISNUMBER(data_in!$H223),data_in!$H223/data_in!$H$31,"")</f>
        <v/>
      </c>
      <c r="I208" s="48" t="str">
        <f aca="false">IF(ISNUMBER(data_in!$I227),data_in!$I227/data_in!$I$31,"")</f>
        <v/>
      </c>
      <c r="J208" s="48" t="str">
        <f aca="false">IF(ISNUMBER(data_in!$J227),data_in!$J227/data_in!$J$31,"")</f>
        <v/>
      </c>
    </row>
    <row r="209" customFormat="false" ht="12.8" hidden="false" customHeight="false" outlineLevel="0" collapsed="false">
      <c r="B209" s="15" t="n">
        <f aca="false">B208+1</f>
        <v>44026</v>
      </c>
      <c r="C209" s="0" t="n">
        <f aca="false">$C208+1</f>
        <v>129</v>
      </c>
      <c r="D209" s="47" t="str">
        <f aca="false">IF(ISNUMBER(data_in!$D209),data_in!$D209/data_in!$D$31,"")</f>
        <v/>
      </c>
      <c r="E209" s="48" t="str">
        <f aca="false">IF(ISNUMBER(data_in!$E216),data_in!$E216/data_in!$E$31,"")</f>
        <v/>
      </c>
      <c r="F209" s="48" t="str">
        <f aca="false">IF(ISNUMBER(data_in!$F220),data_in!$F220/data_in!$F$31,"")</f>
        <v/>
      </c>
      <c r="G209" s="48" t="str">
        <f aca="false">IF(ISNUMBER(data_in!$G226),data_in!$G226/data_in!$G$31,"")</f>
        <v/>
      </c>
      <c r="H209" s="48" t="str">
        <f aca="false">IF(ISNUMBER(data_in!$H224),data_in!$H224/data_in!$H$31,"")</f>
        <v/>
      </c>
      <c r="I209" s="48" t="str">
        <f aca="false">IF(ISNUMBER(data_in!$I228),data_in!$I228/data_in!$I$31,"")</f>
        <v/>
      </c>
      <c r="J209" s="48" t="str">
        <f aca="false">IF(ISNUMBER(data_in!$J228),data_in!$J228/data_in!$J$31,"")</f>
        <v/>
      </c>
    </row>
    <row r="210" customFormat="false" ht="12.8" hidden="false" customHeight="false" outlineLevel="0" collapsed="false">
      <c r="B210" s="15" t="n">
        <f aca="false">B209+1</f>
        <v>44027</v>
      </c>
      <c r="C210" s="0" t="n">
        <f aca="false">$C209+1</f>
        <v>130</v>
      </c>
      <c r="D210" s="47" t="str">
        <f aca="false">IF(ISNUMBER(data_in!$D210),data_in!$D210/data_in!$D$31,"")</f>
        <v/>
      </c>
      <c r="E210" s="48" t="str">
        <f aca="false">IF(ISNUMBER(data_in!$E217),data_in!$E217/data_in!$E$31,"")</f>
        <v/>
      </c>
      <c r="F210" s="48" t="str">
        <f aca="false">IF(ISNUMBER(data_in!$F221),data_in!$F221/data_in!$F$31,"")</f>
        <v/>
      </c>
      <c r="G210" s="48" t="str">
        <f aca="false">IF(ISNUMBER(data_in!$G227),data_in!$G227/data_in!$G$31,"")</f>
        <v/>
      </c>
      <c r="H210" s="48" t="str">
        <f aca="false">IF(ISNUMBER(data_in!$H225),data_in!$H225/data_in!$H$31,"")</f>
        <v/>
      </c>
      <c r="I210" s="48" t="str">
        <f aca="false">IF(ISNUMBER(data_in!$I229),data_in!$I229/data_in!$I$31,"")</f>
        <v/>
      </c>
      <c r="J210" s="48" t="str">
        <f aca="false">IF(ISNUMBER(data_in!$J229),data_in!$J229/data_in!$J$31,"")</f>
        <v/>
      </c>
    </row>
    <row r="211" customFormat="false" ht="12.8" hidden="false" customHeight="false" outlineLevel="0" collapsed="false">
      <c r="B211" s="15" t="n">
        <f aca="false">B210+1</f>
        <v>44028</v>
      </c>
      <c r="C211" s="0" t="n">
        <f aca="false">$C210+1</f>
        <v>131</v>
      </c>
      <c r="D211" s="47" t="str">
        <f aca="false">IF(ISNUMBER(data_in!$D211),data_in!$D211/data_in!$D$31,"")</f>
        <v/>
      </c>
      <c r="E211" s="48" t="str">
        <f aca="false">IF(ISNUMBER(data_in!$E218),data_in!$E218/data_in!$E$31,"")</f>
        <v/>
      </c>
      <c r="F211" s="48" t="str">
        <f aca="false">IF(ISNUMBER(data_in!$F222),data_in!$F222/data_in!$F$31,"")</f>
        <v/>
      </c>
      <c r="G211" s="48" t="str">
        <f aca="false">IF(ISNUMBER(data_in!$G228),data_in!$G228/data_in!$G$31,"")</f>
        <v/>
      </c>
      <c r="H211" s="48" t="str">
        <f aca="false">IF(ISNUMBER(data_in!$H226),data_in!$H226/data_in!$H$31,"")</f>
        <v/>
      </c>
      <c r="I211" s="48" t="str">
        <f aca="false">IF(ISNUMBER(data_in!$I230),data_in!$I230/data_in!$I$31,"")</f>
        <v/>
      </c>
      <c r="J211" s="48" t="str">
        <f aca="false">IF(ISNUMBER(data_in!$J230),data_in!$J230/data_in!$J$31,"")</f>
        <v/>
      </c>
    </row>
    <row r="212" customFormat="false" ht="12.8" hidden="false" customHeight="false" outlineLevel="0" collapsed="false">
      <c r="B212" s="15" t="n">
        <f aca="false">B211+1</f>
        <v>44029</v>
      </c>
      <c r="C212" s="0" t="n">
        <f aca="false">$C211+1</f>
        <v>132</v>
      </c>
      <c r="D212" s="47" t="str">
        <f aca="false">IF(ISNUMBER(data_in!$D212),data_in!$D212/data_in!$D$31,"")</f>
        <v/>
      </c>
      <c r="E212" s="48" t="str">
        <f aca="false">IF(ISNUMBER(data_in!$E219),data_in!$E219/data_in!$E$31,"")</f>
        <v/>
      </c>
      <c r="F212" s="48" t="str">
        <f aca="false">IF(ISNUMBER(data_in!$F223),data_in!$F223/data_in!$F$31,"")</f>
        <v/>
      </c>
      <c r="G212" s="48" t="str">
        <f aca="false">IF(ISNUMBER(data_in!$G229),data_in!$G229/data_in!$G$31,"")</f>
        <v/>
      </c>
      <c r="H212" s="48" t="str">
        <f aca="false">IF(ISNUMBER(data_in!$H227),data_in!$H227/data_in!$H$31,"")</f>
        <v/>
      </c>
      <c r="I212" s="48" t="str">
        <f aca="false">IF(ISNUMBER(data_in!$I231),data_in!$I231/data_in!$I$31,"")</f>
        <v/>
      </c>
      <c r="J212" s="48" t="str">
        <f aca="false">IF(ISNUMBER(data_in!$J231),data_in!$J231/data_in!$J$31,"")</f>
        <v/>
      </c>
    </row>
    <row r="213" customFormat="false" ht="12.8" hidden="false" customHeight="false" outlineLevel="0" collapsed="false">
      <c r="B213" s="15" t="n">
        <f aca="false">B212+1</f>
        <v>44030</v>
      </c>
      <c r="C213" s="0" t="n">
        <f aca="false">$C212+1</f>
        <v>133</v>
      </c>
      <c r="D213" s="47" t="str">
        <f aca="false">IF(ISNUMBER(data_in!$D213),data_in!$D213/data_in!$D$31,"")</f>
        <v/>
      </c>
      <c r="E213" s="48" t="str">
        <f aca="false">IF(ISNUMBER(data_in!$E220),data_in!$E220/data_in!$E$31,"")</f>
        <v/>
      </c>
      <c r="F213" s="48" t="str">
        <f aca="false">IF(ISNUMBER(data_in!$F224),data_in!$F224/data_in!$F$31,"")</f>
        <v/>
      </c>
      <c r="G213" s="48" t="str">
        <f aca="false">IF(ISNUMBER(data_in!$G230),data_in!$G230/data_in!$G$31,"")</f>
        <v/>
      </c>
      <c r="H213" s="48" t="str">
        <f aca="false">IF(ISNUMBER(data_in!$H228),data_in!$H228/data_in!$H$31,"")</f>
        <v/>
      </c>
      <c r="I213" s="48" t="str">
        <f aca="false">IF(ISNUMBER(data_in!$I232),data_in!$I232/data_in!$I$31,"")</f>
        <v/>
      </c>
      <c r="J213" s="48" t="str">
        <f aca="false">IF(ISNUMBER(data_in!$J232),data_in!$J232/data_in!$J$31,"")</f>
        <v/>
      </c>
    </row>
    <row r="214" customFormat="false" ht="12.8" hidden="false" customHeight="false" outlineLevel="0" collapsed="false">
      <c r="B214" s="15" t="n">
        <f aca="false">B213+1</f>
        <v>44031</v>
      </c>
      <c r="C214" s="0" t="n">
        <f aca="false">$C213+1</f>
        <v>134</v>
      </c>
      <c r="D214" s="47" t="str">
        <f aca="false">IF(ISNUMBER(data_in!$D214),data_in!$D214/data_in!$D$31,"")</f>
        <v/>
      </c>
      <c r="E214" s="48" t="str">
        <f aca="false">IF(ISNUMBER(data_in!$E221),data_in!$E221/data_in!$E$31,"")</f>
        <v/>
      </c>
      <c r="F214" s="48" t="str">
        <f aca="false">IF(ISNUMBER(data_in!$F225),data_in!$F225/data_in!$F$31,"")</f>
        <v/>
      </c>
      <c r="G214" s="48" t="str">
        <f aca="false">IF(ISNUMBER(data_in!$G231),data_in!$G231/data_in!$G$31,"")</f>
        <v/>
      </c>
      <c r="H214" s="48" t="str">
        <f aca="false">IF(ISNUMBER(data_in!$H229),data_in!$H229/data_in!$H$31,"")</f>
        <v/>
      </c>
      <c r="I214" s="48" t="str">
        <f aca="false">IF(ISNUMBER(data_in!$I233),data_in!$I233/data_in!$I$31,"")</f>
        <v/>
      </c>
      <c r="J214" s="48" t="str">
        <f aca="false">IF(ISNUMBER(data_in!$J233),data_in!$J233/data_in!$J$31,"")</f>
        <v/>
      </c>
    </row>
    <row r="215" customFormat="false" ht="12.8" hidden="false" customHeight="false" outlineLevel="0" collapsed="false">
      <c r="B215" s="15" t="n">
        <f aca="false">B214+1</f>
        <v>44032</v>
      </c>
      <c r="C215" s="0" t="n">
        <f aca="false">$C214+1</f>
        <v>135</v>
      </c>
      <c r="D215" s="47" t="str">
        <f aca="false">IF(ISNUMBER(data_in!$D215),data_in!$D215/data_in!$D$31,"")</f>
        <v/>
      </c>
      <c r="E215" s="48" t="str">
        <f aca="false">IF(ISNUMBER(data_in!$E222),data_in!$E222/data_in!$E$31,"")</f>
        <v/>
      </c>
      <c r="F215" s="48" t="str">
        <f aca="false">IF(ISNUMBER(data_in!$F226),data_in!$F226/data_in!$F$31,"")</f>
        <v/>
      </c>
      <c r="G215" s="48" t="str">
        <f aca="false">IF(ISNUMBER(data_in!$G232),data_in!$G232/data_in!$G$31,"")</f>
        <v/>
      </c>
      <c r="H215" s="48" t="str">
        <f aca="false">IF(ISNUMBER(data_in!$H230),data_in!$H230/data_in!$H$31,"")</f>
        <v/>
      </c>
      <c r="I215" s="48" t="str">
        <f aca="false">IF(ISNUMBER(data_in!$I234),data_in!$I234/data_in!$I$31,"")</f>
        <v/>
      </c>
      <c r="J215" s="48" t="str">
        <f aca="false">IF(ISNUMBER(data_in!$J234),data_in!$J234/data_in!$J$31,"")</f>
        <v/>
      </c>
    </row>
    <row r="216" customFormat="false" ht="12.8" hidden="false" customHeight="false" outlineLevel="0" collapsed="false">
      <c r="B216" s="15" t="n">
        <f aca="false">B215+1</f>
        <v>44033</v>
      </c>
      <c r="C216" s="0" t="n">
        <f aca="false">$C215+1</f>
        <v>136</v>
      </c>
      <c r="D216" s="47" t="str">
        <f aca="false">IF(ISNUMBER(data_in!$D216),data_in!$D216/data_in!$D$31,"")</f>
        <v/>
      </c>
      <c r="E216" s="48" t="str">
        <f aca="false">IF(ISNUMBER(data_in!$E223),data_in!$E223/data_in!$E$31,"")</f>
        <v/>
      </c>
      <c r="F216" s="48" t="str">
        <f aca="false">IF(ISNUMBER(data_in!$F227),data_in!$F227/data_in!$F$31,"")</f>
        <v/>
      </c>
      <c r="G216" s="48" t="str">
        <f aca="false">IF(ISNUMBER(data_in!$G233),data_in!$G233/data_in!$G$31,"")</f>
        <v/>
      </c>
      <c r="H216" s="48" t="str">
        <f aca="false">IF(ISNUMBER(data_in!$H231),data_in!$H231/data_in!$H$31,"")</f>
        <v/>
      </c>
      <c r="I216" s="48" t="str">
        <f aca="false">IF(ISNUMBER(data_in!$I235),data_in!$I235/data_in!$I$31,"")</f>
        <v/>
      </c>
      <c r="J216" s="48" t="str">
        <f aca="false">IF(ISNUMBER(data_in!$J235),data_in!$J235/data_in!$J$31,"")</f>
        <v/>
      </c>
    </row>
    <row r="217" customFormat="false" ht="12.8" hidden="false" customHeight="false" outlineLevel="0" collapsed="false">
      <c r="B217" s="15" t="n">
        <f aca="false">B216+1</f>
        <v>44034</v>
      </c>
      <c r="C217" s="0" t="n">
        <f aca="false">$C216+1</f>
        <v>137</v>
      </c>
      <c r="D217" s="47" t="str">
        <f aca="false">IF(ISNUMBER(data_in!$D217),data_in!$D217/data_in!$D$31,"")</f>
        <v/>
      </c>
      <c r="E217" s="48" t="str">
        <f aca="false">IF(ISNUMBER(data_in!$E224),data_in!$E224/data_in!$E$31,"")</f>
        <v/>
      </c>
      <c r="F217" s="48" t="str">
        <f aca="false">IF(ISNUMBER(data_in!$F228),data_in!$F228/data_in!$F$31,"")</f>
        <v/>
      </c>
      <c r="G217" s="48" t="str">
        <f aca="false">IF(ISNUMBER(data_in!$G234),data_in!$G234/data_in!$G$31,"")</f>
        <v/>
      </c>
      <c r="H217" s="48" t="str">
        <f aca="false">IF(ISNUMBER(data_in!$H232),data_in!$H232/data_in!$H$31,"")</f>
        <v/>
      </c>
      <c r="I217" s="48" t="str">
        <f aca="false">IF(ISNUMBER(data_in!$I236),data_in!$I236/data_in!$I$31,"")</f>
        <v/>
      </c>
      <c r="J217" s="48" t="str">
        <f aca="false">IF(ISNUMBER(data_in!$J236),data_in!$J236/data_in!$J$31,"")</f>
        <v/>
      </c>
    </row>
    <row r="218" customFormat="false" ht="12.8" hidden="false" customHeight="false" outlineLevel="0" collapsed="false">
      <c r="B218" s="15" t="n">
        <f aca="false">B217+1</f>
        <v>44035</v>
      </c>
      <c r="C218" s="0" t="n">
        <f aca="false">$C217+1</f>
        <v>138</v>
      </c>
      <c r="D218" s="47" t="str">
        <f aca="false">IF(ISNUMBER(data_in!$D218),data_in!$D218/data_in!$D$31,"")</f>
        <v/>
      </c>
      <c r="E218" s="48" t="str">
        <f aca="false">IF(ISNUMBER(data_in!$E225),data_in!$E225/data_in!$E$31,"")</f>
        <v/>
      </c>
      <c r="F218" s="48" t="str">
        <f aca="false">IF(ISNUMBER(data_in!$F229),data_in!$F229/data_in!$F$31,"")</f>
        <v/>
      </c>
      <c r="G218" s="48" t="str">
        <f aca="false">IF(ISNUMBER(data_in!$G235),data_in!$G235/data_in!$G$31,"")</f>
        <v/>
      </c>
      <c r="H218" s="48" t="str">
        <f aca="false">IF(ISNUMBER(data_in!$H233),data_in!$H233/data_in!$H$31,"")</f>
        <v/>
      </c>
      <c r="I218" s="48" t="str">
        <f aca="false">IF(ISNUMBER(data_in!$I237),data_in!$I237/data_in!$I$31,"")</f>
        <v/>
      </c>
      <c r="J218" s="48" t="str">
        <f aca="false">IF(ISNUMBER(data_in!$J237),data_in!$J237/data_in!$J$31,"")</f>
        <v/>
      </c>
    </row>
    <row r="219" customFormat="false" ht="12.8" hidden="false" customHeight="false" outlineLevel="0" collapsed="false">
      <c r="B219" s="15" t="n">
        <f aca="false">B218+1</f>
        <v>44036</v>
      </c>
      <c r="C219" s="0" t="n">
        <f aca="false">$C218+1</f>
        <v>139</v>
      </c>
      <c r="D219" s="47" t="str">
        <f aca="false">IF(ISNUMBER(data_in!$D219),data_in!$D219/data_in!$D$31,"")</f>
        <v/>
      </c>
      <c r="E219" s="48" t="str">
        <f aca="false">IF(ISNUMBER(data_in!$E226),data_in!$E226/data_in!$E$31,"")</f>
        <v/>
      </c>
      <c r="F219" s="48" t="str">
        <f aca="false">IF(ISNUMBER(data_in!$F230),data_in!$F230/data_in!$F$31,"")</f>
        <v/>
      </c>
      <c r="G219" s="48" t="str">
        <f aca="false">IF(ISNUMBER(data_in!$G236),data_in!$G236/data_in!$G$31,"")</f>
        <v/>
      </c>
      <c r="H219" s="48" t="str">
        <f aca="false">IF(ISNUMBER(data_in!$H234),data_in!$H234/data_in!$H$31,"")</f>
        <v/>
      </c>
      <c r="I219" s="48" t="str">
        <f aca="false">IF(ISNUMBER(data_in!$I238),data_in!$I238/data_in!$I$31,"")</f>
        <v/>
      </c>
      <c r="J219" s="48" t="str">
        <f aca="false">IF(ISNUMBER(data_in!$J238),data_in!$J238/data_in!$J$31,"")</f>
        <v/>
      </c>
    </row>
    <row r="220" customFormat="false" ht="12.8" hidden="false" customHeight="false" outlineLevel="0" collapsed="false">
      <c r="B220" s="15" t="n">
        <f aca="false">B219+1</f>
        <v>44037</v>
      </c>
      <c r="C220" s="0" t="n">
        <f aca="false">$C219+1</f>
        <v>140</v>
      </c>
      <c r="D220" s="47" t="str">
        <f aca="false">IF(ISNUMBER(data_in!$D220),data_in!$D220/data_in!$D$31,"")</f>
        <v/>
      </c>
      <c r="E220" s="48" t="str">
        <f aca="false">IF(ISNUMBER(data_in!$E227),data_in!$E227/data_in!$E$31,"")</f>
        <v/>
      </c>
      <c r="F220" s="48" t="str">
        <f aca="false">IF(ISNUMBER(data_in!$F231),data_in!$F231/data_in!$F$31,"")</f>
        <v/>
      </c>
      <c r="G220" s="48" t="str">
        <f aca="false">IF(ISNUMBER(data_in!$G237),data_in!$G237/data_in!$G$31,"")</f>
        <v/>
      </c>
      <c r="H220" s="48" t="str">
        <f aca="false">IF(ISNUMBER(data_in!$H235),data_in!$H235/data_in!$H$31,"")</f>
        <v/>
      </c>
      <c r="I220" s="48" t="str">
        <f aca="false">IF(ISNUMBER(data_in!$I239),data_in!$I239/data_in!$I$31,"")</f>
        <v/>
      </c>
      <c r="J220" s="48" t="str">
        <f aca="false">IF(ISNUMBER(data_in!$J239),data_in!$J239/data_in!$J$31,"")</f>
        <v/>
      </c>
    </row>
    <row r="221" customFormat="false" ht="12.8" hidden="false" customHeight="false" outlineLevel="0" collapsed="false">
      <c r="B221" s="15" t="n">
        <f aca="false">B220+1</f>
        <v>44038</v>
      </c>
      <c r="C221" s="0" t="n">
        <f aca="false">$C220+1</f>
        <v>141</v>
      </c>
      <c r="D221" s="47" t="str">
        <f aca="false">IF(ISNUMBER(data_in!$D221),data_in!$D221/data_in!$D$31,"")</f>
        <v/>
      </c>
      <c r="E221" s="48" t="str">
        <f aca="false">IF(ISNUMBER(data_in!$E228),data_in!$E228/data_in!$E$31,"")</f>
        <v/>
      </c>
      <c r="F221" s="48" t="str">
        <f aca="false">IF(ISNUMBER(data_in!$F232),data_in!$F232/data_in!$F$31,"")</f>
        <v/>
      </c>
      <c r="G221" s="48" t="str">
        <f aca="false">IF(ISNUMBER(data_in!$G238),data_in!$G238/data_in!$G$31,"")</f>
        <v/>
      </c>
      <c r="H221" s="48" t="str">
        <f aca="false">IF(ISNUMBER(data_in!$H236),data_in!$H236/data_in!$H$31,"")</f>
        <v/>
      </c>
      <c r="I221" s="48" t="str">
        <f aca="false">IF(ISNUMBER(data_in!$I240),data_in!$I240/data_in!$I$31,"")</f>
        <v/>
      </c>
      <c r="J221" s="48" t="str">
        <f aca="false">IF(ISNUMBER(data_in!$J240),data_in!$J240/data_in!$J$31,"")</f>
        <v/>
      </c>
    </row>
    <row r="222" customFormat="false" ht="12.8" hidden="false" customHeight="false" outlineLevel="0" collapsed="false">
      <c r="B222" s="15" t="n">
        <f aca="false">B221+1</f>
        <v>44039</v>
      </c>
      <c r="C222" s="0" t="n">
        <f aca="false">$C221+1</f>
        <v>142</v>
      </c>
      <c r="D222" s="47" t="str">
        <f aca="false">IF(ISNUMBER(data_in!$D222),data_in!$D222/data_in!$D$31,"")</f>
        <v/>
      </c>
      <c r="E222" s="48" t="str">
        <f aca="false">IF(ISNUMBER(data_in!$E229),data_in!$E229/data_in!$E$31,"")</f>
        <v/>
      </c>
      <c r="F222" s="48" t="str">
        <f aca="false">IF(ISNUMBER(data_in!$F233),data_in!$F233/data_in!$F$31,"")</f>
        <v/>
      </c>
      <c r="G222" s="48" t="str">
        <f aca="false">IF(ISNUMBER(data_in!$G239),data_in!$G239/data_in!$G$31,"")</f>
        <v/>
      </c>
      <c r="H222" s="48" t="str">
        <f aca="false">IF(ISNUMBER(data_in!$H237),data_in!$H237/data_in!$H$31,"")</f>
        <v/>
      </c>
      <c r="I222" s="48" t="str">
        <f aca="false">IF(ISNUMBER(data_in!$I241),data_in!$I241/data_in!$I$31,"")</f>
        <v/>
      </c>
      <c r="J222" s="48" t="str">
        <f aca="false">IF(ISNUMBER(data_in!$J241),data_in!$J241/data_in!$J$31,"")</f>
        <v/>
      </c>
    </row>
    <row r="223" customFormat="false" ht="12.8" hidden="false" customHeight="false" outlineLevel="0" collapsed="false">
      <c r="B223" s="15" t="n">
        <f aca="false">B222+1</f>
        <v>44040</v>
      </c>
      <c r="C223" s="0" t="n">
        <f aca="false">$C222+1</f>
        <v>143</v>
      </c>
      <c r="D223" s="47" t="str">
        <f aca="false">IF(ISNUMBER(data_in!$D223),data_in!$D223/data_in!$D$31,"")</f>
        <v/>
      </c>
      <c r="E223" s="48" t="str">
        <f aca="false">IF(ISNUMBER(data_in!$E230),data_in!$E230/data_in!$E$31,"")</f>
        <v/>
      </c>
      <c r="F223" s="48" t="str">
        <f aca="false">IF(ISNUMBER(data_in!$F234),data_in!$F234/data_in!$F$31,"")</f>
        <v/>
      </c>
      <c r="G223" s="48" t="str">
        <f aca="false">IF(ISNUMBER(data_in!$G240),data_in!$G240/data_in!$G$31,"")</f>
        <v/>
      </c>
      <c r="H223" s="48" t="str">
        <f aca="false">IF(ISNUMBER(data_in!$H238),data_in!$H238/data_in!$H$31,"")</f>
        <v/>
      </c>
      <c r="I223" s="48" t="str">
        <f aca="false">IF(ISNUMBER(data_in!$I242),data_in!$I242/data_in!$I$31,"")</f>
        <v/>
      </c>
      <c r="J223" s="48" t="str">
        <f aca="false">IF(ISNUMBER(data_in!$J242),data_in!$J242/data_in!$J$31,"")</f>
        <v/>
      </c>
    </row>
    <row r="224" customFormat="false" ht="12.8" hidden="false" customHeight="false" outlineLevel="0" collapsed="false">
      <c r="B224" s="15" t="n">
        <f aca="false">B223+1</f>
        <v>44041</v>
      </c>
      <c r="C224" s="0" t="n">
        <f aca="false">$C223+1</f>
        <v>144</v>
      </c>
      <c r="D224" s="47" t="str">
        <f aca="false">IF(ISNUMBER(data_in!$D224),data_in!$D224/data_in!$D$31,"")</f>
        <v/>
      </c>
      <c r="E224" s="48" t="str">
        <f aca="false">IF(ISNUMBER(data_in!$E231),data_in!$E231/data_in!$E$31,"")</f>
        <v/>
      </c>
      <c r="F224" s="48" t="str">
        <f aca="false">IF(ISNUMBER(data_in!$F235),data_in!$F235/data_in!$F$31,"")</f>
        <v/>
      </c>
      <c r="G224" s="48" t="str">
        <f aca="false">IF(ISNUMBER(data_in!$G241),data_in!$G241/data_in!$G$31,"")</f>
        <v/>
      </c>
      <c r="H224" s="48" t="str">
        <f aca="false">IF(ISNUMBER(data_in!$H239),data_in!$H239/data_in!$H$31,"")</f>
        <v/>
      </c>
      <c r="I224" s="48" t="str">
        <f aca="false">IF(ISNUMBER(data_in!$I243),data_in!$I243/data_in!$I$31,"")</f>
        <v/>
      </c>
      <c r="J224" s="48" t="str">
        <f aca="false">IF(ISNUMBER(data_in!$J243),data_in!$J243/data_in!$J$31,"")</f>
        <v/>
      </c>
    </row>
    <row r="225" customFormat="false" ht="12.8" hidden="false" customHeight="false" outlineLevel="0" collapsed="false">
      <c r="B225" s="15" t="n">
        <f aca="false">B224+1</f>
        <v>44042</v>
      </c>
      <c r="C225" s="0" t="n">
        <f aca="false">$C224+1</f>
        <v>145</v>
      </c>
      <c r="D225" s="47" t="str">
        <f aca="false">IF(ISNUMBER(data_in!$D225),data_in!$D225/data_in!$D$31,"")</f>
        <v/>
      </c>
      <c r="E225" s="48" t="str">
        <f aca="false">IF(ISNUMBER(data_in!$E232),data_in!$E232/data_in!$E$31,"")</f>
        <v/>
      </c>
      <c r="F225" s="48" t="str">
        <f aca="false">IF(ISNUMBER(data_in!$F236),data_in!$F236/data_in!$F$31,"")</f>
        <v/>
      </c>
      <c r="G225" s="48" t="str">
        <f aca="false">IF(ISNUMBER(data_in!$G242),data_in!$G242/data_in!$G$31,"")</f>
        <v/>
      </c>
      <c r="H225" s="48" t="str">
        <f aca="false">IF(ISNUMBER(data_in!$H240),data_in!$H240/data_in!$H$31,"")</f>
        <v/>
      </c>
      <c r="I225" s="48" t="str">
        <f aca="false">IF(ISNUMBER(data_in!$I244),data_in!$I244/data_in!$I$31,"")</f>
        <v/>
      </c>
      <c r="J225" s="48" t="str">
        <f aca="false">IF(ISNUMBER(data_in!$J244),data_in!$J244/data_in!$J$31,"")</f>
        <v/>
      </c>
    </row>
    <row r="226" customFormat="false" ht="12.8" hidden="false" customHeight="false" outlineLevel="0" collapsed="false">
      <c r="B226" s="15" t="n">
        <f aca="false">B225+1</f>
        <v>44043</v>
      </c>
      <c r="C226" s="0" t="n">
        <f aca="false">$C225+1</f>
        <v>146</v>
      </c>
      <c r="D226" s="47" t="str">
        <f aca="false">IF(ISNUMBER(data_in!$D226),data_in!$D226/data_in!$D$31,"")</f>
        <v/>
      </c>
      <c r="E226" s="48" t="str">
        <f aca="false">IF(ISNUMBER(data_in!$E233),data_in!$E233/data_in!$E$31,"")</f>
        <v/>
      </c>
      <c r="F226" s="48" t="str">
        <f aca="false">IF(ISNUMBER(data_in!$F237),data_in!$F237/data_in!$F$31,"")</f>
        <v/>
      </c>
      <c r="G226" s="48" t="str">
        <f aca="false">IF(ISNUMBER(data_in!$G243),data_in!$G243/data_in!$G$31,"")</f>
        <v/>
      </c>
      <c r="H226" s="48" t="str">
        <f aca="false">IF(ISNUMBER(data_in!$H241),data_in!$H241/data_in!$H$31,"")</f>
        <v/>
      </c>
      <c r="I226" s="48" t="str">
        <f aca="false">IF(ISNUMBER(data_in!$I245),data_in!$I245/data_in!$I$31,"")</f>
        <v/>
      </c>
      <c r="J226" s="48" t="str">
        <f aca="false">IF(ISNUMBER(data_in!$J245),data_in!$J245/data_in!$J$31,"")</f>
        <v/>
      </c>
    </row>
    <row r="227" customFormat="false" ht="12.8" hidden="false" customHeight="false" outlineLevel="0" collapsed="false">
      <c r="B227" s="15" t="n">
        <f aca="false">B226+1</f>
        <v>44044</v>
      </c>
      <c r="C227" s="0" t="n">
        <f aca="false">$C226+1</f>
        <v>147</v>
      </c>
      <c r="D227" s="47" t="str">
        <f aca="false">IF(ISNUMBER(data_in!$D227),data_in!$D227/data_in!$D$31,"")</f>
        <v/>
      </c>
      <c r="E227" s="48" t="str">
        <f aca="false">IF(ISNUMBER(data_in!$E234),data_in!$E234/data_in!$E$31,"")</f>
        <v/>
      </c>
      <c r="F227" s="48" t="str">
        <f aca="false">IF(ISNUMBER(data_in!$F238),data_in!$F238/data_in!$F$31,"")</f>
        <v/>
      </c>
      <c r="G227" s="48" t="str">
        <f aca="false">IF(ISNUMBER(data_in!$G244),data_in!$G244/data_in!$G$31,"")</f>
        <v/>
      </c>
      <c r="H227" s="48" t="str">
        <f aca="false">IF(ISNUMBER(data_in!$H242),data_in!$H242/data_in!$H$31,"")</f>
        <v/>
      </c>
      <c r="I227" s="48" t="str">
        <f aca="false">IF(ISNUMBER(data_in!$I246),data_in!$I246/data_in!$I$31,"")</f>
        <v/>
      </c>
      <c r="J227" s="48" t="str">
        <f aca="false">IF(ISNUMBER(data_in!$J246),data_in!$J246/data_in!$J$31,"")</f>
        <v/>
      </c>
    </row>
    <row r="228" customFormat="false" ht="12.8" hidden="false" customHeight="false" outlineLevel="0" collapsed="false">
      <c r="B228" s="15" t="n">
        <f aca="false">B227+1</f>
        <v>44045</v>
      </c>
      <c r="C228" s="0" t="n">
        <f aca="false">$C227+1</f>
        <v>148</v>
      </c>
      <c r="D228" s="47" t="str">
        <f aca="false">IF(ISNUMBER(data_in!$D228),data_in!$D228/data_in!$D$31,"")</f>
        <v/>
      </c>
      <c r="E228" s="48" t="str">
        <f aca="false">IF(ISNUMBER(data_in!$E235),data_in!$E235/data_in!$E$31,"")</f>
        <v/>
      </c>
      <c r="F228" s="48" t="str">
        <f aca="false">IF(ISNUMBER(data_in!$F239),data_in!$F239/data_in!$F$31,"")</f>
        <v/>
      </c>
      <c r="G228" s="48" t="str">
        <f aca="false">IF(ISNUMBER(data_in!$G245),data_in!$G245/data_in!$G$31,"")</f>
        <v/>
      </c>
      <c r="H228" s="48" t="str">
        <f aca="false">IF(ISNUMBER(data_in!$H243),data_in!$H243/data_in!$H$31,"")</f>
        <v/>
      </c>
      <c r="I228" s="48" t="str">
        <f aca="false">IF(ISNUMBER(data_in!$I247),data_in!$I247/data_in!$I$31,"")</f>
        <v/>
      </c>
      <c r="J228" s="48" t="str">
        <f aca="false">IF(ISNUMBER(data_in!$J247),data_in!$J247/data_in!$J$31,"")</f>
        <v/>
      </c>
    </row>
    <row r="229" customFormat="false" ht="12.8" hidden="false" customHeight="false" outlineLevel="0" collapsed="false">
      <c r="B229" s="15" t="n">
        <f aca="false">B228+1</f>
        <v>44046</v>
      </c>
      <c r="C229" s="0" t="n">
        <f aca="false">$C228+1</f>
        <v>149</v>
      </c>
      <c r="D229" s="47" t="str">
        <f aca="false">IF(ISNUMBER(data_in!$D229),data_in!$D229/data_in!$D$31,"")</f>
        <v/>
      </c>
      <c r="E229" s="48" t="str">
        <f aca="false">IF(ISNUMBER(data_in!$E236),data_in!$E236/data_in!$E$31,"")</f>
        <v/>
      </c>
      <c r="F229" s="48" t="str">
        <f aca="false">IF(ISNUMBER(data_in!$F240),data_in!$F240/data_in!$F$31,"")</f>
        <v/>
      </c>
      <c r="G229" s="48" t="str">
        <f aca="false">IF(ISNUMBER(data_in!$G246),data_in!$G246/data_in!$G$31,"")</f>
        <v/>
      </c>
      <c r="H229" s="48" t="str">
        <f aca="false">IF(ISNUMBER(data_in!$H244),data_in!$H244/data_in!$H$31,"")</f>
        <v/>
      </c>
      <c r="I229" s="48" t="str">
        <f aca="false">IF(ISNUMBER(data_in!$I248),data_in!$I248/data_in!$I$31,"")</f>
        <v/>
      </c>
      <c r="J229" s="48" t="str">
        <f aca="false">IF(ISNUMBER(data_in!$J248),data_in!$J248/data_in!$J$31,"")</f>
        <v/>
      </c>
    </row>
    <row r="230" customFormat="false" ht="12.8" hidden="false" customHeight="false" outlineLevel="0" collapsed="false">
      <c r="B230" s="15" t="n">
        <f aca="false">B229+1</f>
        <v>44047</v>
      </c>
      <c r="C230" s="0" t="n">
        <f aca="false">$C229+1</f>
        <v>150</v>
      </c>
      <c r="D230" s="47" t="str">
        <f aca="false">IF(ISNUMBER(data_in!$D230),data_in!$D230/data_in!$D$31,"")</f>
        <v/>
      </c>
      <c r="E230" s="48" t="str">
        <f aca="false">IF(ISNUMBER(data_in!$E237),data_in!$E237/data_in!$E$31,"")</f>
        <v/>
      </c>
      <c r="F230" s="48" t="str">
        <f aca="false">IF(ISNUMBER(data_in!$F241),data_in!$F241/data_in!$F$31,"")</f>
        <v/>
      </c>
      <c r="G230" s="48" t="str">
        <f aca="false">IF(ISNUMBER(data_in!$G247),data_in!$G247/data_in!$G$31,"")</f>
        <v/>
      </c>
      <c r="H230" s="48" t="str">
        <f aca="false">IF(ISNUMBER(data_in!$H245),data_in!$H245/data_in!$H$31,"")</f>
        <v/>
      </c>
      <c r="I230" s="48" t="str">
        <f aca="false">IF(ISNUMBER(data_in!$I249),data_in!$I249/data_in!$I$31,"")</f>
        <v/>
      </c>
      <c r="J230" s="48" t="str">
        <f aca="false">IF(ISNUMBER(data_in!$J249),data_in!$J249/data_in!$J$31,"")</f>
        <v/>
      </c>
    </row>
    <row r="231" customFormat="false" ht="12.8" hidden="false" customHeight="false" outlineLevel="0" collapsed="false">
      <c r="B231" s="15" t="n">
        <f aca="false">B230+1</f>
        <v>44048</v>
      </c>
      <c r="C231" s="0" t="n">
        <f aca="false">$C230+1</f>
        <v>151</v>
      </c>
      <c r="D231" s="47" t="str">
        <f aca="false">IF(ISNUMBER(data_in!$D231),data_in!$D231/data_in!$D$31,"")</f>
        <v/>
      </c>
      <c r="E231" s="48" t="str">
        <f aca="false">IF(ISNUMBER(data_in!$E238),data_in!$E238/data_in!$E$31,"")</f>
        <v/>
      </c>
      <c r="F231" s="48" t="str">
        <f aca="false">IF(ISNUMBER(data_in!$F242),data_in!$F242/data_in!$F$31,"")</f>
        <v/>
      </c>
      <c r="G231" s="48" t="str">
        <f aca="false">IF(ISNUMBER(data_in!$G248),data_in!$G248/data_in!$G$31,"")</f>
        <v/>
      </c>
      <c r="H231" s="48" t="str">
        <f aca="false">IF(ISNUMBER(data_in!$H246),data_in!$H246/data_in!$H$31,"")</f>
        <v/>
      </c>
      <c r="I231" s="48" t="str">
        <f aca="false">IF(ISNUMBER(data_in!$I250),data_in!$I250/data_in!$I$31,"")</f>
        <v/>
      </c>
      <c r="J231" s="48" t="str">
        <f aca="false">IF(ISNUMBER(data_in!$J250),data_in!$J250/data_in!$J$31,"")</f>
        <v/>
      </c>
    </row>
    <row r="232" customFormat="false" ht="12.8" hidden="false" customHeight="false" outlineLevel="0" collapsed="false">
      <c r="B232" s="15" t="n">
        <f aca="false">B231+1</f>
        <v>44049</v>
      </c>
      <c r="C232" s="0" t="n">
        <f aca="false">$C231+1</f>
        <v>152</v>
      </c>
      <c r="D232" s="47" t="str">
        <f aca="false">IF(ISNUMBER(data_in!$D232),data_in!$D232/data_in!$D$31,"")</f>
        <v/>
      </c>
      <c r="E232" s="48" t="str">
        <f aca="false">IF(ISNUMBER(data_in!$E239),data_in!$E239/data_in!$E$31,"")</f>
        <v/>
      </c>
      <c r="F232" s="48" t="str">
        <f aca="false">IF(ISNUMBER(data_in!$F243),data_in!$F243/data_in!$F$31,"")</f>
        <v/>
      </c>
      <c r="G232" s="48" t="str">
        <f aca="false">IF(ISNUMBER(data_in!$G249),data_in!$G249/data_in!$G$31,"")</f>
        <v/>
      </c>
      <c r="H232" s="48" t="str">
        <f aca="false">IF(ISNUMBER(data_in!$H247),data_in!$H247/data_in!$H$31,"")</f>
        <v/>
      </c>
      <c r="I232" s="48" t="str">
        <f aca="false">IF(ISNUMBER(data_in!$I251),data_in!$I251/data_in!$I$31,"")</f>
        <v/>
      </c>
      <c r="J232" s="48" t="str">
        <f aca="false">IF(ISNUMBER(data_in!$J251),data_in!$J251/data_in!$J$31,"")</f>
        <v/>
      </c>
    </row>
    <row r="233" customFormat="false" ht="12.8" hidden="false" customHeight="false" outlineLevel="0" collapsed="false">
      <c r="B233" s="15" t="n">
        <f aca="false">B232+1</f>
        <v>44050</v>
      </c>
      <c r="C233" s="0" t="n">
        <f aca="false">$C232+1</f>
        <v>153</v>
      </c>
      <c r="D233" s="47" t="str">
        <f aca="false">IF(ISNUMBER(data_in!$D233),data_in!$D233/data_in!$D$31,"")</f>
        <v/>
      </c>
      <c r="E233" s="48" t="str">
        <f aca="false">IF(ISNUMBER(data_in!$E240),data_in!$E240/data_in!$E$31,"")</f>
        <v/>
      </c>
      <c r="F233" s="48" t="str">
        <f aca="false">IF(ISNUMBER(data_in!$F244),data_in!$F244/data_in!$F$31,"")</f>
        <v/>
      </c>
      <c r="G233" s="48" t="str">
        <f aca="false">IF(ISNUMBER(data_in!$G250),data_in!$G250/data_in!$G$31,"")</f>
        <v/>
      </c>
      <c r="H233" s="48" t="str">
        <f aca="false">IF(ISNUMBER(data_in!$H248),data_in!$H248/data_in!$H$31,"")</f>
        <v/>
      </c>
      <c r="I233" s="48" t="str">
        <f aca="false">IF(ISNUMBER(data_in!$I252),data_in!$I252/data_in!$I$31,"")</f>
        <v/>
      </c>
      <c r="J233" s="48" t="str">
        <f aca="false">IF(ISNUMBER(data_in!$J252),data_in!$J252/data_in!$J$31,"")</f>
        <v/>
      </c>
    </row>
    <row r="234" customFormat="false" ht="12.8" hidden="false" customHeight="false" outlineLevel="0" collapsed="false">
      <c r="B234" s="15" t="n">
        <f aca="false">B233+1</f>
        <v>44051</v>
      </c>
      <c r="C234" s="0" t="n">
        <f aca="false">$C233+1</f>
        <v>154</v>
      </c>
      <c r="D234" s="47" t="str">
        <f aca="false">IF(ISNUMBER(data_in!$D234),data_in!$D234/data_in!$D$31,"")</f>
        <v/>
      </c>
      <c r="E234" s="48" t="str">
        <f aca="false">IF(ISNUMBER(data_in!$E241),data_in!$E241/data_in!$E$31,"")</f>
        <v/>
      </c>
      <c r="F234" s="48" t="str">
        <f aca="false">IF(ISNUMBER(data_in!$F245),data_in!$F245/data_in!$F$31,"")</f>
        <v/>
      </c>
      <c r="G234" s="48" t="str">
        <f aca="false">IF(ISNUMBER(data_in!$G251),data_in!$G251/data_in!$G$31,"")</f>
        <v/>
      </c>
      <c r="H234" s="48" t="str">
        <f aca="false">IF(ISNUMBER(data_in!$H249),data_in!$H249/data_in!$H$31,"")</f>
        <v/>
      </c>
      <c r="I234" s="48" t="str">
        <f aca="false">IF(ISNUMBER(data_in!$I253),data_in!$I253/data_in!$I$31,"")</f>
        <v/>
      </c>
      <c r="J234" s="48" t="str">
        <f aca="false">IF(ISNUMBER(data_in!$J253),data_in!$J253/data_in!$J$31,"")</f>
        <v/>
      </c>
    </row>
    <row r="235" customFormat="false" ht="12.8" hidden="false" customHeight="false" outlineLevel="0" collapsed="false">
      <c r="B235" s="15" t="n">
        <f aca="false">B234+1</f>
        <v>44052</v>
      </c>
      <c r="C235" s="0" t="n">
        <f aca="false">$C234+1</f>
        <v>155</v>
      </c>
      <c r="D235" s="47" t="str">
        <f aca="false">IF(ISNUMBER(data_in!$D235),data_in!$D235/data_in!$D$31,"")</f>
        <v/>
      </c>
      <c r="E235" s="48" t="str">
        <f aca="false">IF(ISNUMBER(data_in!$E242),data_in!$E242/data_in!$E$31,"")</f>
        <v/>
      </c>
      <c r="F235" s="48" t="str">
        <f aca="false">IF(ISNUMBER(data_in!$F246),data_in!$F246/data_in!$F$31,"")</f>
        <v/>
      </c>
      <c r="G235" s="48" t="str">
        <f aca="false">IF(ISNUMBER(data_in!$G252),data_in!$G252/data_in!$G$31,"")</f>
        <v/>
      </c>
      <c r="H235" s="48" t="str">
        <f aca="false">IF(ISNUMBER(data_in!$H250),data_in!$H250/data_in!$H$31,"")</f>
        <v/>
      </c>
      <c r="I235" s="48" t="str">
        <f aca="false">IF(ISNUMBER(data_in!$I254),data_in!$I254/data_in!$I$31,"")</f>
        <v/>
      </c>
      <c r="J235" s="48" t="str">
        <f aca="false">IF(ISNUMBER(data_in!$J254),data_in!$J254/data_in!$J$31,"")</f>
        <v/>
      </c>
      <c r="N235" s="0" t="s">
        <v>115</v>
      </c>
      <c r="O235" s="0" t="s">
        <v>115</v>
      </c>
      <c r="P235" s="0" t="s">
        <v>115</v>
      </c>
      <c r="Q235" s="0" t="s">
        <v>115</v>
      </c>
      <c r="R235" s="0" t="s">
        <v>115</v>
      </c>
      <c r="S235" s="0" t="s">
        <v>115</v>
      </c>
    </row>
    <row r="236" customFormat="false" ht="12.8" hidden="false" customHeight="false" outlineLevel="0" collapsed="false">
      <c r="B236" s="15" t="n">
        <f aca="false">B235+1</f>
        <v>44053</v>
      </c>
      <c r="C236" s="0" t="n">
        <f aca="false">$C235+1</f>
        <v>156</v>
      </c>
      <c r="D236" s="47" t="str">
        <f aca="false">IF(ISNUMBER(data_in!$D236),data_in!$D236/data_in!$D$31,"")</f>
        <v/>
      </c>
      <c r="E236" s="48" t="str">
        <f aca="false">IF(ISNUMBER(data_in!$E243),data_in!$E243/data_in!$E$31,"")</f>
        <v/>
      </c>
      <c r="F236" s="48" t="str">
        <f aca="false">IF(ISNUMBER(data_in!$F247),data_in!$F247/data_in!$F$31,"")</f>
        <v/>
      </c>
      <c r="G236" s="48" t="str">
        <f aca="false">IF(ISNUMBER(data_in!$G253),data_in!$G253/data_in!$G$31,"")</f>
        <v/>
      </c>
      <c r="H236" s="48" t="str">
        <f aca="false">IF(ISNUMBER(data_in!$H251),data_in!$H251/data_in!$H$31,"")</f>
        <v/>
      </c>
      <c r="I236" s="48" t="str">
        <f aca="false">IF(ISNUMBER(data_in!$I255),data_in!$I255/data_in!$I$31,"")</f>
        <v/>
      </c>
      <c r="J236" s="48" t="str">
        <f aca="false">IF(ISNUMBER(data_in!$J255),data_in!$J255/data_in!$J$31,"")</f>
        <v/>
      </c>
      <c r="N236" s="0" t="s">
        <v>115</v>
      </c>
      <c r="O236" s="0" t="s">
        <v>115</v>
      </c>
      <c r="P236" s="0" t="s">
        <v>115</v>
      </c>
      <c r="Q236" s="0" t="s">
        <v>115</v>
      </c>
      <c r="R236" s="0" t="s">
        <v>115</v>
      </c>
      <c r="S236" s="0" t="s">
        <v>115</v>
      </c>
    </row>
    <row r="237" customFormat="false" ht="12.8" hidden="false" customHeight="false" outlineLevel="0" collapsed="false">
      <c r="B237" s="15" t="n">
        <f aca="false">B236+1</f>
        <v>44054</v>
      </c>
      <c r="C237" s="0" t="n">
        <f aca="false">$C236+1</f>
        <v>157</v>
      </c>
      <c r="D237" s="47" t="str">
        <f aca="false">IF(ISNUMBER(data_in!$D237),data_in!$D237/data_in!$D$31,"")</f>
        <v/>
      </c>
      <c r="E237" s="48" t="str">
        <f aca="false">IF(ISNUMBER(data_in!$E244),data_in!$E244/data_in!$E$31,"")</f>
        <v/>
      </c>
      <c r="F237" s="48" t="str">
        <f aca="false">IF(ISNUMBER(data_in!$F248),data_in!$F248/data_in!$F$31,"")</f>
        <v/>
      </c>
      <c r="G237" s="48" t="str">
        <f aca="false">IF(ISNUMBER(data_in!$G254),data_in!$G254/data_in!$G$31,"")</f>
        <v/>
      </c>
      <c r="H237" s="48" t="str">
        <f aca="false">IF(ISNUMBER(data_in!$H252),data_in!$H252/data_in!$H$31,"")</f>
        <v/>
      </c>
      <c r="I237" s="48" t="str">
        <f aca="false">IF(ISNUMBER(data_in!$I256),data_in!$I256/data_in!$I$31,"")</f>
        <v/>
      </c>
      <c r="J237" s="48" t="str">
        <f aca="false">IF(ISNUMBER(data_in!$J256),data_in!$J256/data_in!$J$31,"")</f>
        <v/>
      </c>
      <c r="N237" s="0" t="s">
        <v>115</v>
      </c>
      <c r="O237" s="0" t="s">
        <v>115</v>
      </c>
      <c r="P237" s="0" t="s">
        <v>115</v>
      </c>
      <c r="Q237" s="0" t="s">
        <v>115</v>
      </c>
      <c r="R237" s="0" t="s">
        <v>115</v>
      </c>
      <c r="S237" s="0" t="s">
        <v>115</v>
      </c>
    </row>
    <row r="238" customFormat="false" ht="12.8" hidden="false" customHeight="false" outlineLevel="0" collapsed="false">
      <c r="B238" s="15" t="n">
        <f aca="false">B237+1</f>
        <v>44055</v>
      </c>
      <c r="C238" s="0" t="n">
        <f aca="false">$C237+1</f>
        <v>158</v>
      </c>
      <c r="D238" s="47" t="str">
        <f aca="false">IF(ISNUMBER(data_in!$D238),data_in!$D238/data_in!$D$31,"")</f>
        <v/>
      </c>
      <c r="E238" s="48" t="str">
        <f aca="false">IF(ISNUMBER(data_in!$E245),data_in!$E245/data_in!$E$31,"")</f>
        <v/>
      </c>
      <c r="F238" s="48" t="str">
        <f aca="false">IF(ISNUMBER(data_in!$F249),data_in!$F249/data_in!$F$31,"")</f>
        <v/>
      </c>
      <c r="G238" s="48" t="str">
        <f aca="false">IF(ISNUMBER(data_in!$G255),data_in!$G255/data_in!$G$31,"")</f>
        <v/>
      </c>
      <c r="H238" s="48" t="str">
        <f aca="false">IF(ISNUMBER(data_in!$H253),data_in!$H253/data_in!$H$31,"")</f>
        <v/>
      </c>
      <c r="I238" s="48" t="str">
        <f aca="false">IF(ISNUMBER(data_in!$I257),data_in!$I257/data_in!$I$31,"")</f>
        <v/>
      </c>
      <c r="J238" s="48" t="str">
        <f aca="false">IF(ISNUMBER(data_in!$J257),data_in!$J257/data_in!$J$31,"")</f>
        <v/>
      </c>
      <c r="N238" s="0" t="s">
        <v>115</v>
      </c>
      <c r="O238" s="0" t="s">
        <v>115</v>
      </c>
      <c r="P238" s="0" t="s">
        <v>115</v>
      </c>
      <c r="Q238" s="0" t="s">
        <v>115</v>
      </c>
      <c r="R238" s="0" t="s">
        <v>115</v>
      </c>
      <c r="S238" s="0" t="s">
        <v>115</v>
      </c>
    </row>
    <row r="239" customFormat="false" ht="12.8" hidden="false" customHeight="false" outlineLevel="0" collapsed="false">
      <c r="B239" s="15" t="n">
        <f aca="false">B238+1</f>
        <v>44056</v>
      </c>
      <c r="C239" s="0" t="n">
        <f aca="false">$C238+1</f>
        <v>159</v>
      </c>
      <c r="D239" s="47" t="str">
        <f aca="false">IF(ISNUMBER(data_in!$D239),data_in!$D239/data_in!$D$31,"")</f>
        <v/>
      </c>
      <c r="E239" s="48" t="str">
        <f aca="false">IF(ISNUMBER(data_in!$E246),data_in!$E246/data_in!$E$31,"")</f>
        <v/>
      </c>
      <c r="F239" s="48" t="str">
        <f aca="false">IF(ISNUMBER(data_in!$F250),data_in!$F250/data_in!$F$31,"")</f>
        <v/>
      </c>
      <c r="G239" s="48" t="str">
        <f aca="false">IF(ISNUMBER(data_in!$G256),data_in!$G256/data_in!$G$31,"")</f>
        <v/>
      </c>
      <c r="H239" s="48" t="str">
        <f aca="false">IF(ISNUMBER(data_in!$H254),data_in!$H254/data_in!$H$31,"")</f>
        <v/>
      </c>
      <c r="I239" s="48" t="str">
        <f aca="false">IF(ISNUMBER(data_in!$I258),data_in!$I258/data_in!$I$31,"")</f>
        <v/>
      </c>
      <c r="J239" s="48" t="str">
        <f aca="false">IF(ISNUMBER(data_in!$J258),data_in!$J258/data_in!$J$31,"")</f>
        <v/>
      </c>
      <c r="N239" s="0" t="s">
        <v>115</v>
      </c>
      <c r="O239" s="0" t="s">
        <v>115</v>
      </c>
      <c r="P239" s="0" t="s">
        <v>115</v>
      </c>
      <c r="Q239" s="0" t="s">
        <v>115</v>
      </c>
      <c r="R239" s="0" t="s">
        <v>115</v>
      </c>
      <c r="S239" s="0" t="s">
        <v>115</v>
      </c>
    </row>
    <row r="240" customFormat="false" ht="12.8" hidden="false" customHeight="false" outlineLevel="0" collapsed="false">
      <c r="B240" s="15" t="n">
        <f aca="false">B239+1</f>
        <v>44057</v>
      </c>
      <c r="C240" s="0" t="n">
        <f aca="false">$C239+1</f>
        <v>160</v>
      </c>
      <c r="D240" s="47" t="str">
        <f aca="false">IF(ISNUMBER(data_in!$D240),data_in!$D240/data_in!$D$31,"")</f>
        <v/>
      </c>
      <c r="E240" s="48" t="str">
        <f aca="false">IF(ISNUMBER(data_in!$E247),data_in!$E247/data_in!$E$31,"")</f>
        <v/>
      </c>
      <c r="F240" s="48" t="str">
        <f aca="false">IF(ISNUMBER(data_in!$F251),data_in!$F251/data_in!$F$31,"")</f>
        <v/>
      </c>
      <c r="G240" s="48" t="str">
        <f aca="false">IF(ISNUMBER(data_in!$G257),data_in!$G257/data_in!$G$31,"")</f>
        <v/>
      </c>
      <c r="H240" s="48" t="str">
        <f aca="false">IF(ISNUMBER(data_in!$H255),data_in!$H255/data_in!$H$31,"")</f>
        <v/>
      </c>
      <c r="I240" s="48" t="str">
        <f aca="false">IF(ISNUMBER(data_in!$I259),data_in!$I259/data_in!$I$31,"")</f>
        <v/>
      </c>
      <c r="J240" s="48" t="str">
        <f aca="false">IF(ISNUMBER(data_in!$J259),data_in!$J259/data_in!$J$31,"")</f>
        <v/>
      </c>
      <c r="N240" s="0" t="s">
        <v>115</v>
      </c>
      <c r="O240" s="0" t="s">
        <v>115</v>
      </c>
      <c r="P240" s="0" t="s">
        <v>115</v>
      </c>
      <c r="Q240" s="0" t="s">
        <v>115</v>
      </c>
      <c r="R240" s="0" t="s">
        <v>115</v>
      </c>
      <c r="S240" s="0" t="s">
        <v>115</v>
      </c>
    </row>
    <row r="241" customFormat="false" ht="12.8" hidden="false" customHeight="false" outlineLevel="0" collapsed="false">
      <c r="B241" s="15" t="n">
        <f aca="false">B240+1</f>
        <v>44058</v>
      </c>
      <c r="C241" s="0" t="n">
        <f aca="false">$C240+1</f>
        <v>161</v>
      </c>
      <c r="D241" s="47" t="str">
        <f aca="false">IF(ISNUMBER(data_in!$D241),data_in!$D241/data_in!$D$31,"")</f>
        <v/>
      </c>
      <c r="E241" s="48" t="str">
        <f aca="false">IF(ISNUMBER(data_in!$E248),data_in!$E248/data_in!$E$31,"")</f>
        <v/>
      </c>
      <c r="F241" s="48" t="str">
        <f aca="false">IF(ISNUMBER(data_in!$F252),data_in!$F252/data_in!$F$31,"")</f>
        <v/>
      </c>
      <c r="G241" s="48" t="str">
        <f aca="false">IF(ISNUMBER(data_in!$G258),data_in!$G258/data_in!$G$31,"")</f>
        <v/>
      </c>
      <c r="H241" s="48" t="str">
        <f aca="false">IF(ISNUMBER(data_in!$H256),data_in!$H256/data_in!$H$31,"")</f>
        <v/>
      </c>
      <c r="I241" s="48" t="str">
        <f aca="false">IF(ISNUMBER(data_in!$I260),data_in!$I260/data_in!$I$31,"")</f>
        <v/>
      </c>
      <c r="J241" s="48" t="str">
        <f aca="false">IF(ISNUMBER(data_in!$J260),data_in!$J260/data_in!$J$31,"")</f>
        <v/>
      </c>
      <c r="N241" s="0" t="s">
        <v>115</v>
      </c>
      <c r="O241" s="0" t="s">
        <v>115</v>
      </c>
      <c r="P241" s="0" t="s">
        <v>115</v>
      </c>
      <c r="Q241" s="0" t="s">
        <v>115</v>
      </c>
      <c r="R241" s="0" t="s">
        <v>115</v>
      </c>
      <c r="S241" s="0" t="s">
        <v>115</v>
      </c>
    </row>
    <row r="242" customFormat="false" ht="12.8" hidden="false" customHeight="false" outlineLevel="0" collapsed="false">
      <c r="B242" s="15" t="n">
        <f aca="false">B241+1</f>
        <v>44059</v>
      </c>
      <c r="C242" s="0" t="n">
        <f aca="false">$C241+1</f>
        <v>162</v>
      </c>
      <c r="D242" s="47" t="str">
        <f aca="false">IF(ISNUMBER(data_in!$D242),data_in!$D242/data_in!$D$31,"")</f>
        <v/>
      </c>
      <c r="E242" s="48" t="str">
        <f aca="false">IF(ISNUMBER(data_in!$E249),data_in!$E249/data_in!$E$31,"")</f>
        <v/>
      </c>
      <c r="F242" s="48" t="str">
        <f aca="false">IF(ISNUMBER(data_in!$F253),data_in!$F253/data_in!$F$31,"")</f>
        <v/>
      </c>
      <c r="G242" s="48" t="str">
        <f aca="false">IF(ISNUMBER(data_in!$G259),data_in!$G259/data_in!$G$31,"")</f>
        <v/>
      </c>
      <c r="H242" s="48" t="str">
        <f aca="false">IF(ISNUMBER(data_in!$H257),data_in!$H257/data_in!$H$31,"")</f>
        <v/>
      </c>
      <c r="I242" s="48" t="str">
        <f aca="false">IF(ISNUMBER(data_in!$I261),data_in!$I261/data_in!$I$31,"")</f>
        <v/>
      </c>
      <c r="J242" s="48" t="str">
        <f aca="false">IF(ISNUMBER(data_in!$J261),data_in!$J261/data_in!$J$31,"")</f>
        <v/>
      </c>
      <c r="N242" s="0" t="s">
        <v>115</v>
      </c>
      <c r="O242" s="0" t="s">
        <v>115</v>
      </c>
      <c r="P242" s="0" t="s">
        <v>115</v>
      </c>
      <c r="Q242" s="0" t="s">
        <v>115</v>
      </c>
      <c r="R242" s="0" t="s">
        <v>115</v>
      </c>
      <c r="S242" s="0" t="s">
        <v>115</v>
      </c>
    </row>
    <row r="243" customFormat="false" ht="12.8" hidden="false" customHeight="false" outlineLevel="0" collapsed="false">
      <c r="B243" s="15" t="n">
        <f aca="false">B242+1</f>
        <v>44060</v>
      </c>
      <c r="C243" s="0" t="n">
        <f aca="false">$C242+1</f>
        <v>163</v>
      </c>
      <c r="D243" s="47" t="str">
        <f aca="false">IF(ISNUMBER(data_in!$D243),data_in!$D243/data_in!$D$31,"")</f>
        <v/>
      </c>
      <c r="E243" s="48" t="str">
        <f aca="false">IF(ISNUMBER(data_in!$E250),data_in!$E250/data_in!$E$31,"")</f>
        <v/>
      </c>
      <c r="F243" s="48" t="str">
        <f aca="false">IF(ISNUMBER(data_in!$F254),data_in!$F254/data_in!$F$31,"")</f>
        <v/>
      </c>
      <c r="G243" s="48" t="str">
        <f aca="false">IF(ISNUMBER(data_in!$G260),data_in!$G260/data_in!$G$31,"")</f>
        <v/>
      </c>
      <c r="H243" s="48" t="str">
        <f aca="false">IF(ISNUMBER(data_in!$H258),data_in!$H258/data_in!$H$31,"")</f>
        <v/>
      </c>
      <c r="I243" s="48" t="str">
        <f aca="false">IF(ISNUMBER(data_in!$I262),data_in!$I262/data_in!$I$31,"")</f>
        <v/>
      </c>
      <c r="J243" s="48" t="str">
        <f aca="false">IF(ISNUMBER(data_in!$J262),data_in!$J262/data_in!$J$31,"")</f>
        <v/>
      </c>
      <c r="N243" s="0" t="s">
        <v>115</v>
      </c>
      <c r="O243" s="0" t="s">
        <v>115</v>
      </c>
      <c r="P243" s="0" t="s">
        <v>115</v>
      </c>
      <c r="Q243" s="0" t="s">
        <v>115</v>
      </c>
      <c r="R243" s="0" t="s">
        <v>115</v>
      </c>
      <c r="S243" s="0" t="s">
        <v>115</v>
      </c>
    </row>
    <row r="244" customFormat="false" ht="12.8" hidden="false" customHeight="false" outlineLevel="0" collapsed="false">
      <c r="B244" s="15" t="n">
        <f aca="false">B243+1</f>
        <v>44061</v>
      </c>
      <c r="C244" s="0" t="n">
        <f aca="false">$C243+1</f>
        <v>164</v>
      </c>
      <c r="D244" s="47" t="str">
        <f aca="false">IF(ISNUMBER(data_in!$D244),data_in!$D244/data_in!$D$31,"")</f>
        <v/>
      </c>
      <c r="E244" s="48" t="str">
        <f aca="false">IF(ISNUMBER(data_in!$E251),data_in!$E251/data_in!$E$31,"")</f>
        <v/>
      </c>
      <c r="F244" s="48" t="str">
        <f aca="false">IF(ISNUMBER(data_in!$F255),data_in!$F255/data_in!$F$31,"")</f>
        <v/>
      </c>
      <c r="G244" s="48" t="str">
        <f aca="false">IF(ISNUMBER(data_in!$G261),data_in!$G261/data_in!$G$31,"")</f>
        <v/>
      </c>
      <c r="H244" s="48" t="str">
        <f aca="false">IF(ISNUMBER(data_in!$H259),data_in!$H259/data_in!$H$31,"")</f>
        <v/>
      </c>
      <c r="I244" s="48" t="str">
        <f aca="false">IF(ISNUMBER(data_in!$I263),data_in!$I263/data_in!$I$31,"")</f>
        <v/>
      </c>
      <c r="J244" s="48" t="str">
        <f aca="false">IF(ISNUMBER(data_in!$J263),data_in!$J263/data_in!$J$31,"")</f>
        <v/>
      </c>
      <c r="N244" s="0" t="s">
        <v>115</v>
      </c>
      <c r="O244" s="0" t="s">
        <v>115</v>
      </c>
      <c r="P244" s="0" t="s">
        <v>115</v>
      </c>
      <c r="Q244" s="0" t="s">
        <v>115</v>
      </c>
      <c r="R244" s="0" t="s">
        <v>115</v>
      </c>
      <c r="S244" s="0" t="s">
        <v>115</v>
      </c>
    </row>
    <row r="245" customFormat="false" ht="12.8" hidden="false" customHeight="false" outlineLevel="0" collapsed="false">
      <c r="B245" s="15" t="n">
        <f aca="false">B244+1</f>
        <v>44062</v>
      </c>
      <c r="C245" s="0" t="n">
        <f aca="false">$C244+1</f>
        <v>165</v>
      </c>
      <c r="D245" s="47" t="str">
        <f aca="false">IF(ISNUMBER(data_in!$D245),data_in!$D245/data_in!$D$31,"")</f>
        <v/>
      </c>
      <c r="E245" s="48" t="str">
        <f aca="false">IF(ISNUMBER(data_in!$E252),data_in!$E252/data_in!$E$31,"")</f>
        <v/>
      </c>
      <c r="F245" s="48" t="str">
        <f aca="false">IF(ISNUMBER(data_in!$F256),data_in!$F256/data_in!$F$31,"")</f>
        <v/>
      </c>
      <c r="G245" s="48" t="str">
        <f aca="false">IF(ISNUMBER(data_in!$G262),data_in!$G262/data_in!$G$31,"")</f>
        <v/>
      </c>
      <c r="H245" s="48" t="str">
        <f aca="false">IF(ISNUMBER(data_in!$H260),data_in!$H260/data_in!$H$31,"")</f>
        <v/>
      </c>
      <c r="I245" s="48" t="str">
        <f aca="false">IF(ISNUMBER(data_in!$I264),data_in!$I264/data_in!$I$31,"")</f>
        <v/>
      </c>
      <c r="J245" s="48" t="str">
        <f aca="false">IF(ISNUMBER(data_in!$J264),data_in!$J264/data_in!$J$31,"")</f>
        <v/>
      </c>
      <c r="N245" s="0" t="s">
        <v>115</v>
      </c>
      <c r="O245" s="0" t="s">
        <v>115</v>
      </c>
      <c r="P245" s="0" t="s">
        <v>115</v>
      </c>
      <c r="Q245" s="0" t="s">
        <v>115</v>
      </c>
      <c r="R245" s="0" t="s">
        <v>115</v>
      </c>
      <c r="S245" s="0" t="s">
        <v>115</v>
      </c>
    </row>
    <row r="246" customFormat="false" ht="12.8" hidden="false" customHeight="false" outlineLevel="0" collapsed="false">
      <c r="B246" s="15" t="n">
        <f aca="false">B245+1</f>
        <v>44063</v>
      </c>
      <c r="C246" s="0" t="n">
        <f aca="false">$C245+1</f>
        <v>166</v>
      </c>
      <c r="D246" s="47" t="str">
        <f aca="false">IF(ISNUMBER(data_in!$D246),data_in!$D246/data_in!$D$31,"")</f>
        <v/>
      </c>
      <c r="E246" s="48" t="str">
        <f aca="false">IF(ISNUMBER(data_in!$E253),data_in!$E253/data_in!$E$31,"")</f>
        <v/>
      </c>
      <c r="F246" s="48" t="str">
        <f aca="false">IF(ISNUMBER(data_in!$F257),data_in!$F257/data_in!$F$31,"")</f>
        <v/>
      </c>
      <c r="G246" s="48" t="str">
        <f aca="false">IF(ISNUMBER(data_in!$G263),data_in!$G263/data_in!$G$31,"")</f>
        <v/>
      </c>
      <c r="H246" s="48" t="str">
        <f aca="false">IF(ISNUMBER(data_in!$H261),data_in!$H261/data_in!$H$31,"")</f>
        <v/>
      </c>
      <c r="I246" s="48" t="str">
        <f aca="false">IF(ISNUMBER(data_in!$I265),data_in!$I265/data_in!$I$31,"")</f>
        <v/>
      </c>
      <c r="J246" s="48" t="str">
        <f aca="false">IF(ISNUMBER(data_in!$J265),data_in!$J265/data_in!$J$31,"")</f>
        <v/>
      </c>
      <c r="N246" s="0" t="s">
        <v>115</v>
      </c>
      <c r="O246" s="0" t="s">
        <v>115</v>
      </c>
      <c r="P246" s="0" t="s">
        <v>115</v>
      </c>
      <c r="Q246" s="0" t="s">
        <v>115</v>
      </c>
      <c r="R246" s="0" t="s">
        <v>115</v>
      </c>
      <c r="S246" s="0" t="s">
        <v>115</v>
      </c>
    </row>
    <row r="247" customFormat="false" ht="12.8" hidden="false" customHeight="false" outlineLevel="0" collapsed="false">
      <c r="B247" s="15" t="n">
        <f aca="false">B246+1</f>
        <v>44064</v>
      </c>
      <c r="C247" s="0" t="n">
        <f aca="false">$C246+1</f>
        <v>167</v>
      </c>
      <c r="D247" s="47" t="str">
        <f aca="false">IF(ISNUMBER(data_in!$D247),data_in!$D247/data_in!$D$31,"")</f>
        <v/>
      </c>
      <c r="E247" s="48" t="str">
        <f aca="false">IF(ISNUMBER(data_in!$E254),data_in!$E254/data_in!$E$31,"")</f>
        <v/>
      </c>
      <c r="F247" s="48" t="str">
        <f aca="false">IF(ISNUMBER(data_in!$F258),data_in!$F258/data_in!$F$31,"")</f>
        <v/>
      </c>
      <c r="G247" s="48" t="str">
        <f aca="false">IF(ISNUMBER(data_in!$G264),data_in!$G264/data_in!$G$31,"")</f>
        <v/>
      </c>
      <c r="H247" s="48" t="str">
        <f aca="false">IF(ISNUMBER(data_in!$H262),data_in!$H262/data_in!$H$31,"")</f>
        <v/>
      </c>
      <c r="I247" s="48" t="str">
        <f aca="false">IF(ISNUMBER(data_in!$I266),data_in!$I266/data_in!$I$31,"")</f>
        <v/>
      </c>
      <c r="J247" s="48" t="str">
        <f aca="false">IF(ISNUMBER(data_in!$J266),data_in!$J266/data_in!$J$31,"")</f>
        <v/>
      </c>
      <c r="N247" s="0" t="s">
        <v>115</v>
      </c>
      <c r="O247" s="0" t="s">
        <v>115</v>
      </c>
      <c r="P247" s="0" t="s">
        <v>115</v>
      </c>
      <c r="Q247" s="0" t="s">
        <v>115</v>
      </c>
      <c r="R247" s="0" t="s">
        <v>115</v>
      </c>
      <c r="S247" s="0" t="s">
        <v>115</v>
      </c>
    </row>
    <row r="248" customFormat="false" ht="12.8" hidden="false" customHeight="false" outlineLevel="0" collapsed="false">
      <c r="B248" s="15" t="n">
        <f aca="false">B247+1</f>
        <v>44065</v>
      </c>
      <c r="C248" s="0" t="n">
        <f aca="false">$C247+1</f>
        <v>168</v>
      </c>
      <c r="D248" s="47" t="str">
        <f aca="false">IF(ISNUMBER(data_in!$D248),data_in!$D248/data_in!$D$31,"")</f>
        <v/>
      </c>
      <c r="E248" s="48" t="str">
        <f aca="false">IF(ISNUMBER(data_in!$E255),data_in!$E255/data_in!$E$31,"")</f>
        <v/>
      </c>
      <c r="F248" s="48" t="str">
        <f aca="false">IF(ISNUMBER(data_in!$F259),data_in!$F259/data_in!$F$31,"")</f>
        <v/>
      </c>
      <c r="G248" s="48" t="str">
        <f aca="false">IF(ISNUMBER(data_in!$G265),data_in!$G265/data_in!$G$31,"")</f>
        <v/>
      </c>
      <c r="H248" s="48" t="str">
        <f aca="false">IF(ISNUMBER(data_in!$H263),data_in!$H263/data_in!$H$31,"")</f>
        <v/>
      </c>
      <c r="I248" s="48" t="str">
        <f aca="false">IF(ISNUMBER(data_in!$I267),data_in!$I267/data_in!$I$31,"")</f>
        <v/>
      </c>
      <c r="J248" s="48" t="str">
        <f aca="false">IF(ISNUMBER(data_in!$J267),data_in!$J267/data_in!$J$31,"")</f>
        <v/>
      </c>
      <c r="N248" s="0" t="s">
        <v>115</v>
      </c>
      <c r="O248" s="0" t="s">
        <v>115</v>
      </c>
      <c r="P248" s="0" t="s">
        <v>115</v>
      </c>
      <c r="Q248" s="0" t="s">
        <v>115</v>
      </c>
      <c r="R248" s="0" t="s">
        <v>115</v>
      </c>
      <c r="S248" s="0" t="s">
        <v>115</v>
      </c>
    </row>
    <row r="249" customFormat="false" ht="12.8" hidden="false" customHeight="false" outlineLevel="0" collapsed="false">
      <c r="B249" s="15" t="n">
        <f aca="false">B248+1</f>
        <v>44066</v>
      </c>
      <c r="C249" s="0" t="n">
        <f aca="false">$C248+1</f>
        <v>169</v>
      </c>
      <c r="D249" s="47" t="str">
        <f aca="false">IF(ISNUMBER(data_in!$D249),data_in!$D249/data_in!$D$31,"")</f>
        <v/>
      </c>
      <c r="E249" s="48" t="str">
        <f aca="false">IF(ISNUMBER(data_in!$E256),data_in!$E256/data_in!$E$31,"")</f>
        <v/>
      </c>
      <c r="F249" s="48" t="str">
        <f aca="false">IF(ISNUMBER(data_in!$F260),data_in!$F260/data_in!$F$31,"")</f>
        <v/>
      </c>
      <c r="G249" s="48" t="str">
        <f aca="false">IF(ISNUMBER(data_in!$G266),data_in!$G266/data_in!$G$31,"")</f>
        <v/>
      </c>
      <c r="H249" s="48" t="str">
        <f aca="false">IF(ISNUMBER(data_in!$H264),data_in!$H264/data_in!$H$31,"")</f>
        <v/>
      </c>
      <c r="I249" s="48" t="str">
        <f aca="false">IF(ISNUMBER(data_in!$I268),data_in!$I268/data_in!$I$31,"")</f>
        <v/>
      </c>
      <c r="J249" s="48" t="str">
        <f aca="false">IF(ISNUMBER(data_in!$J268),data_in!$J268/data_in!$J$31,"")</f>
        <v/>
      </c>
      <c r="N249" s="0" t="s">
        <v>115</v>
      </c>
      <c r="O249" s="0" t="s">
        <v>115</v>
      </c>
      <c r="P249" s="0" t="s">
        <v>115</v>
      </c>
      <c r="Q249" s="0" t="s">
        <v>115</v>
      </c>
      <c r="R249" s="0" t="s">
        <v>115</v>
      </c>
      <c r="S249" s="0" t="s">
        <v>115</v>
      </c>
    </row>
    <row r="250" customFormat="false" ht="12.8" hidden="false" customHeight="false" outlineLevel="0" collapsed="false">
      <c r="B250" s="15" t="n">
        <f aca="false">B249+1</f>
        <v>44067</v>
      </c>
      <c r="C250" s="0" t="n">
        <f aca="false">$C249+1</f>
        <v>170</v>
      </c>
      <c r="D250" s="47" t="str">
        <f aca="false">IF(ISNUMBER(data_in!$D250),data_in!$D250/data_in!$D$31,"")</f>
        <v/>
      </c>
      <c r="E250" s="48" t="str">
        <f aca="false">IF(ISNUMBER(data_in!$E257),data_in!$E257/data_in!$E$31,"")</f>
        <v/>
      </c>
      <c r="F250" s="48" t="str">
        <f aca="false">IF(ISNUMBER(data_in!$F261),data_in!$F261/data_in!$F$31,"")</f>
        <v/>
      </c>
      <c r="G250" s="48" t="str">
        <f aca="false">IF(ISNUMBER(data_in!$G267),data_in!$G267/data_in!$G$31,"")</f>
        <v/>
      </c>
      <c r="H250" s="48" t="str">
        <f aca="false">IF(ISNUMBER(data_in!$H265),data_in!$H265/data_in!$H$31,"")</f>
        <v/>
      </c>
      <c r="I250" s="48" t="str">
        <f aca="false">IF(ISNUMBER(data_in!$I269),data_in!$I269/data_in!$I$31,"")</f>
        <v/>
      </c>
      <c r="J250" s="48" t="str">
        <f aca="false">IF(ISNUMBER(data_in!$J269),data_in!$J269/data_in!$J$31,"")</f>
        <v/>
      </c>
      <c r="N250" s="0" t="s">
        <v>115</v>
      </c>
      <c r="O250" s="0" t="s">
        <v>115</v>
      </c>
      <c r="P250" s="0" t="s">
        <v>115</v>
      </c>
      <c r="Q250" s="0" t="s">
        <v>115</v>
      </c>
      <c r="R250" s="0" t="s">
        <v>115</v>
      </c>
      <c r="S250" s="0" t="s">
        <v>115</v>
      </c>
    </row>
    <row r="251" customFormat="false" ht="12.8" hidden="false" customHeight="false" outlineLevel="0" collapsed="false">
      <c r="B251" s="15" t="n">
        <f aca="false">B250+1</f>
        <v>44068</v>
      </c>
      <c r="C251" s="0" t="n">
        <f aca="false">$C250+1</f>
        <v>171</v>
      </c>
      <c r="D251" s="47" t="str">
        <f aca="false">IF(ISNUMBER(data_in!$D251),data_in!$D251/data_in!$D$31,"")</f>
        <v/>
      </c>
      <c r="E251" s="48" t="str">
        <f aca="false">IF(ISNUMBER(data_in!$E258),data_in!$E258/data_in!$E$31,"")</f>
        <v/>
      </c>
      <c r="F251" s="48" t="str">
        <f aca="false">IF(ISNUMBER(data_in!$F262),data_in!$F262/data_in!$F$31,"")</f>
        <v/>
      </c>
      <c r="G251" s="48" t="str">
        <f aca="false">IF(ISNUMBER(data_in!$G268),data_in!$G268/data_in!$G$31,"")</f>
        <v/>
      </c>
      <c r="H251" s="48" t="str">
        <f aca="false">IF(ISNUMBER(data_in!$H266),data_in!$H266/data_in!$H$31,"")</f>
        <v/>
      </c>
      <c r="I251" s="48" t="str">
        <f aca="false">IF(ISNUMBER(data_in!$I270),data_in!$I270/data_in!$I$31,"")</f>
        <v/>
      </c>
      <c r="J251" s="48" t="str">
        <f aca="false">IF(ISNUMBER(data_in!$J270),data_in!$J270/data_in!$J$31,"")</f>
        <v/>
      </c>
      <c r="N251" s="0" t="s">
        <v>115</v>
      </c>
      <c r="O251" s="0" t="s">
        <v>115</v>
      </c>
      <c r="P251" s="0" t="s">
        <v>115</v>
      </c>
      <c r="Q251" s="0" t="s">
        <v>115</v>
      </c>
      <c r="R251" s="0" t="s">
        <v>115</v>
      </c>
      <c r="S251" s="0" t="s">
        <v>115</v>
      </c>
    </row>
    <row r="252" customFormat="false" ht="12.8" hidden="false" customHeight="false" outlineLevel="0" collapsed="false">
      <c r="B252" s="15" t="n">
        <f aca="false">B251+1</f>
        <v>44069</v>
      </c>
      <c r="C252" s="0" t="n">
        <f aca="false">$C251+1</f>
        <v>172</v>
      </c>
      <c r="D252" s="47" t="str">
        <f aca="false">IF(ISNUMBER(data_in!$D252),data_in!$D252/data_in!$D$31,"")</f>
        <v/>
      </c>
      <c r="E252" s="48" t="str">
        <f aca="false">IF(ISNUMBER(data_in!$E259),data_in!$E259/data_in!$E$31,"")</f>
        <v/>
      </c>
      <c r="F252" s="48" t="str">
        <f aca="false">IF(ISNUMBER(data_in!$F263),data_in!$F263/data_in!$F$31,"")</f>
        <v/>
      </c>
      <c r="G252" s="48" t="str">
        <f aca="false">IF(ISNUMBER(data_in!$G269),data_in!$G269/data_in!$G$31,"")</f>
        <v/>
      </c>
      <c r="H252" s="48" t="str">
        <f aca="false">IF(ISNUMBER(data_in!$H267),data_in!$H267/data_in!$H$31,"")</f>
        <v/>
      </c>
      <c r="I252" s="48" t="str">
        <f aca="false">IF(ISNUMBER(data_in!$I271),data_in!$I271/data_in!$I$31,"")</f>
        <v/>
      </c>
      <c r="J252" s="48" t="str">
        <f aca="false">IF(ISNUMBER(data_in!$J271),data_in!$J271/data_in!$J$31,"")</f>
        <v/>
      </c>
      <c r="N252" s="0" t="s">
        <v>115</v>
      </c>
      <c r="O252" s="0" t="s">
        <v>115</v>
      </c>
      <c r="P252" s="0" t="s">
        <v>115</v>
      </c>
      <c r="Q252" s="0" t="s">
        <v>115</v>
      </c>
      <c r="R252" s="0" t="s">
        <v>115</v>
      </c>
      <c r="S252" s="0" t="s">
        <v>115</v>
      </c>
    </row>
    <row r="253" customFormat="false" ht="12.8" hidden="false" customHeight="false" outlineLevel="0" collapsed="false">
      <c r="B253" s="15" t="n">
        <f aca="false">B252+1</f>
        <v>44070</v>
      </c>
      <c r="C253" s="0" t="n">
        <f aca="false">$C252+1</f>
        <v>173</v>
      </c>
      <c r="D253" s="47" t="str">
        <f aca="false">IF(ISNUMBER(data_in!$D253),data_in!$D253/data_in!$D$31,"")</f>
        <v/>
      </c>
      <c r="E253" s="48" t="str">
        <f aca="false">IF(ISNUMBER(data_in!$E260),data_in!$E260/data_in!$E$31,"")</f>
        <v/>
      </c>
      <c r="F253" s="48" t="str">
        <f aca="false">IF(ISNUMBER(data_in!$F264),data_in!$F264/data_in!$F$31,"")</f>
        <v/>
      </c>
      <c r="G253" s="48" t="str">
        <f aca="false">IF(ISNUMBER(data_in!$G270),data_in!$G270/data_in!$G$31,"")</f>
        <v/>
      </c>
      <c r="H253" s="48" t="str">
        <f aca="false">IF(ISNUMBER(data_in!$H268),data_in!$H268/data_in!$H$31,"")</f>
        <v/>
      </c>
      <c r="I253" s="48" t="str">
        <f aca="false">IF(ISNUMBER(data_in!$I272),data_in!$I272/data_in!$I$31,"")</f>
        <v/>
      </c>
      <c r="J253" s="48" t="str">
        <f aca="false">IF(ISNUMBER(data_in!$J272),data_in!$J272/data_in!$J$31,"")</f>
        <v/>
      </c>
      <c r="N253" s="0" t="s">
        <v>115</v>
      </c>
      <c r="O253" s="0" t="s">
        <v>115</v>
      </c>
      <c r="P253" s="0" t="s">
        <v>115</v>
      </c>
      <c r="Q253" s="0" t="s">
        <v>115</v>
      </c>
      <c r="R253" s="0" t="s">
        <v>115</v>
      </c>
      <c r="S253" s="0" t="s">
        <v>115</v>
      </c>
    </row>
    <row r="254" customFormat="false" ht="12.8" hidden="false" customHeight="false" outlineLevel="0" collapsed="false">
      <c r="B254" s="15" t="n">
        <f aca="false">B253+1</f>
        <v>44071</v>
      </c>
      <c r="C254" s="0" t="n">
        <f aca="false">$C253+1</f>
        <v>174</v>
      </c>
      <c r="D254" s="47" t="str">
        <f aca="false">IF(ISNUMBER(data_in!$D254),data_in!$D254/data_in!$D$31,"")</f>
        <v/>
      </c>
      <c r="E254" s="48" t="str">
        <f aca="false">IF(ISNUMBER(data_in!$E261),data_in!$E261/data_in!$E$31,"")</f>
        <v/>
      </c>
      <c r="F254" s="48" t="str">
        <f aca="false">IF(ISNUMBER(data_in!$F265),data_in!$F265/data_in!$F$31,"")</f>
        <v/>
      </c>
      <c r="G254" s="48" t="str">
        <f aca="false">IF(ISNUMBER(data_in!$G271),data_in!$G271/data_in!$G$31,"")</f>
        <v/>
      </c>
      <c r="H254" s="48" t="str">
        <f aca="false">IF(ISNUMBER(data_in!$H269),data_in!$H269/data_in!$H$31,"")</f>
        <v/>
      </c>
      <c r="I254" s="48" t="str">
        <f aca="false">IF(ISNUMBER(data_in!$I273),data_in!$I273/data_in!$I$31,"")</f>
        <v/>
      </c>
      <c r="J254" s="48" t="str">
        <f aca="false">IF(ISNUMBER(data_in!$J273),data_in!$J273/data_in!$J$31,"")</f>
        <v/>
      </c>
      <c r="N254" s="0" t="s">
        <v>115</v>
      </c>
      <c r="O254" s="0" t="s">
        <v>115</v>
      </c>
      <c r="P254" s="0" t="s">
        <v>115</v>
      </c>
      <c r="Q254" s="0" t="s">
        <v>115</v>
      </c>
      <c r="R254" s="0" t="s">
        <v>115</v>
      </c>
      <c r="S254" s="0" t="s">
        <v>115</v>
      </c>
    </row>
    <row r="255" customFormat="false" ht="12.8" hidden="false" customHeight="false" outlineLevel="0" collapsed="false">
      <c r="B255" s="15" t="n">
        <f aca="false">B254+1</f>
        <v>44072</v>
      </c>
      <c r="C255" s="0" t="n">
        <f aca="false">$C254+1</f>
        <v>175</v>
      </c>
      <c r="D255" s="47" t="str">
        <f aca="false">IF(ISNUMBER(data_in!$D255),data_in!$D255/data_in!$D$31,"")</f>
        <v/>
      </c>
      <c r="E255" s="48" t="str">
        <f aca="false">IF(ISNUMBER(data_in!$E262),data_in!$E262/data_in!$E$31,"")</f>
        <v/>
      </c>
      <c r="F255" s="48" t="str">
        <f aca="false">IF(ISNUMBER(data_in!$F266),data_in!$F266/data_in!$F$31,"")</f>
        <v/>
      </c>
      <c r="G255" s="48" t="str">
        <f aca="false">IF(ISNUMBER(data_in!$G272),data_in!$G272/data_in!$G$31,"")</f>
        <v/>
      </c>
      <c r="H255" s="48" t="str">
        <f aca="false">IF(ISNUMBER(data_in!$H270),data_in!$H270/data_in!$H$31,"")</f>
        <v/>
      </c>
      <c r="I255" s="48" t="str">
        <f aca="false">IF(ISNUMBER(data_in!$I274),data_in!$I274/data_in!$I$31,"")</f>
        <v/>
      </c>
      <c r="J255" s="48" t="str">
        <f aca="false">IF(ISNUMBER(data_in!$J274),data_in!$J274/data_in!$J$31,"")</f>
        <v/>
      </c>
      <c r="N255" s="0" t="s">
        <v>115</v>
      </c>
      <c r="O255" s="0" t="s">
        <v>115</v>
      </c>
      <c r="P255" s="0" t="s">
        <v>115</v>
      </c>
      <c r="Q255" s="0" t="s">
        <v>115</v>
      </c>
      <c r="R255" s="0" t="s">
        <v>115</v>
      </c>
      <c r="S255" s="0" t="s">
        <v>115</v>
      </c>
    </row>
    <row r="256" customFormat="false" ht="12.8" hidden="false" customHeight="false" outlineLevel="0" collapsed="false">
      <c r="B256" s="15" t="n">
        <f aca="false">B255+1</f>
        <v>44073</v>
      </c>
      <c r="C256" s="0" t="n">
        <f aca="false">$C255+1</f>
        <v>176</v>
      </c>
      <c r="D256" s="47" t="str">
        <f aca="false">IF(ISNUMBER(data_in!$D256),data_in!$D256/data_in!$D$31,"")</f>
        <v/>
      </c>
      <c r="E256" s="48" t="str">
        <f aca="false">IF(ISNUMBER(data_in!$E263),data_in!$E263/data_in!$E$31,"")</f>
        <v/>
      </c>
      <c r="F256" s="48" t="str">
        <f aca="false">IF(ISNUMBER(data_in!$F267),data_in!$F267/data_in!$F$31,"")</f>
        <v/>
      </c>
      <c r="G256" s="48" t="str">
        <f aca="false">IF(ISNUMBER(data_in!$G273),data_in!$G273/data_in!$G$31,"")</f>
        <v/>
      </c>
      <c r="H256" s="48" t="str">
        <f aca="false">IF(ISNUMBER(data_in!$H271),data_in!$H271/data_in!$H$31,"")</f>
        <v/>
      </c>
      <c r="I256" s="48" t="str">
        <f aca="false">IF(ISNUMBER(data_in!$I275),data_in!$I275/data_in!$I$31,"")</f>
        <v/>
      </c>
      <c r="J256" s="48" t="str">
        <f aca="false">IF(ISNUMBER(data_in!$J275),data_in!$J275/data_in!$J$31,"")</f>
        <v/>
      </c>
    </row>
    <row r="257" customFormat="false" ht="12.8" hidden="false" customHeight="false" outlineLevel="0" collapsed="false">
      <c r="B257" s="15" t="n">
        <f aca="false">B256+1</f>
        <v>44074</v>
      </c>
      <c r="C257" s="0" t="n">
        <f aca="false">$C256+1</f>
        <v>177</v>
      </c>
      <c r="D257" s="47" t="str">
        <f aca="false">IF(ISNUMBER(data_in!$D257),data_in!$D257/data_in!$D$31,"")</f>
        <v/>
      </c>
      <c r="E257" s="48" t="str">
        <f aca="false">IF(ISNUMBER(data_in!$E264),data_in!$E264/data_in!$E$31,"")</f>
        <v/>
      </c>
      <c r="F257" s="48" t="str">
        <f aca="false">IF(ISNUMBER(data_in!$F268),data_in!$F268/data_in!$F$31,"")</f>
        <v/>
      </c>
      <c r="G257" s="48" t="str">
        <f aca="false">IF(ISNUMBER(data_in!$G274),data_in!$G274/data_in!$G$31,"")</f>
        <v/>
      </c>
      <c r="H257" s="48" t="str">
        <f aca="false">IF(ISNUMBER(data_in!$H272),data_in!$H272/data_in!$H$31,"")</f>
        <v/>
      </c>
      <c r="I257" s="48" t="str">
        <f aca="false">IF(ISNUMBER(data_in!$I276),data_in!$I276/data_in!$I$31,"")</f>
        <v/>
      </c>
      <c r="J257" s="48" t="str">
        <f aca="false">IF(ISNUMBER(data_in!$J276),data_in!$J276/data_in!$J$31,"")</f>
        <v/>
      </c>
    </row>
    <row r="258" customFormat="false" ht="12.8" hidden="false" customHeight="false" outlineLevel="0" collapsed="false">
      <c r="B258" s="15"/>
      <c r="D258" s="47" t="s">
        <v>115</v>
      </c>
      <c r="E258" s="48" t="s">
        <v>115</v>
      </c>
      <c r="F258" s="48" t="s">
        <v>115</v>
      </c>
      <c r="G258" s="48" t="s">
        <v>115</v>
      </c>
      <c r="H258" s="48" t="s">
        <v>115</v>
      </c>
      <c r="I258" s="48" t="s">
        <v>115</v>
      </c>
    </row>
    <row r="259" customFormat="false" ht="12.8" hidden="false" customHeight="false" outlineLevel="0" collapsed="false">
      <c r="B259" s="15"/>
    </row>
    <row r="260" customFormat="false" ht="12.8" hidden="false" customHeight="false" outlineLevel="0" collapsed="false">
      <c r="B260" s="15"/>
    </row>
    <row r="261" customFormat="false" ht="12.8" hidden="false" customHeight="false" outlineLevel="0" collapsed="false">
      <c r="B261" s="15"/>
    </row>
    <row r="262" customFormat="false" ht="12.8" hidden="false" customHeight="false" outlineLevel="0" collapsed="false">
      <c r="B262" s="15"/>
    </row>
    <row r="263" customFormat="false" ht="12.8" hidden="false" customHeight="false" outlineLevel="0" collapsed="false">
      <c r="B263" s="15"/>
    </row>
    <row r="264" customFormat="false" ht="12.8" hidden="false" customHeight="false" outlineLevel="0" collapsed="false">
      <c r="B264" s="15"/>
    </row>
    <row r="265" customFormat="false" ht="12.8" hidden="false" customHeight="false" outlineLevel="0" collapsed="false">
      <c r="B265" s="15"/>
    </row>
    <row r="266" customFormat="false" ht="12.8" hidden="false" customHeight="false" outlineLevel="0" collapsed="false">
      <c r="B26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P346"/>
  <sheetViews>
    <sheetView showFormulas="false" showGridLines="true" showRowColHeaders="true" showZeros="true" rightToLeft="false" tabSelected="false" showOutlineSymbols="true" defaultGridColor="true" view="normal" topLeftCell="AE1" colorId="64" zoomScale="100" zoomScaleNormal="100" zoomScalePageLayoutView="100" workbookViewId="0">
      <selection pane="topLeft" activeCell="O112" activeCellId="0" sqref="O11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.92"/>
    <col collapsed="false" customWidth="false" hidden="false" outlineLevel="0" max="5" min="4" style="1" width="11.52"/>
    <col collapsed="false" customWidth="true" hidden="false" outlineLevel="0" max="6" min="6" style="1" width="13.19"/>
    <col collapsed="false" customWidth="false" hidden="false" outlineLevel="0" max="16" min="7" style="1" width="11.52"/>
  </cols>
  <sheetData>
    <row r="1" customFormat="false" ht="12.8" hidden="false" customHeight="false" outlineLevel="0" collapsed="false">
      <c r="D1" s="0"/>
      <c r="E1" s="0"/>
      <c r="F1" s="0"/>
      <c r="G1" s="0"/>
      <c r="H1" s="0"/>
      <c r="I1" s="0"/>
      <c r="J1" s="0"/>
      <c r="K1" s="0"/>
      <c r="L1" s="0"/>
      <c r="M1" s="0"/>
      <c r="N1" s="37"/>
      <c r="O1" s="36"/>
      <c r="P1" s="37"/>
    </row>
    <row r="2" customFormat="false" ht="18.55" hidden="false" customHeight="false" outlineLevel="0" collapsed="false">
      <c r="B2" s="2" t="s">
        <v>76</v>
      </c>
      <c r="D2" s="0"/>
      <c r="E2" s="0"/>
      <c r="F2" s="0"/>
      <c r="G2" s="0"/>
      <c r="H2" s="0"/>
      <c r="I2" s="0"/>
      <c r="J2" s="0"/>
      <c r="K2" s="0"/>
      <c r="L2" s="0"/>
      <c r="M2" s="0"/>
      <c r="N2" s="37"/>
      <c r="O2" s="36"/>
      <c r="P2" s="37"/>
    </row>
    <row r="3" customFormat="false" ht="13.8" hidden="false" customHeight="false" outlineLevel="0" collapsed="false">
      <c r="B3" s="3" t="s">
        <v>1</v>
      </c>
      <c r="C3" s="4" t="s">
        <v>121</v>
      </c>
      <c r="D3" s="0"/>
      <c r="E3" s="0"/>
      <c r="F3" s="0"/>
      <c r="G3" s="0"/>
      <c r="H3" s="0"/>
      <c r="I3" s="0"/>
      <c r="J3" s="0"/>
      <c r="K3" s="0"/>
      <c r="L3" s="0"/>
      <c r="M3" s="0"/>
      <c r="N3" s="37"/>
      <c r="O3" s="36"/>
      <c r="P3" s="37"/>
    </row>
    <row r="4" customFormat="false" ht="12.8" hidden="false" customHeight="false" outlineLevel="0" collapsed="false">
      <c r="D4" s="0"/>
      <c r="E4" s="0"/>
      <c r="F4" s="0"/>
      <c r="G4" s="0"/>
      <c r="H4" s="0"/>
      <c r="I4" s="0"/>
      <c r="J4" s="0"/>
      <c r="K4" s="0"/>
      <c r="L4" s="0"/>
      <c r="M4" s="0"/>
      <c r="N4" s="37"/>
      <c r="O4" s="36"/>
      <c r="P4" s="37"/>
    </row>
    <row r="5" customFormat="false" ht="12.8" hidden="false" customHeight="false" outlineLevel="0" collapsed="false">
      <c r="D5" s="0"/>
      <c r="E5" s="0"/>
      <c r="F5" s="0"/>
      <c r="G5" s="0"/>
      <c r="H5" s="0"/>
      <c r="I5" s="6" t="s">
        <v>24</v>
      </c>
      <c r="J5" s="0" t="s">
        <v>25</v>
      </c>
      <c r="K5" s="0"/>
      <c r="L5" s="0"/>
      <c r="M5" s="0"/>
      <c r="N5" s="37"/>
      <c r="O5" s="36"/>
      <c r="P5" s="37"/>
    </row>
    <row r="6" customFormat="false" ht="12.8" hidden="false" customHeight="false" outlineLevel="0" collapsed="false">
      <c r="B6" s="5" t="s">
        <v>4</v>
      </c>
      <c r="D6" s="0"/>
      <c r="E6" s="0"/>
      <c r="F6" s="0"/>
      <c r="G6" s="0"/>
      <c r="H6" s="0"/>
      <c r="I6" s="6" t="s">
        <v>27</v>
      </c>
      <c r="J6" s="0" t="s">
        <v>28</v>
      </c>
      <c r="K6" s="0"/>
      <c r="L6" s="0"/>
      <c r="M6" s="0"/>
      <c r="N6" s="37"/>
      <c r="O6" s="36"/>
      <c r="P6" s="37"/>
    </row>
    <row r="7" customFormat="false" ht="12.8" hidden="false" customHeight="false" outlineLevel="0" collapsed="false">
      <c r="B7" s="27" t="s">
        <v>78</v>
      </c>
      <c r="C7" s="0" t="s">
        <v>79</v>
      </c>
      <c r="D7" s="0"/>
      <c r="E7" s="0"/>
      <c r="F7" s="0"/>
      <c r="G7" s="0"/>
      <c r="H7" s="0"/>
      <c r="I7" s="0"/>
      <c r="J7" s="0"/>
      <c r="K7" s="0"/>
      <c r="L7" s="0"/>
      <c r="M7" s="0"/>
      <c r="N7" s="37"/>
      <c r="O7" s="36"/>
      <c r="P7" s="37"/>
    </row>
    <row r="8" customFormat="false" ht="12.8" hidden="false" customHeight="false" outlineLevel="0" collapsed="false">
      <c r="B8" s="27" t="s">
        <v>16</v>
      </c>
      <c r="C8" s="0" t="s">
        <v>80</v>
      </c>
      <c r="D8" s="0"/>
      <c r="E8" s="0"/>
      <c r="F8" s="0"/>
      <c r="G8" s="0"/>
      <c r="H8" s="0"/>
      <c r="I8" s="6" t="s">
        <v>33</v>
      </c>
      <c r="J8" s="0" t="s">
        <v>34</v>
      </c>
      <c r="K8" s="0"/>
      <c r="L8" s="0"/>
      <c r="M8" s="0"/>
      <c r="N8" s="37"/>
      <c r="O8" s="36"/>
      <c r="P8" s="37"/>
    </row>
    <row r="9" customFormat="false" ht="12.8" hidden="false" customHeight="false" outlineLevel="0" collapsed="false">
      <c r="B9" s="27" t="s">
        <v>81</v>
      </c>
      <c r="C9" s="0" t="s">
        <v>82</v>
      </c>
      <c r="D9" s="0"/>
      <c r="E9" s="0"/>
      <c r="F9" s="0"/>
      <c r="G9" s="0"/>
      <c r="H9" s="0"/>
      <c r="I9" s="6" t="s">
        <v>38</v>
      </c>
      <c r="J9" s="0" t="s">
        <v>39</v>
      </c>
      <c r="K9" s="0"/>
      <c r="L9" s="0"/>
      <c r="M9" s="0"/>
      <c r="N9" s="37"/>
      <c r="O9" s="36"/>
      <c r="P9" s="37"/>
    </row>
    <row r="10" customFormat="false" ht="12.8" hidden="false" customHeight="false" outlineLevel="0" collapsed="false">
      <c r="B10" s="27" t="s">
        <v>65</v>
      </c>
      <c r="C10" s="0" t="s">
        <v>31</v>
      </c>
      <c r="D10" s="0"/>
      <c r="E10" s="0"/>
      <c r="F10" s="0"/>
      <c r="G10" s="0"/>
      <c r="H10" s="0"/>
      <c r="I10" s="6" t="s">
        <v>42</v>
      </c>
      <c r="J10" s="0" t="s">
        <v>43</v>
      </c>
      <c r="K10" s="0"/>
      <c r="L10" s="0"/>
      <c r="M10" s="0"/>
      <c r="N10" s="37"/>
      <c r="O10" s="36"/>
      <c r="P10" s="37"/>
    </row>
    <row r="11" customFormat="false" ht="12.8" hidden="false" customHeight="false" outlineLevel="0" collapsed="false">
      <c r="B11" s="27" t="s">
        <v>84</v>
      </c>
      <c r="C11" s="28" t="s">
        <v>85</v>
      </c>
      <c r="D11" s="0"/>
      <c r="E11" s="0"/>
      <c r="F11" s="0"/>
      <c r="G11" s="0"/>
      <c r="H11" s="0"/>
      <c r="I11" s="6" t="s">
        <v>45</v>
      </c>
      <c r="J11" s="0" t="s">
        <v>46</v>
      </c>
      <c r="K11" s="0"/>
      <c r="L11" s="0"/>
      <c r="M11" s="0"/>
      <c r="N11" s="37"/>
      <c r="O11" s="36"/>
      <c r="P11" s="37"/>
    </row>
    <row r="12" customFormat="false" ht="12.8" hidden="false" customHeight="false" outlineLevel="0" collapsed="false">
      <c r="B12" s="27" t="s">
        <v>86</v>
      </c>
      <c r="C12" s="0" t="s">
        <v>87</v>
      </c>
      <c r="D12" s="0"/>
      <c r="E12" s="0"/>
      <c r="F12" s="0"/>
      <c r="G12" s="0"/>
      <c r="H12" s="0"/>
      <c r="I12" s="6" t="s">
        <v>48</v>
      </c>
      <c r="J12" s="0" t="s">
        <v>49</v>
      </c>
      <c r="K12" s="0"/>
      <c r="L12" s="0"/>
      <c r="M12" s="0"/>
      <c r="N12" s="37"/>
      <c r="O12" s="36"/>
      <c r="P12" s="37"/>
    </row>
    <row r="13" customFormat="false" ht="12.8" hidden="false" customHeight="false" outlineLevel="0" collapsed="false">
      <c r="B13" s="27" t="s">
        <v>88</v>
      </c>
      <c r="C13" s="0" t="s">
        <v>89</v>
      </c>
      <c r="D13" s="0"/>
      <c r="E13" s="0"/>
      <c r="F13" s="0"/>
      <c r="G13" s="0"/>
      <c r="H13" s="0"/>
      <c r="I13" s="0"/>
      <c r="J13" s="0"/>
      <c r="K13" s="0"/>
      <c r="L13" s="0"/>
      <c r="M13" s="0"/>
      <c r="N13" s="37"/>
      <c r="O13" s="36"/>
      <c r="P13" s="37"/>
    </row>
    <row r="14" customFormat="false" ht="12.8" hidden="false" customHeight="false" outlineLevel="0" collapsed="false">
      <c r="B14" s="27" t="s">
        <v>90</v>
      </c>
      <c r="C14" s="0" t="s">
        <v>91</v>
      </c>
      <c r="D14" s="0"/>
      <c r="E14" s="0"/>
      <c r="F14" s="0"/>
      <c r="G14" s="0"/>
      <c r="H14" s="0"/>
      <c r="I14" s="0"/>
      <c r="J14" s="0"/>
      <c r="K14" s="0"/>
      <c r="L14" s="0"/>
      <c r="M14" s="0"/>
      <c r="N14" s="37"/>
      <c r="O14" s="36"/>
      <c r="P14" s="37"/>
    </row>
    <row r="15" customFormat="false" ht="12.8" hidden="false" customHeight="false" outlineLevel="0" collapsed="false">
      <c r="D15" s="0"/>
      <c r="E15" s="0"/>
      <c r="F15" s="0"/>
      <c r="G15" s="0"/>
      <c r="H15" s="0"/>
      <c r="I15" s="0"/>
      <c r="J15" s="0"/>
      <c r="K15" s="0"/>
      <c r="L15" s="0"/>
      <c r="M15" s="0"/>
      <c r="N15" s="37"/>
      <c r="O15" s="36"/>
      <c r="P15" s="37"/>
    </row>
    <row r="16" customFormat="false" ht="12.8" hidden="false" customHeight="false" outlineLevel="0" collapsed="false">
      <c r="B16" s="27" t="s">
        <v>20</v>
      </c>
      <c r="C16" s="0" t="s">
        <v>21</v>
      </c>
      <c r="D16" s="0"/>
      <c r="E16" s="0"/>
      <c r="F16" s="0"/>
      <c r="G16" s="0"/>
      <c r="H16" s="0"/>
      <c r="I16" s="0"/>
      <c r="J16" s="0"/>
      <c r="K16" s="0"/>
      <c r="L16" s="0"/>
      <c r="M16" s="0"/>
      <c r="N16" s="37"/>
      <c r="O16" s="36"/>
      <c r="P16" s="37"/>
    </row>
    <row r="17" customFormat="false" ht="12.8" hidden="false" customHeight="false" outlineLevel="0" collapsed="false">
      <c r="D17" s="0"/>
      <c r="E17" s="0"/>
      <c r="F17" s="0"/>
      <c r="G17" s="0"/>
      <c r="H17" s="0"/>
      <c r="I17" s="0"/>
      <c r="J17" s="0"/>
      <c r="K17" s="0"/>
      <c r="L17" s="0"/>
      <c r="M17" s="0"/>
      <c r="N17" s="37"/>
      <c r="O17" s="36"/>
      <c r="P17" s="37"/>
    </row>
    <row r="18" customFormat="false" ht="12.8" hidden="false" customHeight="false" outlineLevel="0" collapsed="false">
      <c r="B18" s="6"/>
      <c r="D18" s="0"/>
      <c r="E18" s="0"/>
      <c r="F18" s="0"/>
      <c r="G18" s="0"/>
      <c r="H18" s="0"/>
      <c r="I18" s="0"/>
      <c r="J18" s="0"/>
      <c r="K18" s="0"/>
      <c r="L18" s="0"/>
      <c r="M18" s="0"/>
      <c r="N18" s="37"/>
      <c r="O18" s="36"/>
      <c r="P18" s="37"/>
    </row>
    <row r="19" customFormat="false" ht="12.8" hidden="false" customHeight="false" outlineLevel="0" collapsed="false">
      <c r="B19" s="27" t="s">
        <v>35</v>
      </c>
      <c r="C19" s="5" t="s">
        <v>36</v>
      </c>
      <c r="D19" s="0"/>
      <c r="E19" s="0"/>
      <c r="F19" s="0"/>
      <c r="G19" s="0"/>
      <c r="H19" s="0"/>
      <c r="I19" s="0"/>
      <c r="J19" s="0"/>
      <c r="K19" s="0"/>
      <c r="L19" s="0"/>
      <c r="M19" s="0"/>
      <c r="N19" s="37"/>
      <c r="O19" s="36"/>
      <c r="P19" s="37"/>
    </row>
    <row r="20" customFormat="false" ht="12.8" hidden="false" customHeight="false" outlineLevel="0" collapsed="false">
      <c r="B20" s="6"/>
      <c r="C20" s="0" t="s">
        <v>8</v>
      </c>
      <c r="D20" s="0"/>
      <c r="E20" s="0"/>
      <c r="F20" s="0"/>
      <c r="G20" s="0"/>
      <c r="H20" s="0"/>
      <c r="I20" s="0"/>
      <c r="J20" s="0"/>
      <c r="K20" s="0"/>
      <c r="L20" s="0"/>
      <c r="M20" s="0"/>
      <c r="N20" s="37"/>
      <c r="O20" s="36"/>
      <c r="P20" s="37"/>
    </row>
    <row r="21" customFormat="false" ht="12.8" hidden="false" customHeight="false" outlineLevel="0" collapsed="false">
      <c r="B21" s="6"/>
      <c r="C21" s="0" t="s">
        <v>18</v>
      </c>
      <c r="D21" s="0"/>
      <c r="E21" s="0"/>
      <c r="F21" s="0"/>
      <c r="G21" s="0"/>
      <c r="H21" s="0"/>
      <c r="I21" s="0"/>
      <c r="J21" s="0"/>
      <c r="K21" s="0"/>
      <c r="L21" s="0"/>
      <c r="M21" s="0"/>
      <c r="N21" s="37"/>
      <c r="O21" s="36"/>
      <c r="P21" s="37"/>
    </row>
    <row r="22" customFormat="false" ht="12.8" hidden="false" customHeight="false" outlineLevel="0" collapsed="false">
      <c r="B22" s="6"/>
      <c r="C22" s="0" t="s">
        <v>22</v>
      </c>
      <c r="D22" s="0"/>
      <c r="E22" s="0"/>
      <c r="F22" s="0"/>
      <c r="G22" s="0"/>
      <c r="H22" s="0"/>
      <c r="I22" s="0"/>
      <c r="J22" s="0"/>
      <c r="K22" s="0"/>
      <c r="L22" s="0"/>
      <c r="M22" s="0"/>
      <c r="N22" s="37"/>
      <c r="O22" s="36"/>
      <c r="P22" s="37"/>
    </row>
    <row r="23" customFormat="false" ht="12.8" hidden="false" customHeight="false" outlineLevel="0" collapsed="false">
      <c r="B23" s="7"/>
      <c r="C23" s="0" t="s">
        <v>29</v>
      </c>
      <c r="D23" s="0"/>
      <c r="E23" s="0"/>
      <c r="F23" s="0"/>
      <c r="G23" s="0"/>
      <c r="H23" s="0"/>
      <c r="I23" s="0"/>
      <c r="J23" s="0"/>
      <c r="K23" s="0"/>
      <c r="L23" s="0"/>
      <c r="M23" s="0"/>
      <c r="N23" s="37"/>
      <c r="O23" s="36"/>
      <c r="P23" s="37"/>
    </row>
    <row r="24" customFormat="false" ht="12.8" hidden="false" customHeight="false" outlineLevel="0" collapsed="false">
      <c r="B24" s="7"/>
      <c r="D24" s="0"/>
      <c r="E24" s="0"/>
      <c r="F24" s="0"/>
      <c r="G24" s="0"/>
      <c r="H24" s="0"/>
      <c r="I24" s="0"/>
      <c r="J24" s="0"/>
      <c r="K24" s="0"/>
      <c r="L24" s="0"/>
      <c r="M24" s="0"/>
      <c r="N24" s="37"/>
      <c r="O24" s="36"/>
      <c r="P24" s="37"/>
    </row>
    <row r="25" customFormat="false" ht="12.8" hidden="false" customHeight="false" outlineLevel="0" collapsed="false">
      <c r="B25" s="7"/>
      <c r="D25" s="32"/>
      <c r="E25" s="32"/>
      <c r="F25" s="32"/>
      <c r="G25" s="32"/>
      <c r="H25" s="32"/>
      <c r="I25" s="32"/>
      <c r="J25" s="32"/>
      <c r="K25" s="0"/>
      <c r="L25" s="0"/>
      <c r="M25" s="0"/>
      <c r="N25" s="37"/>
      <c r="O25" s="36"/>
      <c r="P25" s="37"/>
    </row>
    <row r="26" customFormat="false" ht="12.8" hidden="false" customHeight="false" outlineLevel="0" collapsed="false">
      <c r="B26" s="7"/>
      <c r="D26" s="0"/>
      <c r="E26" s="0"/>
      <c r="F26" s="0"/>
      <c r="G26" s="0"/>
      <c r="H26" s="0"/>
      <c r="I26" s="0"/>
      <c r="J26" s="0"/>
      <c r="K26" s="0"/>
      <c r="L26" s="0"/>
      <c r="M26" s="0"/>
      <c r="N26" s="37"/>
      <c r="O26" s="36"/>
      <c r="P26" s="37"/>
    </row>
    <row r="27" customFormat="false" ht="12.8" hidden="false" customHeight="false" outlineLevel="0" collapsed="false">
      <c r="B27" s="15"/>
      <c r="D27" s="0"/>
      <c r="E27" s="16"/>
      <c r="F27" s="0"/>
      <c r="G27" s="16"/>
      <c r="H27" s="16"/>
      <c r="I27" s="16"/>
      <c r="J27" s="16"/>
      <c r="K27" s="16"/>
      <c r="L27" s="16"/>
      <c r="M27" s="0"/>
      <c r="N27" s="37"/>
      <c r="O27" s="36"/>
      <c r="P27" s="37"/>
      <c r="Q27" s="49"/>
      <c r="R27" s="49"/>
      <c r="S27" s="49"/>
      <c r="T27" s="49"/>
      <c r="U27" s="1"/>
    </row>
    <row r="28" customFormat="false" ht="12.8" hidden="false" customHeight="false" outlineLevel="0" collapsed="false">
      <c r="B28" s="18"/>
      <c r="C28" s="8"/>
      <c r="D28" s="16"/>
      <c r="E28" s="8"/>
      <c r="F28" s="8"/>
      <c r="G28" s="10"/>
      <c r="H28" s="16"/>
      <c r="I28" s="10"/>
      <c r="J28" s="16"/>
      <c r="K28" s="16"/>
      <c r="L28" s="16"/>
      <c r="M28" s="0"/>
      <c r="N28" s="37"/>
      <c r="O28" s="36"/>
      <c r="P28" s="37"/>
    </row>
    <row r="29" customFormat="false" ht="12.8" hidden="false" customHeight="false" outlineLevel="0" collapsed="false">
      <c r="D29" s="7" t="s">
        <v>9</v>
      </c>
      <c r="E29" s="7" t="s">
        <v>71</v>
      </c>
      <c r="F29" s="7" t="s">
        <v>11</v>
      </c>
      <c r="G29" s="7" t="s">
        <v>12</v>
      </c>
      <c r="H29" s="7" t="s">
        <v>13</v>
      </c>
      <c r="I29" s="7" t="s">
        <v>14</v>
      </c>
      <c r="J29" s="7" t="s">
        <v>15</v>
      </c>
      <c r="K29" s="7"/>
      <c r="L29" s="7"/>
      <c r="M29" s="0"/>
      <c r="N29" s="37"/>
      <c r="O29" s="36"/>
      <c r="P29" s="37"/>
    </row>
    <row r="30" customFormat="false" ht="12.8" hidden="false" customHeight="false" outlineLevel="0" collapsed="false">
      <c r="C30" s="8" t="s">
        <v>19</v>
      </c>
      <c r="D30" s="9" t="n">
        <f aca="false">5*D31</f>
        <v>302.4</v>
      </c>
      <c r="E30" s="9" t="n">
        <f aca="false">5*E31</f>
        <v>233.75</v>
      </c>
      <c r="F30" s="9" t="n">
        <f aca="false">5*F31</f>
        <v>326.35</v>
      </c>
      <c r="G30" s="9" t="n">
        <f aca="false">5*G31</f>
        <v>51.8</v>
      </c>
      <c r="H30" s="9" t="n">
        <f aca="false">5*H31</f>
        <v>338.95</v>
      </c>
      <c r="I30" s="9" t="n">
        <f aca="false">5*I31</f>
        <v>1655</v>
      </c>
      <c r="J30" s="9" t="n">
        <f aca="false">5*J31</f>
        <v>418.9</v>
      </c>
      <c r="K30" s="9"/>
      <c r="L30" s="9"/>
      <c r="M30" s="0"/>
      <c r="N30" s="37"/>
      <c r="O30" s="36"/>
      <c r="P30" s="37"/>
    </row>
    <row r="31" customFormat="false" ht="12.8" hidden="false" customHeight="false" outlineLevel="0" collapsed="false">
      <c r="C31" s="7" t="s">
        <v>23</v>
      </c>
      <c r="D31" s="1" t="n">
        <v>60.48</v>
      </c>
      <c r="E31" s="1" t="n">
        <v>46.75</v>
      </c>
      <c r="F31" s="1" t="n">
        <v>65.27</v>
      </c>
      <c r="G31" s="1" t="n">
        <v>10.36</v>
      </c>
      <c r="H31" s="1" t="n">
        <v>67.79</v>
      </c>
      <c r="I31" s="1" t="n">
        <v>331</v>
      </c>
      <c r="J31" s="1" t="n">
        <v>83.78</v>
      </c>
      <c r="K31" s="0"/>
      <c r="L31" s="0"/>
      <c r="M31" s="0"/>
      <c r="N31" s="37"/>
      <c r="O31" s="36"/>
      <c r="P31" s="37"/>
    </row>
    <row r="32" customFormat="false" ht="12.8" hidden="false" customHeight="false" outlineLevel="0" collapsed="false">
      <c r="D32" s="0"/>
      <c r="E32" s="0"/>
      <c r="F32" s="0"/>
      <c r="G32" s="0"/>
      <c r="H32" s="0"/>
      <c r="I32" s="0"/>
      <c r="J32" s="0"/>
      <c r="K32" s="0"/>
      <c r="L32" s="0"/>
      <c r="M32" s="0"/>
      <c r="N32" s="37"/>
      <c r="O32" s="36"/>
      <c r="P32" s="37"/>
    </row>
    <row r="33" customFormat="false" ht="12.8" hidden="false" customHeight="false" outlineLevel="0" collapsed="false">
      <c r="D33" s="0"/>
      <c r="E33" s="0"/>
      <c r="F33" s="0"/>
      <c r="G33" s="0"/>
      <c r="H33" s="0"/>
      <c r="I33" s="0"/>
      <c r="J33" s="0"/>
      <c r="K33" s="0"/>
      <c r="L33" s="0"/>
      <c r="M33" s="0"/>
      <c r="N33" s="37"/>
      <c r="O33" s="36"/>
      <c r="P33" s="37"/>
    </row>
    <row r="34" customFormat="false" ht="12.8" hidden="false" customHeight="false" outlineLevel="0" collapsed="false">
      <c r="C34" s="10" t="s">
        <v>32</v>
      </c>
      <c r="D34" s="11" t="n">
        <v>43898</v>
      </c>
      <c r="E34" s="11" t="n">
        <v>43907</v>
      </c>
      <c r="F34" s="11" t="n">
        <v>43912</v>
      </c>
      <c r="G34" s="11" t="n">
        <v>43915</v>
      </c>
      <c r="H34" s="11" t="n">
        <v>43916</v>
      </c>
      <c r="I34" s="11" t="n">
        <v>43917</v>
      </c>
      <c r="J34" s="11" t="n">
        <v>43918</v>
      </c>
      <c r="K34" s="0"/>
      <c r="L34" s="0"/>
      <c r="M34" s="0"/>
      <c r="N34" s="37"/>
      <c r="O34" s="36"/>
      <c r="P34" s="37"/>
    </row>
    <row r="35" customFormat="false" ht="12.8" hidden="false" customHeight="false" outlineLevel="0" collapsed="false">
      <c r="C35" s="10" t="s">
        <v>37</v>
      </c>
      <c r="D35" s="11" t="n">
        <v>43860</v>
      </c>
      <c r="E35" s="11" t="n">
        <v>43913</v>
      </c>
      <c r="F35" s="11" t="n">
        <v>43914</v>
      </c>
      <c r="G35" s="11" t="n">
        <v>43928</v>
      </c>
      <c r="H35" s="11" t="n">
        <v>43919</v>
      </c>
      <c r="I35" s="11" t="n">
        <v>43921</v>
      </c>
      <c r="J35" s="11" t="n">
        <v>43920</v>
      </c>
      <c r="K35" s="11"/>
      <c r="L35" s="11"/>
      <c r="M35" s="0"/>
      <c r="N35" s="37"/>
      <c r="O35" s="36"/>
      <c r="P35" s="37"/>
    </row>
    <row r="36" customFormat="false" ht="12.8" hidden="false" customHeight="false" outlineLevel="0" collapsed="false">
      <c r="B36" s="6"/>
      <c r="C36" s="10" t="s">
        <v>41</v>
      </c>
      <c r="D36" s="11" t="n">
        <v>43882</v>
      </c>
      <c r="E36" s="11" t="n">
        <v>43913</v>
      </c>
      <c r="F36" s="11" t="n">
        <v>43914</v>
      </c>
      <c r="G36" s="11" t="n">
        <v>43928</v>
      </c>
      <c r="H36" s="11" t="n">
        <v>43919</v>
      </c>
      <c r="I36" s="11" t="n">
        <v>43921</v>
      </c>
      <c r="J36" s="11" t="n">
        <v>43920</v>
      </c>
      <c r="K36" s="11"/>
      <c r="L36" s="11"/>
      <c r="M36" s="0"/>
      <c r="N36" s="0"/>
      <c r="O36" s="36"/>
      <c r="P36" s="37"/>
    </row>
    <row r="37" customFormat="false" ht="12.8" hidden="false" customHeight="false" outlineLevel="0" collapsed="false">
      <c r="B37" s="6"/>
      <c r="C37" s="10" t="s">
        <v>44</v>
      </c>
      <c r="D37" s="11" t="n">
        <v>43895</v>
      </c>
      <c r="E37" s="11" t="n">
        <v>43914</v>
      </c>
      <c r="F37" s="11" t="n">
        <v>43915</v>
      </c>
      <c r="G37" s="11" t="n">
        <v>43929</v>
      </c>
      <c r="H37" s="11" t="n">
        <v>43920</v>
      </c>
      <c r="I37" s="11" t="n">
        <v>43922</v>
      </c>
      <c r="J37" s="11" t="n">
        <v>43921</v>
      </c>
      <c r="K37" s="11"/>
      <c r="L37" s="11"/>
      <c r="M37" s="0"/>
      <c r="N37" s="37"/>
      <c r="O37" s="36"/>
      <c r="P37" s="37"/>
    </row>
    <row r="38" customFormat="false" ht="12.8" hidden="false" customHeight="false" outlineLevel="0" collapsed="false">
      <c r="B38" s="7"/>
      <c r="C38" s="10" t="s">
        <v>47</v>
      </c>
      <c r="D38" s="11" t="n">
        <v>43902</v>
      </c>
      <c r="E38" s="11" t="n">
        <v>43915</v>
      </c>
      <c r="F38" s="11" t="n">
        <v>43916</v>
      </c>
      <c r="G38" s="11" t="n">
        <v>43930</v>
      </c>
      <c r="H38" s="11" t="n">
        <v>43921</v>
      </c>
      <c r="I38" s="11" t="n">
        <v>43923</v>
      </c>
      <c r="J38" s="11" t="n">
        <v>43922</v>
      </c>
      <c r="K38" s="11"/>
      <c r="L38" s="11"/>
      <c r="M38" s="0"/>
      <c r="N38" s="37"/>
      <c r="O38" s="36"/>
      <c r="P38" s="37"/>
    </row>
    <row r="39" customFormat="false" ht="12.8" hidden="false" customHeight="false" outlineLevel="0" collapsed="false">
      <c r="B39" s="15"/>
      <c r="D39" s="0"/>
      <c r="E39" s="0"/>
      <c r="F39" s="0"/>
      <c r="G39" s="0"/>
      <c r="H39" s="0"/>
      <c r="I39" s="0"/>
      <c r="J39" s="0"/>
      <c r="K39" s="0"/>
      <c r="L39" s="0"/>
      <c r="M39" s="0"/>
      <c r="N39" s="37"/>
      <c r="O39" s="36"/>
      <c r="P39" s="37"/>
    </row>
    <row r="40" customFormat="false" ht="12.8" hidden="false" customHeight="false" outlineLevel="0" collapsed="false">
      <c r="B40" s="18"/>
      <c r="D40" s="0"/>
      <c r="E40" s="0"/>
      <c r="F40" s="0"/>
      <c r="G40" s="0"/>
      <c r="H40" s="0"/>
      <c r="I40" s="0"/>
      <c r="J40" s="0"/>
      <c r="K40" s="0"/>
      <c r="L40" s="0"/>
      <c r="M40" s="0"/>
      <c r="N40" s="37"/>
      <c r="O40" s="36"/>
      <c r="P40" s="37"/>
    </row>
    <row r="41" customFormat="false" ht="12.8" hidden="false" customHeight="false" outlineLevel="0" collapsed="false">
      <c r="C41" s="7" t="s">
        <v>78</v>
      </c>
      <c r="D41" s="17" t="s">
        <v>122</v>
      </c>
      <c r="E41" s="0"/>
      <c r="F41" s="0"/>
      <c r="G41" s="0"/>
      <c r="H41" s="0"/>
      <c r="I41" s="0"/>
      <c r="J41" s="0"/>
      <c r="K41" s="0"/>
      <c r="L41" s="0"/>
      <c r="M41" s="0"/>
      <c r="N41" s="35" t="s">
        <v>123</v>
      </c>
      <c r="O41" s="36"/>
      <c r="P41" s="37"/>
      <c r="Q41" s="5"/>
      <c r="X41" s="0" t="s">
        <v>78</v>
      </c>
      <c r="Z41" s="17" t="s">
        <v>122</v>
      </c>
      <c r="AH41" s="7"/>
      <c r="AI41" s="7"/>
      <c r="AJ41" s="17" t="s">
        <v>124</v>
      </c>
      <c r="AK41" s="7"/>
      <c r="AL41" s="7"/>
      <c r="AM41" s="7"/>
      <c r="AN41" s="7"/>
      <c r="AO41" s="7"/>
      <c r="AP41" s="7"/>
    </row>
    <row r="42" customFormat="false" ht="12.8" hidden="false" customHeight="false" outlineLevel="0" collapsed="false">
      <c r="D42" s="7" t="s">
        <v>9</v>
      </c>
      <c r="E42" s="7" t="s">
        <v>10</v>
      </c>
      <c r="F42" s="7" t="s">
        <v>11</v>
      </c>
      <c r="G42" s="7" t="s">
        <v>12</v>
      </c>
      <c r="H42" s="7" t="s">
        <v>13</v>
      </c>
      <c r="I42" s="7" t="s">
        <v>14</v>
      </c>
      <c r="J42" s="7" t="s">
        <v>15</v>
      </c>
      <c r="K42" s="7"/>
      <c r="L42" s="7" t="s">
        <v>120</v>
      </c>
      <c r="M42" s="0"/>
      <c r="N42" s="44" t="s">
        <v>9</v>
      </c>
      <c r="O42" s="45" t="s">
        <v>10</v>
      </c>
      <c r="P42" s="44" t="s">
        <v>11</v>
      </c>
      <c r="Q42" s="44" t="s">
        <v>12</v>
      </c>
      <c r="R42" s="44" t="s">
        <v>13</v>
      </c>
      <c r="S42" s="44" t="s">
        <v>14</v>
      </c>
      <c r="T42" s="44" t="s">
        <v>15</v>
      </c>
      <c r="Z42" s="0" t="s">
        <v>9</v>
      </c>
      <c r="AA42" s="0" t="s">
        <v>10</v>
      </c>
      <c r="AB42" s="0" t="s">
        <v>11</v>
      </c>
      <c r="AC42" s="0" t="s">
        <v>12</v>
      </c>
      <c r="AD42" s="0" t="s">
        <v>13</v>
      </c>
      <c r="AE42" s="0" t="s">
        <v>14</v>
      </c>
      <c r="AF42" s="0" t="s">
        <v>15</v>
      </c>
      <c r="AH42" s="7"/>
      <c r="AI42" s="7"/>
      <c r="AJ42" s="7" t="s">
        <v>9</v>
      </c>
      <c r="AK42" s="7" t="s">
        <v>10</v>
      </c>
      <c r="AL42" s="7" t="s">
        <v>11</v>
      </c>
      <c r="AM42" s="7" t="s">
        <v>12</v>
      </c>
      <c r="AN42" s="7" t="s">
        <v>13</v>
      </c>
      <c r="AO42" s="7" t="s">
        <v>14</v>
      </c>
      <c r="AP42" s="7" t="s">
        <v>15</v>
      </c>
    </row>
    <row r="43" customFormat="false" ht="12.8" hidden="false" customHeight="false" outlineLevel="0" collapsed="false">
      <c r="B43" s="0" t="n">
        <v>0</v>
      </c>
      <c r="C43" s="15" t="n">
        <v>43897</v>
      </c>
      <c r="D43" s="21" t="n">
        <f aca="false">data_in!$D80</f>
        <v>233</v>
      </c>
      <c r="E43" s="7"/>
      <c r="F43" s="7"/>
      <c r="G43" s="7"/>
      <c r="H43" s="21" t="n">
        <f aca="false">data_in!$H80</f>
        <v>1</v>
      </c>
      <c r="I43" s="7"/>
      <c r="J43" s="7"/>
      <c r="K43" s="7"/>
      <c r="L43" s="15" t="n">
        <f aca="false">$C$43</f>
        <v>43897</v>
      </c>
      <c r="M43" s="0" t="n">
        <v>0</v>
      </c>
      <c r="N43" s="40" t="n">
        <f aca="false">D43/D$31</f>
        <v>3.85251322751323</v>
      </c>
      <c r="O43" s="46" t="n">
        <f aca="false">E50/E$31</f>
        <v>4.19251336898396</v>
      </c>
      <c r="P43" s="46" t="n">
        <f aca="false">F54/F$31</f>
        <v>4.0447372452888</v>
      </c>
      <c r="Q43" s="46" t="n">
        <f aca="false">G60/G$31</f>
        <v>3.86100386100386</v>
      </c>
      <c r="R43" s="46" t="n">
        <f aca="false">H58/H$31</f>
        <v>4.2041599055908</v>
      </c>
      <c r="S43" s="46" t="n">
        <f aca="false">I62/I$31</f>
        <v>3.91238670694864</v>
      </c>
      <c r="T43" s="46" t="n">
        <f aca="false">J63/J$31</f>
        <v>4.18954404392456</v>
      </c>
      <c r="X43" s="13" t="n">
        <v>43897</v>
      </c>
      <c r="Y43" s="0" t="n">
        <v>0</v>
      </c>
      <c r="Z43" s="0" t="n">
        <f aca="false">IF(ISNUMBER(D43),D43,"")</f>
        <v>233</v>
      </c>
      <c r="AH43" s="15" t="n">
        <f aca="false">C43</f>
        <v>43897</v>
      </c>
      <c r="AI43" s="50" t="n">
        <f aca="false">C42</f>
        <v>0</v>
      </c>
      <c r="AJ43" s="32" t="n">
        <f aca="false">D43/D$31</f>
        <v>3.85251322751323</v>
      </c>
    </row>
    <row r="44" customFormat="false" ht="12.8" hidden="false" customHeight="false" outlineLevel="0" collapsed="false">
      <c r="B44" s="0" t="n">
        <f aca="false">B43+1</f>
        <v>1</v>
      </c>
      <c r="C44" s="15" t="n">
        <v>43898</v>
      </c>
      <c r="D44" s="7" t="n">
        <f aca="false">data_in!$D81</f>
        <v>366</v>
      </c>
      <c r="E44" s="21"/>
      <c r="F44" s="21"/>
      <c r="G44" s="21"/>
      <c r="H44" s="21" t="n">
        <f aca="false">data_in!$H81</f>
        <v>2</v>
      </c>
      <c r="I44" s="21"/>
      <c r="J44" s="21"/>
      <c r="K44" s="7"/>
      <c r="L44" s="15" t="n">
        <f aca="false">L43+1</f>
        <v>43898</v>
      </c>
      <c r="M44" s="0" t="n">
        <v>1</v>
      </c>
      <c r="N44" s="40" t="n">
        <f aca="false">D44/D$31</f>
        <v>6.0515873015873</v>
      </c>
      <c r="O44" s="46" t="n">
        <f aca="false">E51/E$31</f>
        <v>6.28877005347594</v>
      </c>
      <c r="P44" s="46" t="n">
        <f aca="false">F55/F$31</f>
        <v>5.69940248199786</v>
      </c>
      <c r="Q44" s="46" t="n">
        <f aca="false">G61/G$31</f>
        <v>5.98455598455598</v>
      </c>
      <c r="R44" s="46" t="n">
        <f aca="false">H59/H$31</f>
        <v>5.29576633721788</v>
      </c>
      <c r="S44" s="46" t="n">
        <f aca="false">I63/I$31</f>
        <v>5.12386706948641</v>
      </c>
      <c r="T44" s="46" t="n">
        <f aca="false">J64/J$31</f>
        <v>5.16829792313201</v>
      </c>
      <c r="X44" s="13" t="n">
        <f aca="false">X43+1</f>
        <v>43898</v>
      </c>
      <c r="Y44" s="0" t="n">
        <f aca="false">Y43+1</f>
        <v>1</v>
      </c>
      <c r="Z44" s="0" t="n">
        <f aca="false">D44</f>
        <v>366</v>
      </c>
      <c r="AH44" s="15" t="n">
        <f aca="false">AH43+1</f>
        <v>43898</v>
      </c>
      <c r="AI44" s="5" t="n">
        <f aca="false">AI43+1</f>
        <v>1</v>
      </c>
      <c r="AJ44" s="32" t="n">
        <f aca="false">D44/D$31</f>
        <v>6.0515873015873</v>
      </c>
    </row>
    <row r="45" customFormat="false" ht="12.8" hidden="false" customHeight="false" outlineLevel="0" collapsed="false">
      <c r="B45" s="0" t="n">
        <f aca="false">B44+1</f>
        <v>2</v>
      </c>
      <c r="C45" s="15" t="n">
        <f aca="false">C44+1</f>
        <v>43899</v>
      </c>
      <c r="D45" s="21" t="n">
        <f aca="false">data_in!$D82</f>
        <v>463</v>
      </c>
      <c r="E45" s="21"/>
      <c r="F45" s="21"/>
      <c r="G45" s="21"/>
      <c r="H45" s="21" t="n">
        <f aca="false">data_in!$H82</f>
        <v>3</v>
      </c>
      <c r="I45" s="21"/>
      <c r="J45" s="21"/>
      <c r="K45" s="7"/>
      <c r="L45" s="15" t="n">
        <f aca="false">L44+1</f>
        <v>43899</v>
      </c>
      <c r="M45" s="0" t="n">
        <f aca="false">M44+1</f>
        <v>2</v>
      </c>
      <c r="N45" s="40" t="n">
        <f aca="false">D45/D$31</f>
        <v>7.65542328042328</v>
      </c>
      <c r="O45" s="46" t="n">
        <f aca="false">E52/E$31</f>
        <v>7.31550802139037</v>
      </c>
      <c r="P45" s="46" t="n">
        <f aca="false">F56/F$31</f>
        <v>6.89443848628773</v>
      </c>
      <c r="Q45" s="46" t="n">
        <f aca="false">G62/G$31</f>
        <v>7.43243243243243</v>
      </c>
      <c r="R45" s="46" t="n">
        <f aca="false">H60/H$31</f>
        <v>7.49373063873728</v>
      </c>
      <c r="S45" s="46" t="n">
        <f aca="false">I64/I$31</f>
        <v>6.70996978851964</v>
      </c>
      <c r="T45" s="46" t="n">
        <f aca="false">J65/J$31</f>
        <v>6.45738839818572</v>
      </c>
      <c r="X45" s="13" t="n">
        <f aca="false">X44+1</f>
        <v>43899</v>
      </c>
      <c r="Y45" s="0" t="n">
        <f aca="false">Y44+1</f>
        <v>2</v>
      </c>
      <c r="Z45" s="0" t="n">
        <f aca="false">D45</f>
        <v>463</v>
      </c>
      <c r="AH45" s="15" t="n">
        <f aca="false">AH44+1</f>
        <v>43899</v>
      </c>
      <c r="AI45" s="5" t="n">
        <f aca="false">AI44+1</f>
        <v>2</v>
      </c>
      <c r="AJ45" s="32" t="n">
        <f aca="false">D45/D$31</f>
        <v>7.65542328042328</v>
      </c>
    </row>
    <row r="46" customFormat="false" ht="12.8" hidden="false" customHeight="false" outlineLevel="0" collapsed="false">
      <c r="B46" s="0" t="n">
        <f aca="false">B45+1</f>
        <v>3</v>
      </c>
      <c r="C46" s="15" t="n">
        <f aca="false">C45+1</f>
        <v>43900</v>
      </c>
      <c r="D46" s="21" t="n">
        <f aca="false">data_in!$D83</f>
        <v>631</v>
      </c>
      <c r="E46" s="21"/>
      <c r="F46" s="21"/>
      <c r="G46" s="21"/>
      <c r="H46" s="21" t="n">
        <f aca="false">data_in!$H83</f>
        <v>7</v>
      </c>
      <c r="I46" s="21"/>
      <c r="J46" s="21"/>
      <c r="K46" s="7"/>
      <c r="L46" s="15" t="n">
        <f aca="false">L45+1</f>
        <v>43900</v>
      </c>
      <c r="M46" s="0" t="n">
        <f aca="false">M45+1</f>
        <v>3</v>
      </c>
      <c r="N46" s="40" t="n">
        <f aca="false">D46/D$31</f>
        <v>10.4332010582011</v>
      </c>
      <c r="O46" s="46" t="n">
        <f aca="false">E53/E$31</f>
        <v>11.4010695187166</v>
      </c>
      <c r="P46" s="46" t="n">
        <f aca="false">F57/F$31</f>
        <v>8.61038762065267</v>
      </c>
      <c r="Q46" s="46" t="n">
        <f aca="false">G63/G$31</f>
        <v>10.1351351351351</v>
      </c>
      <c r="R46" s="46" t="n">
        <f aca="false">H61/H$31</f>
        <v>10.2374981560702</v>
      </c>
      <c r="S46" s="46" t="n">
        <f aca="false">I65/I$31</f>
        <v>7.8036253776435</v>
      </c>
      <c r="T46" s="46" t="n">
        <f aca="false">J66/J$31</f>
        <v>7.69873478157078</v>
      </c>
      <c r="X46" s="13" t="n">
        <f aca="false">X45+1</f>
        <v>43900</v>
      </c>
      <c r="Y46" s="0" t="n">
        <f aca="false">Y45+1</f>
        <v>3</v>
      </c>
      <c r="Z46" s="0" t="n">
        <f aca="false">D46</f>
        <v>631</v>
      </c>
      <c r="AH46" s="15" t="n">
        <f aca="false">AH45+1</f>
        <v>43900</v>
      </c>
      <c r="AI46" s="5" t="n">
        <f aca="false">AI45+1</f>
        <v>3</v>
      </c>
      <c r="AJ46" s="32" t="n">
        <f aca="false">D46/D$31</f>
        <v>10.4332010582011</v>
      </c>
    </row>
    <row r="47" customFormat="false" ht="12.8" hidden="false" customHeight="false" outlineLevel="0" collapsed="false">
      <c r="B47" s="0" t="n">
        <f aca="false">B46+1</f>
        <v>4</v>
      </c>
      <c r="C47" s="15" t="n">
        <f aca="false">C46+1</f>
        <v>43901</v>
      </c>
      <c r="D47" s="21" t="n">
        <f aca="false">data_in!$D84</f>
        <v>827</v>
      </c>
      <c r="E47" s="21"/>
      <c r="F47" s="21"/>
      <c r="G47" s="21"/>
      <c r="H47" s="21" t="n">
        <f aca="false">data_in!$H84</f>
        <v>7</v>
      </c>
      <c r="I47" s="21"/>
      <c r="J47" s="21"/>
      <c r="K47" s="7"/>
      <c r="L47" s="15" t="n">
        <f aca="false">L46+1</f>
        <v>43901</v>
      </c>
      <c r="M47" s="0" t="n">
        <f aca="false">M46+1</f>
        <v>4</v>
      </c>
      <c r="N47" s="40" t="n">
        <f aca="false">D47/D$31</f>
        <v>13.6739417989418</v>
      </c>
      <c r="O47" s="46" t="n">
        <f aca="false">E54/E$31</f>
        <v>13.6470588235294</v>
      </c>
      <c r="P47" s="46" t="n">
        <f aca="false">F58/F$31</f>
        <v>10.3263367550176</v>
      </c>
      <c r="Q47" s="46" t="n">
        <f aca="false">G64/G$31</f>
        <v>10.1351351351351</v>
      </c>
      <c r="R47" s="46" t="n">
        <f aca="false">H62/H$31</f>
        <v>12.9370113586075</v>
      </c>
      <c r="S47" s="46" t="n">
        <f aca="false">I66/I$31</f>
        <v>9.48942598187311</v>
      </c>
      <c r="T47" s="46" t="n">
        <f aca="false">J67/J$31</f>
        <v>9.2504177608021</v>
      </c>
      <c r="X47" s="13" t="n">
        <f aca="false">X46+1</f>
        <v>43901</v>
      </c>
      <c r="Y47" s="0" t="n">
        <f aca="false">Y46+1</f>
        <v>4</v>
      </c>
      <c r="Z47" s="0" t="n">
        <f aca="false">D47</f>
        <v>827</v>
      </c>
      <c r="AH47" s="15" t="n">
        <f aca="false">AH46+1</f>
        <v>43901</v>
      </c>
      <c r="AI47" s="5" t="n">
        <f aca="false">AI46+1</f>
        <v>4</v>
      </c>
      <c r="AJ47" s="32" t="n">
        <f aca="false">D47/D$31</f>
        <v>13.6739417989418</v>
      </c>
    </row>
    <row r="48" customFormat="false" ht="12.8" hidden="false" customHeight="false" outlineLevel="0" collapsed="false">
      <c r="B48" s="0" t="n">
        <f aca="false">B47+1</f>
        <v>5</v>
      </c>
      <c r="C48" s="15" t="n">
        <f aca="false">C47+1</f>
        <v>43902</v>
      </c>
      <c r="D48" s="21" t="n">
        <f aca="false">data_in!$D85</f>
        <v>1016</v>
      </c>
      <c r="E48" s="21"/>
      <c r="F48" s="21"/>
      <c r="G48" s="21"/>
      <c r="H48" s="21" t="n">
        <f aca="false">data_in!$H85</f>
        <v>9</v>
      </c>
      <c r="I48" s="21"/>
      <c r="J48" s="21"/>
      <c r="K48" s="7"/>
      <c r="L48" s="15" t="n">
        <f aca="false">L47+1</f>
        <v>43902</v>
      </c>
      <c r="M48" s="0" t="n">
        <f aca="false">M47+1</f>
        <v>5</v>
      </c>
      <c r="N48" s="40" t="n">
        <f aca="false">D48/D$31</f>
        <v>16.7989417989418</v>
      </c>
      <c r="O48" s="46" t="n">
        <f aca="false">E55/E$31</f>
        <v>17.7754010695187</v>
      </c>
      <c r="P48" s="46" t="n">
        <f aca="false">F59/F$31</f>
        <v>13.1760379960165</v>
      </c>
      <c r="Q48" s="46" t="n">
        <f aca="false">G65/G$31</f>
        <v>10.6177606177606</v>
      </c>
      <c r="R48" s="46" t="n">
        <f aca="false">H63/H$31</f>
        <v>17.126419825933</v>
      </c>
      <c r="S48" s="46" t="n">
        <f aca="false">I67/I$31</f>
        <v>15.5619335347432</v>
      </c>
      <c r="T48" s="46" t="n">
        <f aca="false">J68/J$31</f>
        <v>11.1124373358797</v>
      </c>
      <c r="X48" s="13" t="n">
        <f aca="false">X47+1</f>
        <v>43902</v>
      </c>
      <c r="Y48" s="0" t="n">
        <f aca="false">Y47+1</f>
        <v>5</v>
      </c>
      <c r="Z48" s="0" t="n">
        <f aca="false">D48</f>
        <v>1016</v>
      </c>
      <c r="AH48" s="15" t="n">
        <f aca="false">AH47+1</f>
        <v>43902</v>
      </c>
      <c r="AI48" s="5" t="n">
        <f aca="false">AI47+1</f>
        <v>5</v>
      </c>
      <c r="AJ48" s="32" t="n">
        <f aca="false">D48/D$31</f>
        <v>16.7989417989418</v>
      </c>
    </row>
    <row r="49" customFormat="false" ht="12.8" hidden="false" customHeight="false" outlineLevel="0" collapsed="false">
      <c r="B49" s="0" t="n">
        <f aca="false">B48+1</f>
        <v>6</v>
      </c>
      <c r="C49" s="15" t="n">
        <f aca="false">C48+1</f>
        <v>43903</v>
      </c>
      <c r="D49" s="21" t="n">
        <f aca="false">data_in!$D86</f>
        <v>1266</v>
      </c>
      <c r="E49" s="21"/>
      <c r="F49" s="21"/>
      <c r="G49" s="21"/>
      <c r="H49" s="21" t="n">
        <f aca="false">data_in!$H86</f>
        <v>10</v>
      </c>
      <c r="I49" s="21"/>
      <c r="J49" s="21"/>
      <c r="K49" s="7"/>
      <c r="L49" s="15" t="n">
        <f aca="false">L48+1</f>
        <v>43903</v>
      </c>
      <c r="M49" s="0" t="n">
        <f aca="false">M48+1</f>
        <v>6</v>
      </c>
      <c r="N49" s="40" t="n">
        <f aca="false">D49/D$31</f>
        <v>20.9325396825397</v>
      </c>
      <c r="O49" s="46" t="n">
        <f aca="false">E56/E$31</f>
        <v>23.379679144385</v>
      </c>
      <c r="P49" s="46" t="n">
        <f aca="false">F60/F$31</f>
        <v>16.85307185537</v>
      </c>
      <c r="Q49" s="46" t="n">
        <f aca="false">G66/G$31</f>
        <v>14.0926640926641</v>
      </c>
      <c r="R49" s="46" t="n">
        <f aca="false">H64/H$31</f>
        <v>21.4633426759109</v>
      </c>
      <c r="S49" s="46" t="n">
        <f aca="false">I68/I$31</f>
        <v>19.3172205438066</v>
      </c>
      <c r="T49" s="46" t="n">
        <f aca="false">J69/J$31</f>
        <v>13.2131773693005</v>
      </c>
      <c r="X49" s="13" t="n">
        <f aca="false">X48+1</f>
        <v>43903</v>
      </c>
      <c r="Y49" s="0" t="n">
        <f aca="false">Y48+1</f>
        <v>6</v>
      </c>
      <c r="Z49" s="0" t="n">
        <f aca="false">D49</f>
        <v>1266</v>
      </c>
      <c r="AH49" s="15" t="n">
        <f aca="false">AH48+1</f>
        <v>43903</v>
      </c>
      <c r="AI49" s="5" t="n">
        <f aca="false">AI48+1</f>
        <v>6</v>
      </c>
      <c r="AJ49" s="32" t="n">
        <f aca="false">D49/D$31</f>
        <v>20.9325396825397</v>
      </c>
    </row>
    <row r="50" customFormat="false" ht="12.8" hidden="false" customHeight="false" outlineLevel="0" collapsed="false">
      <c r="B50" s="0" t="n">
        <f aca="false">B49+1</f>
        <v>7</v>
      </c>
      <c r="C50" s="15" t="n">
        <f aca="false">C49+1</f>
        <v>43904</v>
      </c>
      <c r="D50" s="21" t="n">
        <f aca="false">data_in!$D87</f>
        <v>1441</v>
      </c>
      <c r="E50" s="21" t="n">
        <f aca="false">data_in!$E87</f>
        <v>196</v>
      </c>
      <c r="F50" s="21"/>
      <c r="G50" s="21"/>
      <c r="H50" s="21" t="n">
        <f aca="false">data_in!$H87</f>
        <v>28</v>
      </c>
      <c r="I50" s="21"/>
      <c r="J50" s="21"/>
      <c r="K50" s="7"/>
      <c r="L50" s="15" t="n">
        <f aca="false">L49+1</f>
        <v>43904</v>
      </c>
      <c r="M50" s="0" t="n">
        <f aca="false">M49+1</f>
        <v>7</v>
      </c>
      <c r="N50" s="40" t="n">
        <f aca="false">D50/D$31</f>
        <v>23.8260582010582</v>
      </c>
      <c r="O50" s="46" t="n">
        <f aca="false">E57/E$31</f>
        <v>29.5401069518717</v>
      </c>
      <c r="P50" s="46" t="n">
        <f aca="false">F61/F$31</f>
        <v>20.0857974567182</v>
      </c>
      <c r="Q50" s="46" t="n">
        <f aca="false">G67/G$31</f>
        <v>17.3745173745174</v>
      </c>
      <c r="R50" s="46" t="n">
        <f aca="false">H65/H$31</f>
        <v>24.6201504646703</v>
      </c>
      <c r="S50" s="46" t="n">
        <f aca="false">I69/I$31</f>
        <v>22.8882175226586</v>
      </c>
      <c r="T50" s="46" t="n">
        <f aca="false">J70/J$31</f>
        <v>15.2184292193841</v>
      </c>
      <c r="X50" s="13" t="n">
        <f aca="false">X49+1</f>
        <v>43904</v>
      </c>
      <c r="Y50" s="0" t="n">
        <f aca="false">Y49+1</f>
        <v>7</v>
      </c>
      <c r="Z50" s="0" t="n">
        <f aca="false">D50</f>
        <v>1441</v>
      </c>
      <c r="AA50" s="0" t="n">
        <f aca="false">E50</f>
        <v>196</v>
      </c>
      <c r="AH50" s="15" t="n">
        <f aca="false">AH49+1</f>
        <v>43904</v>
      </c>
      <c r="AI50" s="5" t="n">
        <f aca="false">AI49+1</f>
        <v>7</v>
      </c>
      <c r="AJ50" s="32" t="n">
        <f aca="false">D50/D$31</f>
        <v>23.8260582010582</v>
      </c>
      <c r="AK50" s="32" t="n">
        <f aca="false">E50/E$31</f>
        <v>4.19251336898396</v>
      </c>
    </row>
    <row r="51" customFormat="false" ht="12.8" hidden="false" customHeight="false" outlineLevel="0" collapsed="false">
      <c r="B51" s="0" t="n">
        <f aca="false">B50+1</f>
        <v>8</v>
      </c>
      <c r="C51" s="15" t="n">
        <f aca="false">C50+1</f>
        <v>43905</v>
      </c>
      <c r="D51" s="21" t="n">
        <f aca="false">data_in!$D88</f>
        <v>1809</v>
      </c>
      <c r="E51" s="7" t="n">
        <f aca="false">data_in!$E88</f>
        <v>294</v>
      </c>
      <c r="F51" s="21"/>
      <c r="G51" s="21"/>
      <c r="H51" s="21" t="n">
        <f aca="false">data_in!$H88</f>
        <v>43</v>
      </c>
      <c r="I51" s="21"/>
      <c r="J51" s="21"/>
      <c r="K51" s="7"/>
      <c r="L51" s="15" t="n">
        <f aca="false">L50+1</f>
        <v>43905</v>
      </c>
      <c r="M51" s="0" t="n">
        <f aca="false">M50+1</f>
        <v>8</v>
      </c>
      <c r="N51" s="40" t="n">
        <f aca="false">D51/D$31</f>
        <v>29.9107142857143</v>
      </c>
      <c r="O51" s="46" t="n">
        <f aca="false">E58/E$31</f>
        <v>37.903743315508</v>
      </c>
      <c r="P51" s="46" t="n">
        <f aca="false">F62/F$31</f>
        <v>25.9843726060978</v>
      </c>
      <c r="Q51" s="46" t="n">
        <f aca="false">G68/G$31</f>
        <v>23.0694980694981</v>
      </c>
      <c r="R51" s="46" t="n">
        <f aca="false">H66/H$31</f>
        <v>30.1371883758666</v>
      </c>
      <c r="S51" s="46" t="n">
        <f aca="false">I70/I$31</f>
        <v>26.7039274924471</v>
      </c>
      <c r="T51" s="46" t="n">
        <f aca="false">J71/J$31</f>
        <v>17.2356170923848</v>
      </c>
      <c r="X51" s="13" t="n">
        <f aca="false">X50+1</f>
        <v>43905</v>
      </c>
      <c r="Y51" s="0" t="n">
        <f aca="false">Y50+1</f>
        <v>8</v>
      </c>
      <c r="Z51" s="0" t="n">
        <f aca="false">D51</f>
        <v>1809</v>
      </c>
      <c r="AA51" s="0" t="n">
        <f aca="false">E51</f>
        <v>294</v>
      </c>
      <c r="AH51" s="15" t="n">
        <f aca="false">AH50+1</f>
        <v>43905</v>
      </c>
      <c r="AI51" s="5" t="n">
        <f aca="false">AI50+1</f>
        <v>8</v>
      </c>
      <c r="AJ51" s="32" t="n">
        <f aca="false">D51/D$31</f>
        <v>29.9107142857143</v>
      </c>
      <c r="AK51" s="32" t="n">
        <f aca="false">E51/E$31</f>
        <v>6.28877005347594</v>
      </c>
    </row>
    <row r="52" customFormat="false" ht="12.8" hidden="false" customHeight="false" outlineLevel="0" collapsed="false">
      <c r="B52" s="0" t="n">
        <f aca="false">B51+1</f>
        <v>9</v>
      </c>
      <c r="C52" s="15" t="n">
        <f aca="false">C51+1</f>
        <v>43906</v>
      </c>
      <c r="D52" s="21" t="n">
        <f aca="false">data_in!$D89</f>
        <v>2158</v>
      </c>
      <c r="E52" s="21" t="n">
        <f aca="false">data_in!$E89</f>
        <v>342</v>
      </c>
      <c r="F52" s="21"/>
      <c r="G52" s="21"/>
      <c r="H52" s="21" t="n">
        <f aca="false">data_in!$H89</f>
        <v>65</v>
      </c>
      <c r="I52" s="21"/>
      <c r="J52" s="21"/>
      <c r="K52" s="7"/>
      <c r="L52" s="15" t="n">
        <f aca="false">L51+1</f>
        <v>43906</v>
      </c>
      <c r="M52" s="0" t="n">
        <f aca="false">M51+1</f>
        <v>9</v>
      </c>
      <c r="N52" s="40" t="n">
        <f aca="false">D52/D$31</f>
        <v>35.6812169312169</v>
      </c>
      <c r="O52" s="46" t="n">
        <f aca="false">E59/E$31</f>
        <v>49.4331550802139</v>
      </c>
      <c r="P52" s="46" t="n">
        <f aca="false">F63/F$31</f>
        <v>30.5653439558756</v>
      </c>
      <c r="Q52" s="46" t="n">
        <f aca="false">G69/G$31</f>
        <v>29.7297297297297</v>
      </c>
      <c r="R52" s="46" t="n">
        <f aca="false">H67/H$31</f>
        <v>35.7722377931848</v>
      </c>
      <c r="S52" s="46" t="n">
        <f aca="false">I71/I$31</f>
        <v>31.3716012084592</v>
      </c>
      <c r="T52" s="46" t="n">
        <f aca="false">J72/J$31</f>
        <v>18.9066603007878</v>
      </c>
      <c r="X52" s="13" t="n">
        <f aca="false">X51+1</f>
        <v>43906</v>
      </c>
      <c r="Y52" s="0" t="n">
        <f aca="false">Y51+1</f>
        <v>9</v>
      </c>
      <c r="Z52" s="0" t="n">
        <f aca="false">D52</f>
        <v>2158</v>
      </c>
      <c r="AA52" s="0" t="n">
        <f aca="false">E52</f>
        <v>342</v>
      </c>
      <c r="AH52" s="15" t="n">
        <f aca="false">AH51+1</f>
        <v>43906</v>
      </c>
      <c r="AI52" s="5" t="n">
        <f aca="false">AI51+1</f>
        <v>9</v>
      </c>
      <c r="AJ52" s="32" t="n">
        <f aca="false">D52/D$31</f>
        <v>35.6812169312169</v>
      </c>
      <c r="AK52" s="32" t="n">
        <f aca="false">E52/E$31</f>
        <v>7.31550802139037</v>
      </c>
    </row>
    <row r="53" customFormat="false" ht="12.8" hidden="false" customHeight="false" outlineLevel="0" collapsed="false">
      <c r="B53" s="0" t="n">
        <f aca="false">B52+1</f>
        <v>10</v>
      </c>
      <c r="C53" s="15" t="n">
        <f aca="false">C52+1</f>
        <v>43907</v>
      </c>
      <c r="D53" s="21" t="n">
        <f aca="false">data_in!$D90</f>
        <v>2503</v>
      </c>
      <c r="E53" s="21" t="n">
        <f aca="false">data_in!$E90</f>
        <v>533</v>
      </c>
      <c r="F53" s="21"/>
      <c r="G53" s="21"/>
      <c r="H53" s="21" t="n">
        <f aca="false">data_in!$H90</f>
        <v>81</v>
      </c>
      <c r="I53" s="21"/>
      <c r="J53" s="21"/>
      <c r="K53" s="7"/>
      <c r="L53" s="15" t="n">
        <f aca="false">L52+1</f>
        <v>43907</v>
      </c>
      <c r="M53" s="0" t="n">
        <f aca="false">M52+1</f>
        <v>10</v>
      </c>
      <c r="N53" s="40" t="n">
        <f aca="false">D53/D$31</f>
        <v>41.385582010582</v>
      </c>
      <c r="O53" s="46" t="n">
        <f aca="false">E60/E$31</f>
        <v>63.9786096256684</v>
      </c>
      <c r="P53" s="46" t="n">
        <f aca="false">F64/F$31</f>
        <v>35.4527347939329</v>
      </c>
      <c r="Q53" s="46" t="n">
        <f aca="false">G70/G$31</f>
        <v>34.5559845559846</v>
      </c>
      <c r="R53" s="46" t="n">
        <f aca="false">H68/H$31</f>
        <v>45.6557014308895</v>
      </c>
      <c r="S53" s="46" t="n">
        <f aca="false">I72/I$31</f>
        <v>35.6283987915408</v>
      </c>
      <c r="T53" s="46" t="n">
        <f aca="false">J73/J$31</f>
        <v>21.6042014800668</v>
      </c>
      <c r="X53" s="13" t="n">
        <f aca="false">X52+1</f>
        <v>43907</v>
      </c>
      <c r="Y53" s="0" t="n">
        <f aca="false">Y52+1</f>
        <v>10</v>
      </c>
      <c r="Z53" s="0" t="n">
        <f aca="false">D53</f>
        <v>2503</v>
      </c>
      <c r="AA53" s="0" t="n">
        <f aca="false">E53</f>
        <v>533</v>
      </c>
      <c r="AH53" s="15" t="n">
        <f aca="false">AH52+1</f>
        <v>43907</v>
      </c>
      <c r="AI53" s="5" t="n">
        <f aca="false">AI52+1</f>
        <v>10</v>
      </c>
      <c r="AJ53" s="32" t="n">
        <f aca="false">D53/D$31</f>
        <v>41.385582010582</v>
      </c>
      <c r="AK53" s="32" t="n">
        <f aca="false">E53/E$31</f>
        <v>11.4010695187166</v>
      </c>
    </row>
    <row r="54" customFormat="false" ht="12.8" hidden="false" customHeight="false" outlineLevel="0" collapsed="false">
      <c r="B54" s="0" t="n">
        <f aca="false">B53+1</f>
        <v>11</v>
      </c>
      <c r="C54" s="15" t="n">
        <f aca="false">C53+1</f>
        <v>43908</v>
      </c>
      <c r="D54" s="21" t="n">
        <f aca="false">data_in!$D91</f>
        <v>2978</v>
      </c>
      <c r="E54" s="21" t="n">
        <f aca="false">data_in!$E91</f>
        <v>638</v>
      </c>
      <c r="F54" s="21" t="n">
        <f aca="false">data_in!$F91</f>
        <v>264</v>
      </c>
      <c r="G54" s="21"/>
      <c r="H54" s="21" t="n">
        <f aca="false">data_in!$H91</f>
        <v>115</v>
      </c>
      <c r="I54" s="21"/>
      <c r="J54" s="21"/>
      <c r="K54" s="7"/>
      <c r="L54" s="15" t="n">
        <f aca="false">L53+1</f>
        <v>43908</v>
      </c>
      <c r="M54" s="0" t="n">
        <f aca="false">M53+1</f>
        <v>11</v>
      </c>
      <c r="N54" s="40" t="n">
        <f aca="false">D54/D$31</f>
        <v>49.239417989418</v>
      </c>
      <c r="O54" s="46" t="n">
        <f aca="false">E61/E$31</f>
        <v>78.0106951871658</v>
      </c>
      <c r="P54" s="46" t="n">
        <f aca="false">F65/F$31</f>
        <v>39.9264593228129</v>
      </c>
      <c r="Q54" s="46" t="n">
        <f aca="false">G71/G$31</f>
        <v>36.003861003861</v>
      </c>
      <c r="R54" s="46" t="n">
        <f aca="false">H69/H$31</f>
        <v>55.27363917982</v>
      </c>
      <c r="S54" s="46" t="n">
        <f aca="false">I73/I$31</f>
        <v>40.1752265861027</v>
      </c>
      <c r="T54" s="46" t="n">
        <f aca="false">J74/J$31</f>
        <v>24.0630222010026</v>
      </c>
      <c r="X54" s="13" t="n">
        <f aca="false">X53+1</f>
        <v>43908</v>
      </c>
      <c r="Y54" s="0" t="n">
        <f aca="false">Y53+1</f>
        <v>11</v>
      </c>
      <c r="Z54" s="0" t="n">
        <f aca="false">D54</f>
        <v>2978</v>
      </c>
      <c r="AA54" s="0" t="n">
        <f aca="false">E54</f>
        <v>638</v>
      </c>
      <c r="AB54" s="0" t="n">
        <f aca="false">F54</f>
        <v>264</v>
      </c>
      <c r="AH54" s="15" t="n">
        <f aca="false">AH53+1</f>
        <v>43908</v>
      </c>
      <c r="AI54" s="5" t="n">
        <f aca="false">AI53+1</f>
        <v>11</v>
      </c>
      <c r="AJ54" s="32" t="n">
        <f aca="false">D54/D$31</f>
        <v>49.239417989418</v>
      </c>
      <c r="AK54" s="32" t="n">
        <f aca="false">E54/E$31</f>
        <v>13.6470588235294</v>
      </c>
      <c r="AL54" s="32" t="n">
        <f aca="false">F54/F$31</f>
        <v>4.0447372452888</v>
      </c>
    </row>
    <row r="55" customFormat="false" ht="12.8" hidden="false" customHeight="false" outlineLevel="0" collapsed="false">
      <c r="B55" s="0" t="n">
        <f aca="false">B54+1</f>
        <v>12</v>
      </c>
      <c r="C55" s="15" t="n">
        <f aca="false">C54+1</f>
        <v>43909</v>
      </c>
      <c r="D55" s="21" t="n">
        <f aca="false">data_in!$D92</f>
        <v>3405</v>
      </c>
      <c r="E55" s="21" t="n">
        <f aca="false">data_in!$E92</f>
        <v>831</v>
      </c>
      <c r="F55" s="7" t="n">
        <f aca="false">data_in!$F92</f>
        <v>372</v>
      </c>
      <c r="G55" s="21"/>
      <c r="H55" s="21" t="n">
        <f aca="false">data_in!$H92</f>
        <v>158</v>
      </c>
      <c r="I55" s="21"/>
      <c r="J55" s="21"/>
      <c r="K55" s="7"/>
      <c r="L55" s="15" t="n">
        <f aca="false">L54+1</f>
        <v>43909</v>
      </c>
      <c r="M55" s="0" t="n">
        <f aca="false">M54+1</f>
        <v>12</v>
      </c>
      <c r="N55" s="40" t="n">
        <f aca="false">D55/D$31</f>
        <v>56.2996031746032</v>
      </c>
      <c r="O55" s="46" t="n">
        <f aca="false">E62/E$31</f>
        <v>93.3689839572193</v>
      </c>
      <c r="P55" s="46" t="n">
        <f aca="false">F66/F$31</f>
        <v>46.3306266278535</v>
      </c>
      <c r="Q55" s="46" t="n">
        <f aca="false">G72/G$31</f>
        <v>38.7065637065637</v>
      </c>
      <c r="R55" s="46" t="n">
        <f aca="false">H70/H$31</f>
        <v>65.8061661011949</v>
      </c>
      <c r="S55" s="46" t="n">
        <f aca="false">I74/I$31</f>
        <v>46.9063444108761</v>
      </c>
      <c r="T55" s="46" t="n">
        <f aca="false">J75/J$31</f>
        <v>28.0377178324182</v>
      </c>
      <c r="X55" s="13" t="n">
        <f aca="false">X54+1</f>
        <v>43909</v>
      </c>
      <c r="Y55" s="0" t="n">
        <f aca="false">Y54+1</f>
        <v>12</v>
      </c>
      <c r="Z55" s="0" t="n">
        <f aca="false">D55</f>
        <v>3405</v>
      </c>
      <c r="AA55" s="0" t="n">
        <f aca="false">E55</f>
        <v>831</v>
      </c>
      <c r="AB55" s="0" t="n">
        <f aca="false">F55</f>
        <v>372</v>
      </c>
      <c r="AH55" s="15" t="n">
        <f aca="false">AH54+1</f>
        <v>43909</v>
      </c>
      <c r="AI55" s="5" t="n">
        <f aca="false">AI54+1</f>
        <v>12</v>
      </c>
      <c r="AJ55" s="32" t="n">
        <f aca="false">D55/D$31</f>
        <v>56.2996031746032</v>
      </c>
      <c r="AK55" s="32" t="n">
        <f aca="false">E55/E$31</f>
        <v>17.7754010695187</v>
      </c>
      <c r="AL55" s="32" t="n">
        <f aca="false">F55/F$31</f>
        <v>5.69940248199786</v>
      </c>
    </row>
    <row r="56" customFormat="false" ht="12.8" hidden="false" customHeight="false" outlineLevel="0" collapsed="false">
      <c r="B56" s="0" t="n">
        <f aca="false">B55+1</f>
        <v>13</v>
      </c>
      <c r="C56" s="15" t="n">
        <f aca="false">C55+1</f>
        <v>43910</v>
      </c>
      <c r="D56" s="21" t="n">
        <f aca="false">data_in!$D93</f>
        <v>4032</v>
      </c>
      <c r="E56" s="21" t="n">
        <f aca="false">data_in!$E93</f>
        <v>1093</v>
      </c>
      <c r="F56" s="21" t="n">
        <f aca="false">data_in!$F93</f>
        <v>450</v>
      </c>
      <c r="G56" s="21"/>
      <c r="H56" s="21" t="n">
        <f aca="false">data_in!$H93</f>
        <v>194</v>
      </c>
      <c r="I56" s="21"/>
      <c r="J56" s="21"/>
      <c r="K56" s="7"/>
      <c r="L56" s="15" t="n">
        <f aca="false">L55+1</f>
        <v>43910</v>
      </c>
      <c r="M56" s="0" t="n">
        <f aca="false">M55+1</f>
        <v>13</v>
      </c>
      <c r="N56" s="40" t="n">
        <f aca="false">D56/D$31</f>
        <v>66.6666666666667</v>
      </c>
      <c r="O56" s="46" t="n">
        <f aca="false">E63/E$31</f>
        <v>109.903743315508</v>
      </c>
      <c r="P56" s="46" t="n">
        <f aca="false">F67/F$31</f>
        <v>53.9757928604259</v>
      </c>
      <c r="Q56" s="46" t="n">
        <f aca="false">G73/G$31</f>
        <v>46.042471042471</v>
      </c>
      <c r="R56" s="46" t="n">
        <f aca="false">H71/H$31</f>
        <v>77.0172591827703</v>
      </c>
      <c r="S56" s="46" t="n">
        <f aca="false">I75/I$31</f>
        <v>53.4471299093656</v>
      </c>
      <c r="T56" s="46" t="n">
        <f aca="false">J76/J$31</f>
        <v>31.1172117450465</v>
      </c>
      <c r="X56" s="13" t="n">
        <f aca="false">X55+1</f>
        <v>43910</v>
      </c>
      <c r="Y56" s="0" t="n">
        <f aca="false">Y55+1</f>
        <v>13</v>
      </c>
      <c r="Z56" s="0" t="n">
        <f aca="false">D56</f>
        <v>4032</v>
      </c>
      <c r="AA56" s="0" t="n">
        <f aca="false">E56</f>
        <v>1093</v>
      </c>
      <c r="AB56" s="0" t="n">
        <f aca="false">F56</f>
        <v>450</v>
      </c>
      <c r="AH56" s="15" t="n">
        <f aca="false">AH55+1</f>
        <v>43910</v>
      </c>
      <c r="AI56" s="5" t="n">
        <f aca="false">AI55+1</f>
        <v>13</v>
      </c>
      <c r="AJ56" s="32" t="n">
        <f aca="false">D56/D$31</f>
        <v>66.6666666666667</v>
      </c>
      <c r="AK56" s="32" t="n">
        <f aca="false">E56/E$31</f>
        <v>23.379679144385</v>
      </c>
      <c r="AL56" s="32" t="n">
        <f aca="false">F56/F$31</f>
        <v>6.89443848628773</v>
      </c>
    </row>
    <row r="57" customFormat="false" ht="12.8" hidden="false" customHeight="false" outlineLevel="0" collapsed="false">
      <c r="B57" s="0" t="n">
        <f aca="false">B56+1</f>
        <v>14</v>
      </c>
      <c r="C57" s="15" t="n">
        <f aca="false">C56+1</f>
        <v>43911</v>
      </c>
      <c r="D57" s="21" t="n">
        <f aca="false">data_in!$D94</f>
        <v>4825</v>
      </c>
      <c r="E57" s="21" t="n">
        <f aca="false">data_in!$E94</f>
        <v>1381</v>
      </c>
      <c r="F57" s="21" t="n">
        <f aca="false">data_in!$F94</f>
        <v>562</v>
      </c>
      <c r="G57" s="21"/>
      <c r="H57" s="21" t="n">
        <f aca="false">data_in!$H94</f>
        <v>250</v>
      </c>
      <c r="I57" s="21"/>
      <c r="J57" s="21"/>
      <c r="K57" s="7"/>
      <c r="L57" s="15" t="n">
        <f aca="false">L56+1</f>
        <v>43911</v>
      </c>
      <c r="M57" s="0" t="n">
        <f aca="false">M56+1</f>
        <v>14</v>
      </c>
      <c r="N57" s="40" t="n">
        <f aca="false">D57/D$31</f>
        <v>79.7784391534392</v>
      </c>
      <c r="O57" s="46" t="n">
        <f aca="false">E64/E$31</f>
        <v>127.957219251337</v>
      </c>
      <c r="P57" s="46" t="n">
        <f aca="false">F68/F$31</f>
        <v>61.7741688371381</v>
      </c>
      <c r="Q57" s="46" t="n">
        <f aca="false">G74/G$31</f>
        <v>57.0463320463321</v>
      </c>
      <c r="R57" s="46" t="n">
        <f aca="false">H72/H$31</f>
        <v>86.517185425579</v>
      </c>
      <c r="S57" s="46" t="n">
        <f aca="false">I76/I$31</f>
        <v>59.8247734138973</v>
      </c>
      <c r="T57" s="46" t="n">
        <f aca="false">J77/J$31</f>
        <v>32.6569587013607</v>
      </c>
      <c r="X57" s="13" t="n">
        <f aca="false">X56+1</f>
        <v>43911</v>
      </c>
      <c r="Y57" s="0" t="n">
        <f aca="false">Y56+1</f>
        <v>14</v>
      </c>
      <c r="Z57" s="0" t="n">
        <f aca="false">D57</f>
        <v>4825</v>
      </c>
      <c r="AA57" s="0" t="n">
        <f aca="false">E57</f>
        <v>1381</v>
      </c>
      <c r="AB57" s="0" t="n">
        <f aca="false">F57</f>
        <v>562</v>
      </c>
      <c r="AH57" s="15" t="n">
        <f aca="false">AH56+1</f>
        <v>43911</v>
      </c>
      <c r="AI57" s="5" t="n">
        <f aca="false">AI56+1</f>
        <v>14</v>
      </c>
      <c r="AJ57" s="32" t="n">
        <f aca="false">D57/D$31</f>
        <v>79.7784391534392</v>
      </c>
      <c r="AK57" s="32" t="n">
        <f aca="false">E57/E$31</f>
        <v>29.5401069518717</v>
      </c>
      <c r="AL57" s="32" t="n">
        <f aca="false">F57/F$31</f>
        <v>8.61038762065267</v>
      </c>
    </row>
    <row r="58" customFormat="false" ht="12.8" hidden="false" customHeight="false" outlineLevel="0" collapsed="false">
      <c r="B58" s="0" t="n">
        <f aca="false">B57+1</f>
        <v>15</v>
      </c>
      <c r="C58" s="15" t="n">
        <f aca="false">C57+1</f>
        <v>43912</v>
      </c>
      <c r="D58" s="21" t="n">
        <f aca="false">data_in!$D95</f>
        <v>5476</v>
      </c>
      <c r="E58" s="21" t="n">
        <f aca="false">data_in!$E95</f>
        <v>1772</v>
      </c>
      <c r="F58" s="21" t="n">
        <f aca="false">data_in!$F95</f>
        <v>674</v>
      </c>
      <c r="G58" s="21"/>
      <c r="H58" s="21" t="n">
        <f aca="false">data_in!$H95</f>
        <v>285</v>
      </c>
      <c r="I58" s="21"/>
      <c r="J58" s="21"/>
      <c r="K58" s="7"/>
      <c r="L58" s="15" t="n">
        <f aca="false">L57+1</f>
        <v>43912</v>
      </c>
      <c r="M58" s="0" t="n">
        <f aca="false">M57+1</f>
        <v>15</v>
      </c>
      <c r="N58" s="40" t="n">
        <f aca="false">D58/D$31</f>
        <v>90.5423280423281</v>
      </c>
      <c r="O58" s="46" t="n">
        <f aca="false">E65/E$31</f>
        <v>145.51871657754</v>
      </c>
      <c r="P58" s="46" t="n">
        <f aca="false">F69/F$31</f>
        <v>82.5340891680711</v>
      </c>
      <c r="Q58" s="46" t="n">
        <f aca="false">G75/G$31</f>
        <v>66.3127413127413</v>
      </c>
      <c r="R58" s="46" t="n">
        <f aca="false">H73/H$31</f>
        <v>95.0435167428824</v>
      </c>
      <c r="S58" s="46" t="n">
        <f aca="false">I77/I$31</f>
        <v>66.5800604229607</v>
      </c>
      <c r="T58" s="46" t="n">
        <f aca="false">J78/J$31</f>
        <v>34.2683217951778</v>
      </c>
      <c r="X58" s="13" t="n">
        <f aca="false">X57+1</f>
        <v>43912</v>
      </c>
      <c r="Y58" s="0" t="n">
        <f aca="false">Y57+1</f>
        <v>15</v>
      </c>
      <c r="Z58" s="0" t="n">
        <f aca="false">D58</f>
        <v>5476</v>
      </c>
      <c r="AA58" s="0" t="n">
        <f aca="false">E58</f>
        <v>1772</v>
      </c>
      <c r="AB58" s="0" t="n">
        <f aca="false">F58</f>
        <v>674</v>
      </c>
      <c r="AD58" s="0" t="n">
        <f aca="false">H58</f>
        <v>285</v>
      </c>
      <c r="AH58" s="15" t="n">
        <f aca="false">AH57+1</f>
        <v>43912</v>
      </c>
      <c r="AI58" s="5" t="n">
        <f aca="false">AI57+1</f>
        <v>15</v>
      </c>
      <c r="AJ58" s="32" t="n">
        <f aca="false">D58/D$31</f>
        <v>90.5423280423281</v>
      </c>
      <c r="AK58" s="32" t="n">
        <f aca="false">E58/E$31</f>
        <v>37.903743315508</v>
      </c>
      <c r="AL58" s="32" t="n">
        <f aca="false">F58/F$31</f>
        <v>10.3263367550176</v>
      </c>
      <c r="AM58" s="32"/>
      <c r="AN58" s="32" t="n">
        <f aca="false">H58/H$31</f>
        <v>4.2041599055908</v>
      </c>
    </row>
    <row r="59" customFormat="false" ht="12.8" hidden="false" customHeight="false" outlineLevel="0" collapsed="false">
      <c r="B59" s="0" t="n">
        <f aca="false">B58+1</f>
        <v>16</v>
      </c>
      <c r="C59" s="15" t="n">
        <f aca="false">C58+1</f>
        <v>43913</v>
      </c>
      <c r="D59" s="21" t="n">
        <f aca="false">data_in!$D96</f>
        <v>6077</v>
      </c>
      <c r="E59" s="21" t="n">
        <f aca="false">data_in!$E96</f>
        <v>2311</v>
      </c>
      <c r="F59" s="21" t="n">
        <f aca="false">data_in!$F96</f>
        <v>860</v>
      </c>
      <c r="G59" s="21"/>
      <c r="H59" s="7" t="n">
        <f aca="false">data_in!$H96</f>
        <v>359</v>
      </c>
      <c r="I59" s="21"/>
      <c r="J59" s="21"/>
      <c r="K59" s="7"/>
      <c r="L59" s="15" t="n">
        <f aca="false">L58+1</f>
        <v>43913</v>
      </c>
      <c r="M59" s="0" t="n">
        <f aca="false">M58+1</f>
        <v>16</v>
      </c>
      <c r="N59" s="40" t="n">
        <f aca="false">D59/D$31</f>
        <v>100.479497354497</v>
      </c>
      <c r="O59" s="46" t="n">
        <f aca="false">E66/E$31</f>
        <v>165.048128342246</v>
      </c>
      <c r="P59" s="46" t="n">
        <f aca="false">F70/F$31</f>
        <v>99.6935805117206</v>
      </c>
      <c r="Q59" s="46" t="n">
        <f aca="false">G76/G$31</f>
        <v>76.5444015444016</v>
      </c>
      <c r="R59" s="46" t="n">
        <f aca="false">H74/H$31</f>
        <v>110.20799527954</v>
      </c>
      <c r="S59" s="46" t="n">
        <f aca="false">I78/I$31</f>
        <v>72.6948640483384</v>
      </c>
      <c r="T59" s="46" t="n">
        <f aca="false">J79/J$31</f>
        <v>36.0706612556696</v>
      </c>
      <c r="X59" s="13" t="n">
        <f aca="false">X58+1</f>
        <v>43913</v>
      </c>
      <c r="Y59" s="0" t="n">
        <f aca="false">Y58+1</f>
        <v>16</v>
      </c>
      <c r="Z59" s="0" t="n">
        <f aca="false">D59</f>
        <v>6077</v>
      </c>
      <c r="AA59" s="0" t="n">
        <f aca="false">E59</f>
        <v>2311</v>
      </c>
      <c r="AB59" s="0" t="n">
        <f aca="false">F59</f>
        <v>860</v>
      </c>
      <c r="AD59" s="0" t="n">
        <f aca="false">H59</f>
        <v>359</v>
      </c>
      <c r="AH59" s="15" t="n">
        <f aca="false">AH58+1</f>
        <v>43913</v>
      </c>
      <c r="AI59" s="5" t="n">
        <f aca="false">AI58+1</f>
        <v>16</v>
      </c>
      <c r="AJ59" s="32" t="n">
        <f aca="false">D59/D$31</f>
        <v>100.479497354497</v>
      </c>
      <c r="AK59" s="32" t="n">
        <f aca="false">E59/E$31</f>
        <v>49.4331550802139</v>
      </c>
      <c r="AL59" s="32" t="n">
        <f aca="false">F59/F$31</f>
        <v>13.1760379960165</v>
      </c>
      <c r="AM59" s="32"/>
      <c r="AN59" s="32" t="n">
        <f aca="false">H59/H$31</f>
        <v>5.29576633721788</v>
      </c>
    </row>
    <row r="60" customFormat="false" ht="12.8" hidden="false" customHeight="false" outlineLevel="0" collapsed="false">
      <c r="B60" s="0" t="n">
        <f aca="false">B59+1</f>
        <v>17</v>
      </c>
      <c r="C60" s="15" t="n">
        <f aca="false">C59+1</f>
        <v>43914</v>
      </c>
      <c r="D60" s="21" t="n">
        <f aca="false">data_in!$D97</f>
        <v>6820</v>
      </c>
      <c r="E60" s="21" t="n">
        <f aca="false">data_in!$E97</f>
        <v>2991</v>
      </c>
      <c r="F60" s="21" t="n">
        <f aca="false">data_in!$F97</f>
        <v>1100</v>
      </c>
      <c r="G60" s="21" t="n">
        <f aca="false">data_in!$G97</f>
        <v>40</v>
      </c>
      <c r="H60" s="21" t="n">
        <f aca="false">data_in!$H97</f>
        <v>508</v>
      </c>
      <c r="I60" s="21"/>
      <c r="J60" s="21"/>
      <c r="K60" s="7"/>
      <c r="L60" s="15" t="n">
        <f aca="false">L59+1</f>
        <v>43914</v>
      </c>
      <c r="M60" s="0" t="n">
        <f aca="false">M59+1</f>
        <v>17</v>
      </c>
      <c r="N60" s="40" t="n">
        <f aca="false">D60/D$31</f>
        <v>112.76455026455</v>
      </c>
      <c r="O60" s="46" t="n">
        <f aca="false">E67/E$31</f>
        <v>181.048128342246</v>
      </c>
      <c r="P60" s="46" t="n">
        <f aca="false">F71/F$31</f>
        <v>115.826566569634</v>
      </c>
      <c r="Q60" s="46" t="n">
        <f aca="false">G77/G$31</f>
        <v>83.976833976834</v>
      </c>
      <c r="R60" s="46" t="n">
        <f aca="false">H75/H$31</f>
        <v>125.460982445788</v>
      </c>
      <c r="S60" s="46" t="n">
        <f aca="false">I79/I$31</f>
        <v>77.9123867069486</v>
      </c>
      <c r="T60" s="46" t="n">
        <f aca="false">J80/J$31</f>
        <v>38.1236571974218</v>
      </c>
      <c r="X60" s="13" t="n">
        <f aca="false">X59+1</f>
        <v>43914</v>
      </c>
      <c r="Y60" s="0" t="n">
        <f aca="false">Y59+1</f>
        <v>17</v>
      </c>
      <c r="Z60" s="0" t="n">
        <f aca="false">D60</f>
        <v>6820</v>
      </c>
      <c r="AA60" s="0" t="n">
        <f aca="false">E60</f>
        <v>2991</v>
      </c>
      <c r="AB60" s="0" t="n">
        <f aca="false">F60</f>
        <v>1100</v>
      </c>
      <c r="AC60" s="0" t="n">
        <f aca="false">G60</f>
        <v>40</v>
      </c>
      <c r="AD60" s="0" t="n">
        <f aca="false">H60</f>
        <v>508</v>
      </c>
      <c r="AH60" s="15" t="n">
        <f aca="false">AH59+1</f>
        <v>43914</v>
      </c>
      <c r="AI60" s="5" t="n">
        <f aca="false">AI59+1</f>
        <v>17</v>
      </c>
      <c r="AJ60" s="32" t="n">
        <f aca="false">D60/D$31</f>
        <v>112.76455026455</v>
      </c>
      <c r="AK60" s="32" t="n">
        <f aca="false">E60/E$31</f>
        <v>63.9786096256684</v>
      </c>
      <c r="AL60" s="32" t="n">
        <f aca="false">F60/F$31</f>
        <v>16.85307185537</v>
      </c>
      <c r="AM60" s="32" t="n">
        <f aca="false">G60/G$31</f>
        <v>3.86100386100386</v>
      </c>
      <c r="AN60" s="32" t="n">
        <f aca="false">H60/H$31</f>
        <v>7.49373063873728</v>
      </c>
    </row>
    <row r="61" customFormat="false" ht="12.8" hidden="false" customHeight="false" outlineLevel="0" collapsed="false">
      <c r="B61" s="0" t="n">
        <f aca="false">B60+1</f>
        <v>18</v>
      </c>
      <c r="C61" s="15" t="n">
        <f aca="false">C60+1</f>
        <v>43915</v>
      </c>
      <c r="D61" s="21" t="n">
        <f aca="false">data_in!$D98</f>
        <v>7503</v>
      </c>
      <c r="E61" s="21" t="n">
        <f aca="false">data_in!$E98</f>
        <v>3647</v>
      </c>
      <c r="F61" s="21" t="n">
        <f aca="false">data_in!$F98</f>
        <v>1311</v>
      </c>
      <c r="G61" s="7" t="n">
        <f aca="false">data_in!$G98</f>
        <v>62</v>
      </c>
      <c r="H61" s="21" t="n">
        <f aca="false">data_in!$H98</f>
        <v>694</v>
      </c>
      <c r="I61" s="21"/>
      <c r="J61" s="21"/>
      <c r="K61" s="7"/>
      <c r="L61" s="15" t="n">
        <f aca="false">L60+1</f>
        <v>43915</v>
      </c>
      <c r="M61" s="0" t="n">
        <f aca="false">M60+1</f>
        <v>18</v>
      </c>
      <c r="N61" s="40" t="n">
        <f aca="false">D61/D$31</f>
        <v>124.05753968254</v>
      </c>
      <c r="O61" s="46" t="n">
        <f aca="false">E68/E$31</f>
        <v>200.791443850267</v>
      </c>
      <c r="P61" s="46" t="n">
        <f aca="false">F72/F$31</f>
        <v>123.762831316072</v>
      </c>
      <c r="Q61" s="46" t="n">
        <f aca="false">G78/G$31</f>
        <v>85.6177606177606</v>
      </c>
      <c r="R61" s="46" t="n">
        <f aca="false">H76/H$31</f>
        <v>141.731818852338</v>
      </c>
      <c r="S61" s="46" t="n">
        <f aca="false">I80/I$31</f>
        <v>83.1268882175227</v>
      </c>
      <c r="T61" s="46" t="n">
        <f aca="false">J81/J$31</f>
        <v>41.7164000954882</v>
      </c>
      <c r="X61" s="13" t="n">
        <f aca="false">X60+1</f>
        <v>43915</v>
      </c>
      <c r="Y61" s="0" t="n">
        <f aca="false">Y60+1</f>
        <v>18</v>
      </c>
      <c r="Z61" s="0" t="n">
        <f aca="false">D61</f>
        <v>7503</v>
      </c>
      <c r="AA61" s="0" t="n">
        <f aca="false">E61</f>
        <v>3647</v>
      </c>
      <c r="AB61" s="0" t="n">
        <f aca="false">F61</f>
        <v>1311</v>
      </c>
      <c r="AC61" s="0" t="n">
        <f aca="false">G61</f>
        <v>62</v>
      </c>
      <c r="AD61" s="0" t="n">
        <f aca="false">H61</f>
        <v>694</v>
      </c>
      <c r="AH61" s="15" t="n">
        <f aca="false">AH60+1</f>
        <v>43915</v>
      </c>
      <c r="AI61" s="5" t="n">
        <f aca="false">AI60+1</f>
        <v>18</v>
      </c>
      <c r="AJ61" s="32" t="n">
        <f aca="false">D61/D$31</f>
        <v>124.05753968254</v>
      </c>
      <c r="AK61" s="32" t="n">
        <f aca="false">E61/E$31</f>
        <v>78.0106951871658</v>
      </c>
      <c r="AL61" s="32" t="n">
        <f aca="false">F61/F$31</f>
        <v>20.0857974567182</v>
      </c>
      <c r="AM61" s="32" t="n">
        <f aca="false">G61/G$31</f>
        <v>5.98455598455598</v>
      </c>
      <c r="AN61" s="32" t="n">
        <f aca="false">H61/H$31</f>
        <v>10.2374981560702</v>
      </c>
    </row>
    <row r="62" customFormat="false" ht="12.8" hidden="false" customHeight="false" outlineLevel="0" collapsed="false">
      <c r="B62" s="0" t="n">
        <f aca="false">B61+1</f>
        <v>19</v>
      </c>
      <c r="C62" s="15" t="n">
        <f aca="false">C61+1</f>
        <v>43916</v>
      </c>
      <c r="D62" s="21" t="n">
        <f aca="false">data_in!$D99</f>
        <v>8215</v>
      </c>
      <c r="E62" s="21" t="n">
        <f aca="false">data_in!$E99</f>
        <v>4365</v>
      </c>
      <c r="F62" s="21" t="n">
        <f aca="false">data_in!$F99</f>
        <v>1696</v>
      </c>
      <c r="G62" s="21" t="n">
        <f aca="false">data_in!$G99</f>
        <v>77</v>
      </c>
      <c r="H62" s="21" t="n">
        <f aca="false">data_in!$H99</f>
        <v>877</v>
      </c>
      <c r="I62" s="21" t="n">
        <f aca="false">data_in!$I99</f>
        <v>1295</v>
      </c>
      <c r="J62" s="0"/>
      <c r="K62" s="0"/>
      <c r="L62" s="15" t="n">
        <f aca="false">L61+1</f>
        <v>43916</v>
      </c>
      <c r="M62" s="0" t="n">
        <f aca="false">M61+1</f>
        <v>19</v>
      </c>
      <c r="N62" s="40" t="n">
        <f aca="false">D62/D$31</f>
        <v>135.830026455026</v>
      </c>
      <c r="O62" s="46" t="n">
        <f aca="false">E69/E$31</f>
        <v>221.347593582888</v>
      </c>
      <c r="P62" s="46" t="n">
        <f aca="false">F73/F$31</f>
        <v>136.525203002911</v>
      </c>
      <c r="Q62" s="46" t="n">
        <f aca="false">G79/G$31</f>
        <v>86.7760617760618</v>
      </c>
      <c r="R62" s="46" t="n">
        <f aca="false">H77/H$31</f>
        <v>158.725475733884</v>
      </c>
      <c r="S62" s="46" t="n">
        <f aca="false">I81/I$31</f>
        <v>90.8791540785498</v>
      </c>
      <c r="T62" s="46" t="n">
        <f aca="false">J82/J$31</f>
        <v>45.4046311768919</v>
      </c>
      <c r="X62" s="13" t="n">
        <f aca="false">X61+1</f>
        <v>43916</v>
      </c>
      <c r="Y62" s="0" t="n">
        <f aca="false">Y61+1</f>
        <v>19</v>
      </c>
      <c r="Z62" s="0" t="n">
        <f aca="false">D62</f>
        <v>8215</v>
      </c>
      <c r="AA62" s="0" t="n">
        <f aca="false">E62</f>
        <v>4365</v>
      </c>
      <c r="AB62" s="0" t="n">
        <f aca="false">F62</f>
        <v>1696</v>
      </c>
      <c r="AC62" s="20" t="n">
        <f aca="false">G62</f>
        <v>77</v>
      </c>
      <c r="AD62" s="0" t="n">
        <f aca="false">H62</f>
        <v>877</v>
      </c>
      <c r="AE62" s="0" t="n">
        <f aca="false">I62</f>
        <v>1295</v>
      </c>
      <c r="AH62" s="15" t="n">
        <f aca="false">AH61+1</f>
        <v>43916</v>
      </c>
      <c r="AI62" s="5" t="n">
        <f aca="false">AI61+1</f>
        <v>19</v>
      </c>
      <c r="AJ62" s="32" t="n">
        <f aca="false">D62/D$31</f>
        <v>135.830026455026</v>
      </c>
      <c r="AK62" s="32" t="n">
        <f aca="false">E62/E$31</f>
        <v>93.3689839572193</v>
      </c>
      <c r="AL62" s="32" t="n">
        <f aca="false">F62/F$31</f>
        <v>25.9843726060978</v>
      </c>
      <c r="AM62" s="32" t="n">
        <f aca="false">G62/G$31</f>
        <v>7.43243243243243</v>
      </c>
      <c r="AN62" s="32" t="n">
        <f aca="false">H62/H$31</f>
        <v>12.9370113586075</v>
      </c>
      <c r="AO62" s="32" t="n">
        <f aca="false">I62/I$31</f>
        <v>3.91238670694864</v>
      </c>
    </row>
    <row r="63" customFormat="false" ht="12.8" hidden="false" customHeight="false" outlineLevel="0" collapsed="false">
      <c r="B63" s="0" t="n">
        <f aca="false">B62+1</f>
        <v>20</v>
      </c>
      <c r="C63" s="15" t="n">
        <f aca="false">C62+1</f>
        <v>43917</v>
      </c>
      <c r="D63" s="21" t="n">
        <f aca="false">data_in!$D100</f>
        <v>9134</v>
      </c>
      <c r="E63" s="21" t="n">
        <f aca="false">data_in!$E100</f>
        <v>5138</v>
      </c>
      <c r="F63" s="21" t="n">
        <f aca="false">data_in!$F100</f>
        <v>1995</v>
      </c>
      <c r="G63" s="21" t="n">
        <f aca="false">data_in!$G100</f>
        <v>105</v>
      </c>
      <c r="H63" s="21" t="n">
        <f aca="false">data_in!$H100</f>
        <v>1161</v>
      </c>
      <c r="I63" s="7" t="n">
        <f aca="false">data_in!$I100</f>
        <v>1696</v>
      </c>
      <c r="J63" s="21" t="n">
        <f aca="false">data_in!$J100</f>
        <v>351</v>
      </c>
      <c r="K63" s="0"/>
      <c r="L63" s="15" t="n">
        <f aca="false">L62+1</f>
        <v>43917</v>
      </c>
      <c r="M63" s="0" t="n">
        <f aca="false">M62+1</f>
        <v>20</v>
      </c>
      <c r="N63" s="40" t="n">
        <f aca="false">D63/D$31</f>
        <v>151.025132275132</v>
      </c>
      <c r="O63" s="46" t="n">
        <f aca="false">E70/E$31</f>
        <v>239.529411764706</v>
      </c>
      <c r="P63" s="46" t="n">
        <f aca="false">F74/F$31</f>
        <v>158.23502374751</v>
      </c>
      <c r="Q63" s="46" t="n">
        <f aca="false">G80/G$31</f>
        <v>88.7065637065637</v>
      </c>
      <c r="R63" s="46" t="n">
        <f aca="false">H78/H$31</f>
        <v>171.101932438413</v>
      </c>
      <c r="S63" s="46" t="n">
        <f aca="false">I82/I$31</f>
        <v>98.8277945619335</v>
      </c>
      <c r="T63" s="46" t="n">
        <f aca="false">J83/J$31</f>
        <v>48.3647648603485</v>
      </c>
      <c r="X63" s="13" t="n">
        <f aca="false">X62+1</f>
        <v>43917</v>
      </c>
      <c r="Y63" s="0" t="n">
        <f aca="false">Y62+1</f>
        <v>20</v>
      </c>
      <c r="Z63" s="0" t="n">
        <f aca="false">D63</f>
        <v>9134</v>
      </c>
      <c r="AA63" s="0" t="n">
        <f aca="false">E63</f>
        <v>5138</v>
      </c>
      <c r="AB63" s="0" t="n">
        <f aca="false">F63</f>
        <v>1995</v>
      </c>
      <c r="AC63" s="20" t="n">
        <f aca="false">G63</f>
        <v>105</v>
      </c>
      <c r="AD63" s="0" t="n">
        <f aca="false">H63</f>
        <v>1161</v>
      </c>
      <c r="AE63" s="0" t="n">
        <f aca="false">I63</f>
        <v>1696</v>
      </c>
      <c r="AF63" s="0" t="n">
        <f aca="false">J63</f>
        <v>351</v>
      </c>
      <c r="AH63" s="15" t="n">
        <f aca="false">AH62+1</f>
        <v>43917</v>
      </c>
      <c r="AI63" s="5" t="n">
        <f aca="false">AI62+1</f>
        <v>20</v>
      </c>
      <c r="AJ63" s="32" t="n">
        <f aca="false">D63/D$31</f>
        <v>151.025132275132</v>
      </c>
      <c r="AK63" s="32" t="n">
        <f aca="false">E63/E$31</f>
        <v>109.903743315508</v>
      </c>
      <c r="AL63" s="32" t="n">
        <f aca="false">F63/F$31</f>
        <v>30.5653439558756</v>
      </c>
      <c r="AM63" s="32" t="n">
        <f aca="false">G63/G$31</f>
        <v>10.1351351351351</v>
      </c>
      <c r="AN63" s="32" t="n">
        <f aca="false">H63/H$31</f>
        <v>17.126419825933</v>
      </c>
      <c r="AO63" s="32" t="n">
        <f aca="false">I63/I$31</f>
        <v>5.12386706948641</v>
      </c>
      <c r="AP63" s="32" t="n">
        <f aca="false">J63/J$31</f>
        <v>4.18954404392456</v>
      </c>
    </row>
    <row r="64" customFormat="false" ht="12.8" hidden="false" customHeight="false" outlineLevel="0" collapsed="false">
      <c r="B64" s="0" t="n">
        <f aca="false">B63+1</f>
        <v>21</v>
      </c>
      <c r="C64" s="15" t="n">
        <f aca="false">C63+1</f>
        <v>43918</v>
      </c>
      <c r="D64" s="21" t="n">
        <f aca="false">data_in!$D101</f>
        <v>10023</v>
      </c>
      <c r="E64" s="21" t="n">
        <f aca="false">data_in!$E101</f>
        <v>5982</v>
      </c>
      <c r="F64" s="21" t="n">
        <f aca="false">data_in!$F101</f>
        <v>2314</v>
      </c>
      <c r="G64" s="21" t="n">
        <f aca="false">data_in!$G101</f>
        <v>105</v>
      </c>
      <c r="H64" s="21" t="n">
        <f aca="false">data_in!$H101</f>
        <v>1455</v>
      </c>
      <c r="I64" s="21" t="n">
        <f aca="false">data_in!$I101</f>
        <v>2221</v>
      </c>
      <c r="J64" s="7" t="n">
        <f aca="false">data_in!$J101</f>
        <v>433</v>
      </c>
      <c r="K64" s="0"/>
      <c r="L64" s="15" t="n">
        <f aca="false">L63+1</f>
        <v>43918</v>
      </c>
      <c r="M64" s="0" t="n">
        <f aca="false">M63+1</f>
        <v>21</v>
      </c>
      <c r="N64" s="40" t="n">
        <f aca="false">D64/D$31</f>
        <v>165.724206349206</v>
      </c>
      <c r="O64" s="46" t="n">
        <f aca="false">E71/E$31</f>
        <v>255.550802139037</v>
      </c>
      <c r="P64" s="46" t="n">
        <f aca="false">F75/F$31</f>
        <v>166.52367090547</v>
      </c>
      <c r="Q64" s="46" t="n">
        <f aca="false">G81/G$31</f>
        <v>99.7104247104247</v>
      </c>
      <c r="R64" s="46" t="n">
        <f aca="false">H79/H$31</f>
        <v>181.221419088361</v>
      </c>
      <c r="S64" s="46" t="n">
        <f aca="false">I83/I$31</f>
        <v>105.453172205438</v>
      </c>
      <c r="T64" s="46" t="n">
        <f aca="false">J84/J$31</f>
        <v>51.9455717354977</v>
      </c>
      <c r="X64" s="13" t="n">
        <f aca="false">X63+1</f>
        <v>43918</v>
      </c>
      <c r="Y64" s="0" t="n">
        <f aca="false">Y63+1</f>
        <v>21</v>
      </c>
      <c r="Z64" s="0" t="n">
        <f aca="false">D64</f>
        <v>10023</v>
      </c>
      <c r="AA64" s="0" t="n">
        <f aca="false">E64</f>
        <v>5982</v>
      </c>
      <c r="AB64" s="0" t="n">
        <f aca="false">F64</f>
        <v>2314</v>
      </c>
      <c r="AC64" s="20" t="n">
        <f aca="false">G64</f>
        <v>105</v>
      </c>
      <c r="AD64" s="0" t="n">
        <f aca="false">H64</f>
        <v>1455</v>
      </c>
      <c r="AE64" s="0" t="n">
        <f aca="false">I64</f>
        <v>2221</v>
      </c>
      <c r="AF64" s="0" t="n">
        <f aca="false">J64</f>
        <v>433</v>
      </c>
      <c r="AH64" s="15" t="n">
        <f aca="false">AH63+1</f>
        <v>43918</v>
      </c>
      <c r="AI64" s="5" t="n">
        <f aca="false">AI63+1</f>
        <v>21</v>
      </c>
      <c r="AJ64" s="32" t="n">
        <f aca="false">D64/D$31</f>
        <v>165.724206349206</v>
      </c>
      <c r="AK64" s="32" t="n">
        <f aca="false">E64/E$31</f>
        <v>127.957219251337</v>
      </c>
      <c r="AL64" s="32" t="n">
        <f aca="false">F64/F$31</f>
        <v>35.4527347939329</v>
      </c>
      <c r="AM64" s="32" t="n">
        <f aca="false">G64/G$31</f>
        <v>10.1351351351351</v>
      </c>
      <c r="AN64" s="32" t="n">
        <f aca="false">H64/H$31</f>
        <v>21.4633426759109</v>
      </c>
      <c r="AO64" s="32" t="n">
        <f aca="false">I64/I$31</f>
        <v>6.70996978851964</v>
      </c>
      <c r="AP64" s="32" t="n">
        <f aca="false">J64/J$31</f>
        <v>5.16829792313201</v>
      </c>
    </row>
    <row r="65" customFormat="false" ht="12.8" hidden="false" customHeight="false" outlineLevel="0" collapsed="false">
      <c r="B65" s="0" t="n">
        <f aca="false">B64+1</f>
        <v>22</v>
      </c>
      <c r="C65" s="15" t="n">
        <f aca="false">C64+1</f>
        <v>43919</v>
      </c>
      <c r="D65" s="21" t="n">
        <f aca="false">data_in!$D102</f>
        <v>10779</v>
      </c>
      <c r="E65" s="21" t="n">
        <f aca="false">data_in!$E102</f>
        <v>6803</v>
      </c>
      <c r="F65" s="21" t="n">
        <f aca="false">data_in!$F102</f>
        <v>2606</v>
      </c>
      <c r="G65" s="21" t="n">
        <f aca="false">data_in!$G102</f>
        <v>110</v>
      </c>
      <c r="H65" s="21" t="n">
        <f aca="false">data_in!$H102</f>
        <v>1669</v>
      </c>
      <c r="I65" s="21" t="n">
        <f aca="false">data_in!$I102</f>
        <v>2583</v>
      </c>
      <c r="J65" s="21" t="n">
        <f aca="false">data_in!$J102</f>
        <v>541</v>
      </c>
      <c r="K65" s="0"/>
      <c r="L65" s="15" t="n">
        <f aca="false">L64+1</f>
        <v>43919</v>
      </c>
      <c r="M65" s="0" t="n">
        <f aca="false">M64+1</f>
        <v>22</v>
      </c>
      <c r="N65" s="40" t="n">
        <f aca="false">D65/D$31</f>
        <v>178.224206349206</v>
      </c>
      <c r="O65" s="46" t="n">
        <f aca="false">E72/E$31</f>
        <v>270.395721925134</v>
      </c>
      <c r="P65" s="46" t="n">
        <f aca="false">F76/F$31</f>
        <v>187.069097594607</v>
      </c>
      <c r="Q65" s="46" t="n">
        <f aca="false">G82/G$31</f>
        <v>116.119691119691</v>
      </c>
      <c r="R65" s="46" t="n">
        <f aca="false">H80/H$31</f>
        <v>192.196489157693</v>
      </c>
      <c r="S65" s="46" t="n">
        <f aca="false">I84/I$31</f>
        <v>113.135951661631</v>
      </c>
      <c r="T65" s="46" t="n">
        <f aca="false">J85/J$31</f>
        <v>54.1656719980902</v>
      </c>
      <c r="X65" s="13" t="n">
        <f aca="false">X64+1</f>
        <v>43919</v>
      </c>
      <c r="Y65" s="0" t="n">
        <f aca="false">Y64+1</f>
        <v>22</v>
      </c>
      <c r="Z65" s="0" t="n">
        <f aca="false">D65</f>
        <v>10779</v>
      </c>
      <c r="AA65" s="0" t="n">
        <f aca="false">E65</f>
        <v>6803</v>
      </c>
      <c r="AB65" s="0" t="n">
        <f aca="false">F65</f>
        <v>2606</v>
      </c>
      <c r="AC65" s="20" t="n">
        <f aca="false">G65</f>
        <v>110</v>
      </c>
      <c r="AD65" s="0" t="n">
        <f aca="false">H65</f>
        <v>1669</v>
      </c>
      <c r="AE65" s="0" t="n">
        <f aca="false">I65</f>
        <v>2583</v>
      </c>
      <c r="AF65" s="0" t="n">
        <f aca="false">J65</f>
        <v>541</v>
      </c>
      <c r="AH65" s="15" t="n">
        <f aca="false">AH64+1</f>
        <v>43919</v>
      </c>
      <c r="AI65" s="5" t="n">
        <f aca="false">AI64+1</f>
        <v>22</v>
      </c>
      <c r="AJ65" s="32" t="n">
        <f aca="false">D65/D$31</f>
        <v>178.224206349206</v>
      </c>
      <c r="AK65" s="32" t="n">
        <f aca="false">E65/E$31</f>
        <v>145.51871657754</v>
      </c>
      <c r="AL65" s="32" t="n">
        <f aca="false">F65/F$31</f>
        <v>39.9264593228129</v>
      </c>
      <c r="AM65" s="32" t="n">
        <f aca="false">G65/G$31</f>
        <v>10.6177606177606</v>
      </c>
      <c r="AN65" s="32" t="n">
        <f aca="false">H65/H$31</f>
        <v>24.6201504646703</v>
      </c>
      <c r="AO65" s="32" t="n">
        <f aca="false">I65/I$31</f>
        <v>7.8036253776435</v>
      </c>
      <c r="AP65" s="32" t="n">
        <f aca="false">J65/J$31</f>
        <v>6.45738839818572</v>
      </c>
    </row>
    <row r="66" customFormat="false" ht="12.8" hidden="false" customHeight="false" outlineLevel="0" collapsed="false">
      <c r="B66" s="0" t="n">
        <f aca="false">B65+1</f>
        <v>23</v>
      </c>
      <c r="C66" s="15" t="n">
        <f aca="false">C65+1</f>
        <v>43920</v>
      </c>
      <c r="D66" s="21" t="n">
        <f aca="false">data_in!$D103</f>
        <v>11591</v>
      </c>
      <c r="E66" s="21" t="n">
        <f aca="false">data_in!$E103</f>
        <v>7716</v>
      </c>
      <c r="F66" s="21" t="n">
        <f aca="false">data_in!$F103</f>
        <v>3024</v>
      </c>
      <c r="G66" s="21" t="n">
        <f aca="false">data_in!$G103</f>
        <v>146</v>
      </c>
      <c r="H66" s="21" t="n">
        <f aca="false">data_in!$H103</f>
        <v>2043</v>
      </c>
      <c r="I66" s="21" t="n">
        <f aca="false">data_in!$I103</f>
        <v>3141</v>
      </c>
      <c r="J66" s="21" t="n">
        <f aca="false">data_in!$J103</f>
        <v>645</v>
      </c>
      <c r="K66" s="0"/>
      <c r="L66" s="15" t="n">
        <f aca="false">L65+1</f>
        <v>43920</v>
      </c>
      <c r="M66" s="0" t="n">
        <f aca="false">M65+1</f>
        <v>23</v>
      </c>
      <c r="N66" s="40" t="n">
        <f aca="false">D66/D$31</f>
        <v>191.650132275132</v>
      </c>
      <c r="O66" s="46" t="n">
        <f aca="false">E73/E$31</f>
        <v>285.368983957219</v>
      </c>
      <c r="P66" s="46" t="n">
        <f aca="false">F77/F$31</f>
        <v>202.190899341198</v>
      </c>
      <c r="Q66" s="46" t="n">
        <f aca="false">G83/G$31</f>
        <v>128.667953667954</v>
      </c>
      <c r="R66" s="46" t="n">
        <f aca="false">H81/H$31</f>
        <v>207.596990706594</v>
      </c>
      <c r="S66" s="46" t="n">
        <f aca="false">I85/I$31</f>
        <v>118.824773413897</v>
      </c>
      <c r="T66" s="46" t="n">
        <f aca="false">J86/J$31</f>
        <v>55.4070183814753</v>
      </c>
      <c r="X66" s="13" t="n">
        <f aca="false">X65+1</f>
        <v>43920</v>
      </c>
      <c r="Y66" s="0" t="n">
        <f aca="false">Y65+1</f>
        <v>23</v>
      </c>
      <c r="Z66" s="0" t="n">
        <f aca="false">D66</f>
        <v>11591</v>
      </c>
      <c r="AA66" s="0" t="n">
        <f aca="false">E66</f>
        <v>7716</v>
      </c>
      <c r="AB66" s="0" t="n">
        <f aca="false">F66</f>
        <v>3024</v>
      </c>
      <c r="AC66" s="20" t="n">
        <f aca="false">G66</f>
        <v>146</v>
      </c>
      <c r="AD66" s="0" t="n">
        <f aca="false">H66</f>
        <v>2043</v>
      </c>
      <c r="AE66" s="0" t="n">
        <f aca="false">I66</f>
        <v>3141</v>
      </c>
      <c r="AF66" s="0" t="n">
        <f aca="false">J66</f>
        <v>645</v>
      </c>
      <c r="AH66" s="15" t="n">
        <f aca="false">AH65+1</f>
        <v>43920</v>
      </c>
      <c r="AI66" s="5" t="n">
        <f aca="false">AI65+1</f>
        <v>23</v>
      </c>
      <c r="AJ66" s="32" t="n">
        <f aca="false">D66/D$31</f>
        <v>191.650132275132</v>
      </c>
      <c r="AK66" s="32" t="n">
        <f aca="false">E66/E$31</f>
        <v>165.048128342246</v>
      </c>
      <c r="AL66" s="32" t="n">
        <f aca="false">F66/F$31</f>
        <v>46.3306266278535</v>
      </c>
      <c r="AM66" s="32" t="n">
        <f aca="false">G66/G$31</f>
        <v>14.0926640926641</v>
      </c>
      <c r="AN66" s="32" t="n">
        <f aca="false">H66/H$31</f>
        <v>30.1371883758666</v>
      </c>
      <c r="AO66" s="32" t="n">
        <f aca="false">I66/I$31</f>
        <v>9.48942598187311</v>
      </c>
      <c r="AP66" s="32" t="n">
        <f aca="false">J66/J$31</f>
        <v>7.69873478157078</v>
      </c>
    </row>
    <row r="67" customFormat="false" ht="12.8" hidden="false" customHeight="false" outlineLevel="0" collapsed="false">
      <c r="B67" s="0" t="n">
        <f aca="false">B66+1</f>
        <v>24</v>
      </c>
      <c r="C67" s="15" t="n">
        <f aca="false">C66+1</f>
        <v>43921</v>
      </c>
      <c r="D67" s="21" t="n">
        <f aca="false">data_in!$D104</f>
        <v>12428</v>
      </c>
      <c r="E67" s="21" t="n">
        <f aca="false">data_in!$E104</f>
        <v>8464</v>
      </c>
      <c r="F67" s="21" t="n">
        <f aca="false">data_in!$F104</f>
        <v>3523</v>
      </c>
      <c r="G67" s="21" t="n">
        <f aca="false">data_in!$G104</f>
        <v>180</v>
      </c>
      <c r="H67" s="21" t="n">
        <f aca="false">data_in!$H104</f>
        <v>2425</v>
      </c>
      <c r="I67" s="21" t="n">
        <f aca="false">data_in!$I104</f>
        <v>5151</v>
      </c>
      <c r="J67" s="21" t="n">
        <f aca="false">data_in!$J104</f>
        <v>775</v>
      </c>
      <c r="K67" s="0"/>
      <c r="L67" s="15" t="n">
        <f aca="false">L66+1</f>
        <v>43921</v>
      </c>
      <c r="M67" s="0" t="n">
        <f aca="false">M66+1</f>
        <v>24</v>
      </c>
      <c r="N67" s="40" t="n">
        <f aca="false">D67/D$31</f>
        <v>205.489417989418</v>
      </c>
      <c r="O67" s="46" t="n">
        <f aca="false">E74/E$31</f>
        <v>300.427807486631</v>
      </c>
      <c r="P67" s="46" t="n">
        <f aca="false">F78/F$31</f>
        <v>211.919718094071</v>
      </c>
      <c r="Q67" s="46" t="n">
        <f aca="false">G84/G$31</f>
        <v>135.135135135135</v>
      </c>
      <c r="R67" s="46" t="n">
        <f aca="false">H82/H$31</f>
        <v>220.017701725918</v>
      </c>
      <c r="S67" s="46" t="n">
        <f aca="false">I86/I$31</f>
        <v>123.567975830816</v>
      </c>
      <c r="T67" s="46" t="n">
        <f aca="false">J87/J$31</f>
        <v>58.0329434232514</v>
      </c>
      <c r="X67" s="13" t="n">
        <f aca="false">X66+1</f>
        <v>43921</v>
      </c>
      <c r="Y67" s="0" t="n">
        <f aca="false">Y66+1</f>
        <v>24</v>
      </c>
      <c r="Z67" s="0" t="n">
        <f aca="false">D67</f>
        <v>12428</v>
      </c>
      <c r="AA67" s="0" t="n">
        <f aca="false">E67</f>
        <v>8464</v>
      </c>
      <c r="AB67" s="0" t="n">
        <f aca="false">F67</f>
        <v>3523</v>
      </c>
      <c r="AC67" s="20" t="n">
        <f aca="false">G67</f>
        <v>180</v>
      </c>
      <c r="AD67" s="0" t="n">
        <f aca="false">H67</f>
        <v>2425</v>
      </c>
      <c r="AE67" s="0" t="n">
        <f aca="false">I67</f>
        <v>5151</v>
      </c>
      <c r="AF67" s="0" t="n">
        <f aca="false">J67</f>
        <v>775</v>
      </c>
      <c r="AH67" s="15" t="n">
        <f aca="false">AH66+1</f>
        <v>43921</v>
      </c>
      <c r="AI67" s="5" t="n">
        <f aca="false">AI66+1</f>
        <v>24</v>
      </c>
      <c r="AJ67" s="32" t="n">
        <f aca="false">D67/D$31</f>
        <v>205.489417989418</v>
      </c>
      <c r="AK67" s="32" t="n">
        <f aca="false">E67/E$31</f>
        <v>181.048128342246</v>
      </c>
      <c r="AL67" s="32" t="n">
        <f aca="false">F67/F$31</f>
        <v>53.9757928604259</v>
      </c>
      <c r="AM67" s="32" t="n">
        <f aca="false">G67/G$31</f>
        <v>17.3745173745174</v>
      </c>
      <c r="AN67" s="32" t="n">
        <f aca="false">H67/H$31</f>
        <v>35.7722377931848</v>
      </c>
      <c r="AO67" s="32" t="n">
        <f aca="false">I67/I$31</f>
        <v>15.5619335347432</v>
      </c>
      <c r="AP67" s="32" t="n">
        <f aca="false">J67/J$31</f>
        <v>9.2504177608021</v>
      </c>
    </row>
    <row r="68" customFormat="false" ht="12.8" hidden="false" customHeight="false" outlineLevel="0" collapsed="false">
      <c r="B68" s="0" t="n">
        <f aca="false">B67+1</f>
        <v>25</v>
      </c>
      <c r="C68" s="15" t="n">
        <f aca="false">C67+1</f>
        <v>43922</v>
      </c>
      <c r="D68" s="21" t="n">
        <f aca="false">data_in!$D105</f>
        <v>13155</v>
      </c>
      <c r="E68" s="21" t="n">
        <f aca="false">data_in!$E105</f>
        <v>9387</v>
      </c>
      <c r="F68" s="21" t="n">
        <f aca="false">data_in!$F105</f>
        <v>4032</v>
      </c>
      <c r="G68" s="21" t="n">
        <f aca="false">data_in!$G105</f>
        <v>239</v>
      </c>
      <c r="H68" s="21" t="n">
        <f aca="false">data_in!$H105</f>
        <v>3095</v>
      </c>
      <c r="I68" s="21" t="n">
        <f aca="false">data_in!$I105</f>
        <v>6394</v>
      </c>
      <c r="J68" s="21" t="n">
        <f aca="false">data_in!$J105</f>
        <v>931</v>
      </c>
      <c r="K68" s="0"/>
      <c r="L68" s="15" t="n">
        <f aca="false">L67+1</f>
        <v>43922</v>
      </c>
      <c r="M68" s="0" t="n">
        <f aca="false">M67+1</f>
        <v>25</v>
      </c>
      <c r="N68" s="40" t="n">
        <f aca="false">D68/D$31</f>
        <v>217.509920634921</v>
      </c>
      <c r="O68" s="46" t="n">
        <f aca="false">E75/E$31</f>
        <v>316.406417112299</v>
      </c>
      <c r="P68" s="46" t="n">
        <f aca="false">F79/F$31</f>
        <v>220.514784740309</v>
      </c>
      <c r="Q68" s="46" t="n">
        <f aca="false">G85/G$31</f>
        <v>145.849420849421</v>
      </c>
      <c r="R68" s="46" t="n">
        <f aca="false">H83/H$31</f>
        <v>235.196931700841</v>
      </c>
      <c r="S68" s="46" t="n">
        <f aca="false">I87/I$31</f>
        <v>129.435045317221</v>
      </c>
      <c r="T68" s="46" t="n">
        <f aca="false">J88/J$31</f>
        <v>60.7066125566961</v>
      </c>
      <c r="X68" s="13" t="n">
        <f aca="false">X67+1</f>
        <v>43922</v>
      </c>
      <c r="Y68" s="0" t="n">
        <f aca="false">Y67+1</f>
        <v>25</v>
      </c>
      <c r="Z68" s="0" t="n">
        <f aca="false">D68</f>
        <v>13155</v>
      </c>
      <c r="AA68" s="0" t="n">
        <f aca="false">E68</f>
        <v>9387</v>
      </c>
      <c r="AB68" s="0" t="n">
        <f aca="false">F68</f>
        <v>4032</v>
      </c>
      <c r="AC68" s="20" t="n">
        <f aca="false">G68</f>
        <v>239</v>
      </c>
      <c r="AD68" s="0" t="n">
        <f aca="false">H68</f>
        <v>3095</v>
      </c>
      <c r="AE68" s="0" t="n">
        <f aca="false">I68</f>
        <v>6394</v>
      </c>
      <c r="AF68" s="0" t="n">
        <f aca="false">J68</f>
        <v>931</v>
      </c>
      <c r="AH68" s="15" t="n">
        <f aca="false">AH67+1</f>
        <v>43922</v>
      </c>
      <c r="AI68" s="5" t="n">
        <f aca="false">AI67+1</f>
        <v>25</v>
      </c>
      <c r="AJ68" s="32" t="n">
        <f aca="false">D68/D$31</f>
        <v>217.509920634921</v>
      </c>
      <c r="AK68" s="32" t="n">
        <f aca="false">E68/E$31</f>
        <v>200.791443850267</v>
      </c>
      <c r="AL68" s="32" t="n">
        <f aca="false">F68/F$31</f>
        <v>61.7741688371381</v>
      </c>
      <c r="AM68" s="32" t="n">
        <f aca="false">G68/G$31</f>
        <v>23.0694980694981</v>
      </c>
      <c r="AN68" s="32" t="n">
        <f aca="false">H68/H$31</f>
        <v>45.6557014308895</v>
      </c>
      <c r="AO68" s="32" t="n">
        <f aca="false">I68/I$31</f>
        <v>19.3172205438066</v>
      </c>
      <c r="AP68" s="32" t="n">
        <f aca="false">J68/J$31</f>
        <v>11.1124373358797</v>
      </c>
    </row>
    <row r="69" customFormat="false" ht="12.8" hidden="false" customHeight="false" outlineLevel="0" collapsed="false">
      <c r="B69" s="0" t="n">
        <f aca="false">B68+1</f>
        <v>26</v>
      </c>
      <c r="C69" s="15" t="n">
        <f aca="false">C68+1</f>
        <v>43923</v>
      </c>
      <c r="D69" s="21" t="n">
        <f aca="false">data_in!$D106</f>
        <v>13915</v>
      </c>
      <c r="E69" s="21" t="n">
        <f aca="false">data_in!$E106</f>
        <v>10348</v>
      </c>
      <c r="F69" s="21" t="n">
        <f aca="false">data_in!$F106</f>
        <v>5387</v>
      </c>
      <c r="G69" s="21" t="n">
        <f aca="false">data_in!$G106</f>
        <v>308</v>
      </c>
      <c r="H69" s="21" t="n">
        <f aca="false">data_in!$H106</f>
        <v>3747</v>
      </c>
      <c r="I69" s="21" t="n">
        <f aca="false">data_in!$I106</f>
        <v>7576</v>
      </c>
      <c r="J69" s="21" t="n">
        <f aca="false">data_in!$J106</f>
        <v>1107</v>
      </c>
      <c r="K69" s="0"/>
      <c r="L69" s="15" t="n">
        <f aca="false">L68+1</f>
        <v>43923</v>
      </c>
      <c r="M69" s="0" t="n">
        <f aca="false">M68+1</f>
        <v>26</v>
      </c>
      <c r="N69" s="40" t="n">
        <f aca="false">D69/D$31</f>
        <v>230.076058201058</v>
      </c>
      <c r="O69" s="46" t="n">
        <f aca="false">E76/E$31</f>
        <v>330.417112299465</v>
      </c>
      <c r="P69" s="46" t="n">
        <f aca="false">F80/F$31</f>
        <v>229.30902405393</v>
      </c>
      <c r="Q69" s="46" t="n">
        <f aca="false">G86/G$31</f>
        <v>148.648648648649</v>
      </c>
      <c r="R69" s="46" t="n">
        <f aca="false">H84/H$31</f>
        <v>248.989526478832</v>
      </c>
      <c r="S69" s="46" t="n">
        <f aca="false">I88/I$31</f>
        <v>137.570996978852</v>
      </c>
      <c r="T69" s="46" t="n">
        <f aca="false">J89/J$31</f>
        <v>63.4399618047267</v>
      </c>
      <c r="X69" s="13" t="n">
        <f aca="false">X68+1</f>
        <v>43923</v>
      </c>
      <c r="Y69" s="0" t="n">
        <f aca="false">Y68+1</f>
        <v>26</v>
      </c>
      <c r="Z69" s="0" t="n">
        <f aca="false">D69</f>
        <v>13915</v>
      </c>
      <c r="AA69" s="0" t="n">
        <f aca="false">E69</f>
        <v>10348</v>
      </c>
      <c r="AB69" s="0" t="n">
        <f aca="false">F69</f>
        <v>5387</v>
      </c>
      <c r="AC69" s="20" t="n">
        <f aca="false">G69</f>
        <v>308</v>
      </c>
      <c r="AD69" s="0" t="n">
        <f aca="false">H69</f>
        <v>3747</v>
      </c>
      <c r="AE69" s="0" t="n">
        <f aca="false">I69</f>
        <v>7576</v>
      </c>
      <c r="AF69" s="0" t="n">
        <f aca="false">J69</f>
        <v>1107</v>
      </c>
      <c r="AH69" s="15" t="n">
        <f aca="false">AH68+1</f>
        <v>43923</v>
      </c>
      <c r="AI69" s="5" t="n">
        <f aca="false">AI68+1</f>
        <v>26</v>
      </c>
      <c r="AJ69" s="32" t="n">
        <f aca="false">D69/D$31</f>
        <v>230.076058201058</v>
      </c>
      <c r="AK69" s="32" t="n">
        <f aca="false">E69/E$31</f>
        <v>221.347593582888</v>
      </c>
      <c r="AL69" s="32" t="n">
        <f aca="false">F69/F$31</f>
        <v>82.5340891680711</v>
      </c>
      <c r="AM69" s="32" t="n">
        <f aca="false">G69/G$31</f>
        <v>29.7297297297297</v>
      </c>
      <c r="AN69" s="32" t="n">
        <f aca="false">H69/H$31</f>
        <v>55.27363917982</v>
      </c>
      <c r="AO69" s="32" t="n">
        <f aca="false">I69/I$31</f>
        <v>22.8882175226586</v>
      </c>
      <c r="AP69" s="32" t="n">
        <f aca="false">J69/J$31</f>
        <v>13.2131773693005</v>
      </c>
    </row>
    <row r="70" customFormat="false" ht="12.8" hidden="false" customHeight="false" outlineLevel="0" collapsed="false">
      <c r="B70" s="0" t="n">
        <f aca="false">B69+1</f>
        <v>27</v>
      </c>
      <c r="C70" s="15" t="n">
        <f aca="false">C69+1</f>
        <v>43924</v>
      </c>
      <c r="D70" s="21" t="n">
        <f aca="false">data_in!$D107</f>
        <v>14681</v>
      </c>
      <c r="E70" s="21" t="n">
        <f aca="false">data_in!$E107</f>
        <v>11198</v>
      </c>
      <c r="F70" s="21" t="n">
        <f aca="false">data_in!$F107</f>
        <v>6507</v>
      </c>
      <c r="G70" s="21" t="n">
        <f aca="false">data_in!$G107</f>
        <v>358</v>
      </c>
      <c r="H70" s="21" t="n">
        <f aca="false">data_in!$H107</f>
        <v>4461</v>
      </c>
      <c r="I70" s="21" t="n">
        <f aca="false">data_in!$I107</f>
        <v>8839</v>
      </c>
      <c r="J70" s="21" t="n">
        <f aca="false">data_in!$J107</f>
        <v>1275</v>
      </c>
      <c r="K70" s="0"/>
      <c r="L70" s="15" t="n">
        <f aca="false">L69+1</f>
        <v>43924</v>
      </c>
      <c r="M70" s="0" t="n">
        <f aca="false">M69+1</f>
        <v>27</v>
      </c>
      <c r="N70" s="40" t="n">
        <f aca="false">D70/D$31</f>
        <v>242.741402116402</v>
      </c>
      <c r="O70" s="46" t="n">
        <f aca="false">E77/E$31</f>
        <v>343.978609625668</v>
      </c>
      <c r="P70" s="46" t="n">
        <f aca="false">F81/F$31</f>
        <v>240.983606557377</v>
      </c>
      <c r="Q70" s="46" t="n">
        <f aca="false">G87/G$31</f>
        <v>152.509652509653</v>
      </c>
      <c r="R70" s="46" t="n">
        <f aca="false">H85/H$31</f>
        <v>265.437380144564</v>
      </c>
      <c r="S70" s="46" t="n">
        <f aca="false">I89/I$31</f>
        <v>144.694864048338</v>
      </c>
      <c r="T70" s="46" t="n">
        <f aca="false">J90/J$31</f>
        <v>66.5433277631893</v>
      </c>
      <c r="X70" s="13" t="n">
        <f aca="false">X69+1</f>
        <v>43924</v>
      </c>
      <c r="Y70" s="0" t="n">
        <f aca="false">Y69+1</f>
        <v>27</v>
      </c>
      <c r="Z70" s="0" t="n">
        <f aca="false">D70</f>
        <v>14681</v>
      </c>
      <c r="AA70" s="0" t="n">
        <f aca="false">E70</f>
        <v>11198</v>
      </c>
      <c r="AB70" s="0" t="n">
        <f aca="false">F70</f>
        <v>6507</v>
      </c>
      <c r="AC70" s="20" t="n">
        <f aca="false">G70</f>
        <v>358</v>
      </c>
      <c r="AD70" s="0" t="n">
        <f aca="false">H70</f>
        <v>4461</v>
      </c>
      <c r="AE70" s="0" t="n">
        <f aca="false">I70</f>
        <v>8839</v>
      </c>
      <c r="AF70" s="0" t="n">
        <f aca="false">J70</f>
        <v>1275</v>
      </c>
      <c r="AH70" s="15" t="n">
        <f aca="false">AH69+1</f>
        <v>43924</v>
      </c>
      <c r="AI70" s="5" t="n">
        <f aca="false">AI69+1</f>
        <v>27</v>
      </c>
      <c r="AJ70" s="32" t="n">
        <f aca="false">D70/D$31</f>
        <v>242.741402116402</v>
      </c>
      <c r="AK70" s="32" t="n">
        <f aca="false">E70/E$31</f>
        <v>239.529411764706</v>
      </c>
      <c r="AL70" s="32" t="n">
        <f aca="false">F70/F$31</f>
        <v>99.6935805117206</v>
      </c>
      <c r="AM70" s="32" t="n">
        <f aca="false">G70/G$31</f>
        <v>34.5559845559846</v>
      </c>
      <c r="AN70" s="32" t="n">
        <f aca="false">H70/H$31</f>
        <v>65.8061661011949</v>
      </c>
      <c r="AO70" s="32" t="n">
        <f aca="false">I70/I$31</f>
        <v>26.7039274924471</v>
      </c>
      <c r="AP70" s="32" t="n">
        <f aca="false">J70/J$31</f>
        <v>15.2184292193841</v>
      </c>
    </row>
    <row r="71" customFormat="false" ht="12.8" hidden="false" customHeight="false" outlineLevel="0" collapsed="false">
      <c r="B71" s="0" t="n">
        <f aca="false">B70+1</f>
        <v>28</v>
      </c>
      <c r="C71" s="15" t="n">
        <f aca="false">C70+1</f>
        <v>43925</v>
      </c>
      <c r="D71" s="21" t="n">
        <f aca="false">data_in!$D108</f>
        <v>15362</v>
      </c>
      <c r="E71" s="21" t="n">
        <f aca="false">data_in!$E108</f>
        <v>11947</v>
      </c>
      <c r="F71" s="21" t="n">
        <f aca="false">data_in!$F108</f>
        <v>7560</v>
      </c>
      <c r="G71" s="21" t="n">
        <f aca="false">data_in!$G108</f>
        <v>373</v>
      </c>
      <c r="H71" s="21" t="n">
        <f aca="false">data_in!$H108</f>
        <v>5221</v>
      </c>
      <c r="I71" s="21" t="n">
        <f aca="false">data_in!$I108</f>
        <v>10384</v>
      </c>
      <c r="J71" s="21" t="n">
        <f aca="false">data_in!$J108</f>
        <v>1444</v>
      </c>
      <c r="K71" s="0"/>
      <c r="L71" s="15" t="n">
        <f aca="false">L70+1</f>
        <v>43925</v>
      </c>
      <c r="M71" s="0" t="n">
        <f aca="false">M70+1</f>
        <v>28</v>
      </c>
      <c r="N71" s="40" t="n">
        <f aca="false">D71/D$31</f>
        <v>254.001322751323</v>
      </c>
      <c r="O71" s="46" t="n">
        <f aca="false">E78/E$31</f>
        <v>355.208556149733</v>
      </c>
      <c r="P71" s="46" t="n">
        <f aca="false">F82/F$31</f>
        <v>263.01516776467</v>
      </c>
      <c r="Q71" s="46" t="n">
        <f aca="false">G88/G$31</f>
        <v>170.366795366795</v>
      </c>
      <c r="R71" s="46" t="n">
        <f aca="false">H86/H$31</f>
        <v>272.783596400649</v>
      </c>
      <c r="S71" s="46" t="n">
        <f aca="false">I90/I$31</f>
        <v>151.770392749245</v>
      </c>
      <c r="T71" s="46" t="n">
        <f aca="false">J91/J$31</f>
        <v>68.7514920028647</v>
      </c>
      <c r="X71" s="13" t="n">
        <f aca="false">X70+1</f>
        <v>43925</v>
      </c>
      <c r="Y71" s="0" t="n">
        <f aca="false">Y70+1</f>
        <v>28</v>
      </c>
      <c r="Z71" s="0" t="n">
        <f aca="false">D71</f>
        <v>15362</v>
      </c>
      <c r="AA71" s="0" t="n">
        <f aca="false">E71</f>
        <v>11947</v>
      </c>
      <c r="AB71" s="0" t="n">
        <f aca="false">F71</f>
        <v>7560</v>
      </c>
      <c r="AC71" s="20" t="n">
        <f aca="false">G71</f>
        <v>373</v>
      </c>
      <c r="AD71" s="0" t="n">
        <f aca="false">H71</f>
        <v>5221</v>
      </c>
      <c r="AE71" s="0" t="n">
        <f aca="false">I71</f>
        <v>10384</v>
      </c>
      <c r="AF71" s="0" t="n">
        <f aca="false">J71</f>
        <v>1444</v>
      </c>
      <c r="AH71" s="15" t="n">
        <f aca="false">AH70+1</f>
        <v>43925</v>
      </c>
      <c r="AI71" s="5" t="n">
        <f aca="false">AI70+1</f>
        <v>28</v>
      </c>
      <c r="AJ71" s="32" t="n">
        <f aca="false">D71/D$31</f>
        <v>254.001322751323</v>
      </c>
      <c r="AK71" s="32" t="n">
        <f aca="false">E71/E$31</f>
        <v>255.550802139037</v>
      </c>
      <c r="AL71" s="32" t="n">
        <f aca="false">F71/F$31</f>
        <v>115.826566569634</v>
      </c>
      <c r="AM71" s="32" t="n">
        <f aca="false">G71/G$31</f>
        <v>36.003861003861</v>
      </c>
      <c r="AN71" s="32" t="n">
        <f aca="false">H71/H$31</f>
        <v>77.0172591827703</v>
      </c>
      <c r="AO71" s="32" t="n">
        <f aca="false">I71/I$31</f>
        <v>31.3716012084592</v>
      </c>
      <c r="AP71" s="32" t="n">
        <f aca="false">J71/J$31</f>
        <v>17.2356170923848</v>
      </c>
    </row>
    <row r="72" customFormat="false" ht="12.8" hidden="false" customHeight="false" outlineLevel="0" collapsed="false">
      <c r="B72" s="0" t="n">
        <f aca="false">B71+1</f>
        <v>29</v>
      </c>
      <c r="C72" s="15" t="n">
        <f aca="false">C71+1</f>
        <v>43926</v>
      </c>
      <c r="D72" s="21" t="n">
        <f aca="false">data_in!$D109</f>
        <v>15887</v>
      </c>
      <c r="E72" s="21" t="n">
        <f aca="false">data_in!$E109</f>
        <v>12641</v>
      </c>
      <c r="F72" s="21" t="n">
        <f aca="false">data_in!$F109</f>
        <v>8078</v>
      </c>
      <c r="G72" s="21" t="n">
        <f aca="false">data_in!$G109</f>
        <v>401</v>
      </c>
      <c r="H72" s="21" t="n">
        <f aca="false">data_in!$H109</f>
        <v>5865</v>
      </c>
      <c r="I72" s="21" t="n">
        <f aca="false">data_in!$I109</f>
        <v>11793</v>
      </c>
      <c r="J72" s="21" t="n">
        <f aca="false">data_in!$J109</f>
        <v>1584</v>
      </c>
      <c r="K72" s="0"/>
      <c r="L72" s="15" t="n">
        <f aca="false">L71+1</f>
        <v>43926</v>
      </c>
      <c r="M72" s="0" t="n">
        <f aca="false">M71+1</f>
        <v>29</v>
      </c>
      <c r="N72" s="40" t="n">
        <f aca="false">D72/D$31</f>
        <v>262.681878306878</v>
      </c>
      <c r="O72" s="46" t="n">
        <f aca="false">E79/E$31</f>
        <v>368.106951871658</v>
      </c>
      <c r="P72" s="46" t="n">
        <f aca="false">F83/F$31</f>
        <v>274.551861498391</v>
      </c>
      <c r="Q72" s="46" t="n">
        <f aca="false">G89/G$31</f>
        <v>186.969111969112</v>
      </c>
      <c r="R72" s="46" t="n">
        <f aca="false">H87/H$31</f>
        <v>281.029650390913</v>
      </c>
      <c r="S72" s="46" t="n">
        <f aca="false">I91/I$31</f>
        <v>157.682779456193</v>
      </c>
      <c r="T72" s="46" t="n">
        <f aca="false">J92/J$31</f>
        <v>70.1480066841728</v>
      </c>
      <c r="X72" s="13" t="n">
        <f aca="false">X71+1</f>
        <v>43926</v>
      </c>
      <c r="Y72" s="0" t="n">
        <f aca="false">Y71+1</f>
        <v>29</v>
      </c>
      <c r="Z72" s="0" t="n">
        <f aca="false">D72</f>
        <v>15887</v>
      </c>
      <c r="AA72" s="0" t="n">
        <f aca="false">E72</f>
        <v>12641</v>
      </c>
      <c r="AB72" s="0" t="n">
        <f aca="false">F72</f>
        <v>8078</v>
      </c>
      <c r="AC72" s="20" t="n">
        <f aca="false">G72</f>
        <v>401</v>
      </c>
      <c r="AD72" s="0" t="n">
        <f aca="false">H72</f>
        <v>5865</v>
      </c>
      <c r="AE72" s="0" t="n">
        <f aca="false">I72</f>
        <v>11793</v>
      </c>
      <c r="AF72" s="0" t="n">
        <f aca="false">J72</f>
        <v>1584</v>
      </c>
      <c r="AH72" s="15" t="n">
        <f aca="false">AH71+1</f>
        <v>43926</v>
      </c>
      <c r="AI72" s="5" t="n">
        <f aca="false">AI71+1</f>
        <v>29</v>
      </c>
      <c r="AJ72" s="32" t="n">
        <f aca="false">D72/D$31</f>
        <v>262.681878306878</v>
      </c>
      <c r="AK72" s="32" t="n">
        <f aca="false">E72/E$31</f>
        <v>270.395721925134</v>
      </c>
      <c r="AL72" s="32" t="n">
        <f aca="false">F72/F$31</f>
        <v>123.762831316072</v>
      </c>
      <c r="AM72" s="32" t="n">
        <f aca="false">G72/G$31</f>
        <v>38.7065637065637</v>
      </c>
      <c r="AN72" s="32" t="n">
        <f aca="false">H72/H$31</f>
        <v>86.517185425579</v>
      </c>
      <c r="AO72" s="32" t="n">
        <f aca="false">I72/I$31</f>
        <v>35.6283987915408</v>
      </c>
      <c r="AP72" s="32" t="n">
        <f aca="false">J72/J$31</f>
        <v>18.9066603007878</v>
      </c>
    </row>
    <row r="73" customFormat="false" ht="12.8" hidden="false" customHeight="false" outlineLevel="0" collapsed="false">
      <c r="B73" s="0" t="n">
        <f aca="false">B72+1</f>
        <v>30</v>
      </c>
      <c r="C73" s="15" t="n">
        <f aca="false">C72+1</f>
        <v>43927</v>
      </c>
      <c r="D73" s="21" t="n">
        <f aca="false">data_in!$D110</f>
        <v>16523</v>
      </c>
      <c r="E73" s="21" t="n">
        <f aca="false">data_in!$E110</f>
        <v>13341</v>
      </c>
      <c r="F73" s="21" t="n">
        <f aca="false">data_in!$F110</f>
        <v>8911</v>
      </c>
      <c r="G73" s="21" t="n">
        <f aca="false">data_in!$G110</f>
        <v>477</v>
      </c>
      <c r="H73" s="21" t="n">
        <f aca="false">data_in!$H110</f>
        <v>6443</v>
      </c>
      <c r="I73" s="21" t="n">
        <f aca="false">data_in!$I110</f>
        <v>13298</v>
      </c>
      <c r="J73" s="21" t="n">
        <f aca="false">data_in!$J110</f>
        <v>1810</v>
      </c>
      <c r="K73" s="0"/>
      <c r="L73" s="15" t="n">
        <f aca="false">L72+1</f>
        <v>43927</v>
      </c>
      <c r="M73" s="0" t="n">
        <f aca="false">M72+1</f>
        <v>30</v>
      </c>
      <c r="N73" s="40" t="n">
        <f aca="false">D73/D$31</f>
        <v>273.197751322751</v>
      </c>
      <c r="O73" s="46" t="n">
        <f aca="false">E80/E$31</f>
        <v>379.807486631016</v>
      </c>
      <c r="P73" s="46" t="n">
        <f aca="false">F84/F$31</f>
        <v>286.211123027425</v>
      </c>
      <c r="Q73" s="46" t="n">
        <f aca="false">G90/G$31</f>
        <v>195.07722007722</v>
      </c>
      <c r="R73" s="46" t="n">
        <f aca="false">H88/H$31</f>
        <v>298.318336037764</v>
      </c>
      <c r="S73" s="46" t="n">
        <f aca="false">I92/I$31</f>
        <v>163.915407854985</v>
      </c>
      <c r="T73" s="46" t="n">
        <f aca="false">J93/J$31</f>
        <v>71.3296729529721</v>
      </c>
      <c r="X73" s="13" t="n">
        <f aca="false">X72+1</f>
        <v>43927</v>
      </c>
      <c r="Y73" s="0" t="n">
        <f aca="false">Y72+1</f>
        <v>30</v>
      </c>
      <c r="Z73" s="0" t="n">
        <f aca="false">D73</f>
        <v>16523</v>
      </c>
      <c r="AA73" s="0" t="n">
        <f aca="false">E73</f>
        <v>13341</v>
      </c>
      <c r="AB73" s="0" t="n">
        <f aca="false">F73</f>
        <v>8911</v>
      </c>
      <c r="AC73" s="20" t="n">
        <f aca="false">G73</f>
        <v>477</v>
      </c>
      <c r="AD73" s="0" t="n">
        <f aca="false">H73</f>
        <v>6443</v>
      </c>
      <c r="AE73" s="0" t="n">
        <f aca="false">I73</f>
        <v>13298</v>
      </c>
      <c r="AF73" s="0" t="n">
        <f aca="false">J73</f>
        <v>1810</v>
      </c>
      <c r="AH73" s="15" t="n">
        <f aca="false">AH72+1</f>
        <v>43927</v>
      </c>
      <c r="AI73" s="5" t="n">
        <f aca="false">AI72+1</f>
        <v>30</v>
      </c>
      <c r="AJ73" s="32" t="n">
        <f aca="false">D73/D$31</f>
        <v>273.197751322751</v>
      </c>
      <c r="AK73" s="32" t="n">
        <f aca="false">E73/E$31</f>
        <v>285.368983957219</v>
      </c>
      <c r="AL73" s="32" t="n">
        <f aca="false">F73/F$31</f>
        <v>136.525203002911</v>
      </c>
      <c r="AM73" s="32" t="n">
        <f aca="false">G73/G$31</f>
        <v>46.042471042471</v>
      </c>
      <c r="AN73" s="32" t="n">
        <f aca="false">H73/H$31</f>
        <v>95.0435167428824</v>
      </c>
      <c r="AO73" s="32" t="n">
        <f aca="false">I73/I$31</f>
        <v>40.1752265861027</v>
      </c>
      <c r="AP73" s="32" t="n">
        <f aca="false">J73/J$31</f>
        <v>21.6042014800668</v>
      </c>
    </row>
    <row r="74" customFormat="false" ht="12.8" hidden="false" customHeight="false" outlineLevel="0" collapsed="false">
      <c r="B74" s="0" t="n">
        <f aca="false">B73+1</f>
        <v>31</v>
      </c>
      <c r="C74" s="15" t="n">
        <f aca="false">C73+1</f>
        <v>43928</v>
      </c>
      <c r="D74" s="21" t="n">
        <f aca="false">data_in!$D111</f>
        <v>17127</v>
      </c>
      <c r="E74" s="21" t="n">
        <f aca="false">data_in!$E111</f>
        <v>14045</v>
      </c>
      <c r="F74" s="21" t="n">
        <f aca="false">data_in!$F111</f>
        <v>10328</v>
      </c>
      <c r="G74" s="21" t="n">
        <f aca="false">data_in!$G111</f>
        <v>591</v>
      </c>
      <c r="H74" s="21" t="n">
        <f aca="false">data_in!$H111</f>
        <v>7471</v>
      </c>
      <c r="I74" s="21" t="n">
        <f aca="false">data_in!$I111</f>
        <v>15526</v>
      </c>
      <c r="J74" s="21" t="n">
        <f aca="false">data_in!$J111</f>
        <v>2016</v>
      </c>
      <c r="K74" s="0"/>
      <c r="L74" s="15" t="n">
        <f aca="false">L73+1</f>
        <v>43928</v>
      </c>
      <c r="M74" s="0" t="n">
        <f aca="false">M73+1</f>
        <v>31</v>
      </c>
      <c r="N74" s="40" t="n">
        <f aca="false">D74/D$31</f>
        <v>283.184523809524</v>
      </c>
      <c r="O74" s="46" t="n">
        <f aca="false">E81/E$31</f>
        <v>390.48128342246</v>
      </c>
      <c r="P74" s="46" t="n">
        <f aca="false">F85/F$31</f>
        <v>296.047188601195</v>
      </c>
      <c r="Q74" s="46" t="n">
        <f aca="false">G91/G$31</f>
        <v>207.722007722008</v>
      </c>
      <c r="R74" s="46" t="n">
        <f aca="false">H89/H$31</f>
        <v>310.665289865762</v>
      </c>
      <c r="S74" s="46" t="n">
        <f aca="false">I93/I$31</f>
        <v>167.410876132931</v>
      </c>
      <c r="T74" s="40" t="n">
        <f aca="false">IF(J94&gt;0,J94/J$31,"")</f>
        <v>73.1200763905467</v>
      </c>
      <c r="X74" s="13" t="n">
        <f aca="false">X73+1</f>
        <v>43928</v>
      </c>
      <c r="Y74" s="0" t="n">
        <f aca="false">Y73+1</f>
        <v>31</v>
      </c>
      <c r="Z74" s="0" t="n">
        <f aca="false">D74</f>
        <v>17127</v>
      </c>
      <c r="AA74" s="0" t="n">
        <f aca="false">E74</f>
        <v>14045</v>
      </c>
      <c r="AB74" s="0" t="n">
        <f aca="false">F74</f>
        <v>10328</v>
      </c>
      <c r="AC74" s="20" t="n">
        <f aca="false">G74</f>
        <v>591</v>
      </c>
      <c r="AD74" s="0" t="n">
        <f aca="false">H74</f>
        <v>7471</v>
      </c>
      <c r="AE74" s="0" t="n">
        <f aca="false">I74</f>
        <v>15526</v>
      </c>
      <c r="AF74" s="0" t="n">
        <f aca="false">J74</f>
        <v>2016</v>
      </c>
      <c r="AH74" s="15" t="n">
        <f aca="false">AH73+1</f>
        <v>43928</v>
      </c>
      <c r="AI74" s="5" t="n">
        <f aca="false">AI73+1</f>
        <v>31</v>
      </c>
      <c r="AJ74" s="32" t="n">
        <f aca="false">D74/D$31</f>
        <v>283.184523809524</v>
      </c>
      <c r="AK74" s="32" t="n">
        <f aca="false">E74/E$31</f>
        <v>300.427807486631</v>
      </c>
      <c r="AL74" s="32" t="n">
        <f aca="false">F74/F$31</f>
        <v>158.23502374751</v>
      </c>
      <c r="AM74" s="32" t="n">
        <f aca="false">G74/G$31</f>
        <v>57.0463320463321</v>
      </c>
      <c r="AN74" s="32" t="n">
        <f aca="false">H74/H$31</f>
        <v>110.20799527954</v>
      </c>
      <c r="AO74" s="32" t="n">
        <f aca="false">I74/I$31</f>
        <v>46.9063444108761</v>
      </c>
      <c r="AP74" s="32" t="n">
        <f aca="false">J74/J$31</f>
        <v>24.0630222010026</v>
      </c>
    </row>
    <row r="75" customFormat="false" ht="12.8" hidden="false" customHeight="false" outlineLevel="0" collapsed="false">
      <c r="B75" s="0" t="n">
        <f aca="false">B74+1</f>
        <v>32</v>
      </c>
      <c r="C75" s="15" t="n">
        <f aca="false">C74+1</f>
        <v>43929</v>
      </c>
      <c r="D75" s="21" t="n">
        <f aca="false">data_in!$D112</f>
        <v>17669</v>
      </c>
      <c r="E75" s="21" t="n">
        <f aca="false">data_in!$E112</f>
        <v>14792</v>
      </c>
      <c r="F75" s="21" t="n">
        <f aca="false">data_in!$F112</f>
        <v>10869</v>
      </c>
      <c r="G75" s="21" t="n">
        <f aca="false">data_in!$G112</f>
        <v>687</v>
      </c>
      <c r="H75" s="21" t="n">
        <f aca="false">data_in!$H112</f>
        <v>8505</v>
      </c>
      <c r="I75" s="21" t="n">
        <f aca="false">data_in!$I112</f>
        <v>17691</v>
      </c>
      <c r="J75" s="21" t="n">
        <f aca="false">data_in!$J112</f>
        <v>2349</v>
      </c>
      <c r="K75" s="0"/>
      <c r="L75" s="15" t="n">
        <f aca="false">L74+1</f>
        <v>43929</v>
      </c>
      <c r="M75" s="0" t="n">
        <f aca="false">M74+1</f>
        <v>32</v>
      </c>
      <c r="N75" s="40" t="n">
        <f aca="false">D75/D$31</f>
        <v>292.146164021164</v>
      </c>
      <c r="O75" s="46" t="n">
        <f aca="false">E82/E$31</f>
        <v>402.395721925134</v>
      </c>
      <c r="P75" s="46" t="n">
        <f aca="false">F86/F$31</f>
        <v>302.098973494714</v>
      </c>
      <c r="Q75" s="46" t="n">
        <f aca="false">G92/G$31</f>
        <v>211.583011583012</v>
      </c>
      <c r="R75" s="46" t="n">
        <f aca="false">H90/H$31</f>
        <v>321.389585484585</v>
      </c>
      <c r="S75" s="40" t="n">
        <f aca="false">IF(I94&gt;0,I94/I$31,"")</f>
        <v>171.592145015106</v>
      </c>
      <c r="T75" s="40" t="n">
        <f aca="false">IF(J95&gt;0,J95/J$31,"")</f>
        <v>75.3640486989735</v>
      </c>
      <c r="X75" s="13" t="n">
        <f aca="false">X74+1</f>
        <v>43929</v>
      </c>
      <c r="Y75" s="0" t="n">
        <f aca="false">Y74+1</f>
        <v>32</v>
      </c>
      <c r="Z75" s="0" t="n">
        <f aca="false">D75</f>
        <v>17669</v>
      </c>
      <c r="AA75" s="0" t="n">
        <f aca="false">E75</f>
        <v>14792</v>
      </c>
      <c r="AB75" s="0" t="n">
        <f aca="false">F75</f>
        <v>10869</v>
      </c>
      <c r="AC75" s="20" t="n">
        <f aca="false">G75</f>
        <v>687</v>
      </c>
      <c r="AD75" s="0" t="n">
        <f aca="false">H75</f>
        <v>8505</v>
      </c>
      <c r="AE75" s="0" t="n">
        <f aca="false">I75</f>
        <v>17691</v>
      </c>
      <c r="AF75" s="0" t="n">
        <f aca="false">J75</f>
        <v>2349</v>
      </c>
      <c r="AH75" s="15" t="n">
        <f aca="false">AH74+1</f>
        <v>43929</v>
      </c>
      <c r="AI75" s="5" t="n">
        <f aca="false">AI74+1</f>
        <v>32</v>
      </c>
      <c r="AJ75" s="32" t="n">
        <f aca="false">D75/D$31</f>
        <v>292.146164021164</v>
      </c>
      <c r="AK75" s="32" t="n">
        <f aca="false">E75/E$31</f>
        <v>316.406417112299</v>
      </c>
      <c r="AL75" s="32" t="n">
        <f aca="false">F75/F$31</f>
        <v>166.52367090547</v>
      </c>
      <c r="AM75" s="32" t="n">
        <f aca="false">G75/G$31</f>
        <v>66.3127413127413</v>
      </c>
      <c r="AN75" s="32" t="n">
        <f aca="false">H75/H$31</f>
        <v>125.460982445788</v>
      </c>
      <c r="AO75" s="32" t="n">
        <f aca="false">I75/I$31</f>
        <v>53.4471299093656</v>
      </c>
      <c r="AP75" s="32" t="n">
        <f aca="false">J75/J$31</f>
        <v>28.0377178324182</v>
      </c>
    </row>
    <row r="76" customFormat="false" ht="12.8" hidden="false" customHeight="false" outlineLevel="0" collapsed="false">
      <c r="B76" s="0" t="n">
        <f aca="false">B75+1</f>
        <v>33</v>
      </c>
      <c r="C76" s="15" t="n">
        <f aca="false">C75+1</f>
        <v>43930</v>
      </c>
      <c r="D76" s="21" t="n">
        <f aca="false">data_in!$D113</f>
        <v>18279</v>
      </c>
      <c r="E76" s="21" t="n">
        <f aca="false">data_in!$E113</f>
        <v>15447</v>
      </c>
      <c r="F76" s="21" t="n">
        <f aca="false">data_in!$F113</f>
        <v>12210</v>
      </c>
      <c r="G76" s="21" t="n">
        <f aca="false">data_in!$G113</f>
        <v>793</v>
      </c>
      <c r="H76" s="21" t="n">
        <f aca="false">data_in!$H113</f>
        <v>9608</v>
      </c>
      <c r="I76" s="21" t="n">
        <f aca="false">data_in!$I113</f>
        <v>19802</v>
      </c>
      <c r="J76" s="21" t="n">
        <f aca="false">data_in!$J113</f>
        <v>2607</v>
      </c>
      <c r="K76" s="0"/>
      <c r="L76" s="15" t="n">
        <f aca="false">L75+1</f>
        <v>43930</v>
      </c>
      <c r="M76" s="0" t="n">
        <f aca="false">M75+1</f>
        <v>33</v>
      </c>
      <c r="N76" s="40" t="n">
        <f aca="false">D76/D$31</f>
        <v>302.232142857143</v>
      </c>
      <c r="O76" s="46" t="n">
        <f aca="false">E83/E$31</f>
        <v>409.197860962567</v>
      </c>
      <c r="P76" s="46" t="n">
        <f aca="false">F87/F$31</f>
        <v>310.479546499157</v>
      </c>
      <c r="Q76" s="46" t="n">
        <f aca="false">G93/G$31</f>
        <v>211.776061776062</v>
      </c>
      <c r="R76" s="46" t="n">
        <f aca="false">H91/H$31</f>
        <v>336.214780941142</v>
      </c>
      <c r="S76" s="40" t="n">
        <f aca="false">IF(I95&gt;0,I95/I$31,"")</f>
        <v>179.051359516616</v>
      </c>
      <c r="T76" s="40" t="n">
        <f aca="false">IF(ISNUMBER(J96),J96/J$31,"")</f>
        <v>77.5483408928145</v>
      </c>
      <c r="X76" s="13" t="n">
        <f aca="false">X75+1</f>
        <v>43930</v>
      </c>
      <c r="Y76" s="0" t="n">
        <f aca="false">Y75+1</f>
        <v>33</v>
      </c>
      <c r="Z76" s="0" t="n">
        <f aca="false">D76</f>
        <v>18279</v>
      </c>
      <c r="AA76" s="0" t="n">
        <f aca="false">E76</f>
        <v>15447</v>
      </c>
      <c r="AB76" s="0" t="n">
        <f aca="false">F76</f>
        <v>12210</v>
      </c>
      <c r="AC76" s="20" t="n">
        <f aca="false">G76</f>
        <v>793</v>
      </c>
      <c r="AD76" s="0" t="n">
        <f aca="false">H76</f>
        <v>9608</v>
      </c>
      <c r="AE76" s="0" t="n">
        <f aca="false">I76</f>
        <v>19802</v>
      </c>
      <c r="AF76" s="0" t="n">
        <f aca="false">J76</f>
        <v>2607</v>
      </c>
      <c r="AH76" s="15" t="n">
        <f aca="false">AH75+1</f>
        <v>43930</v>
      </c>
      <c r="AI76" s="5" t="n">
        <f aca="false">AI75+1</f>
        <v>33</v>
      </c>
      <c r="AJ76" s="32" t="n">
        <f aca="false">D76/D$31</f>
        <v>302.232142857143</v>
      </c>
      <c r="AK76" s="32" t="n">
        <f aca="false">E76/E$31</f>
        <v>330.417112299465</v>
      </c>
      <c r="AL76" s="32" t="n">
        <f aca="false">F76/F$31</f>
        <v>187.069097594607</v>
      </c>
      <c r="AM76" s="32" t="n">
        <f aca="false">G76/G$31</f>
        <v>76.5444015444016</v>
      </c>
      <c r="AN76" s="32" t="n">
        <f aca="false">H76/H$31</f>
        <v>141.731818852338</v>
      </c>
      <c r="AO76" s="32" t="n">
        <f aca="false">I76/I$31</f>
        <v>59.8247734138973</v>
      </c>
      <c r="AP76" s="32" t="n">
        <f aca="false">J76/J$31</f>
        <v>31.1172117450465</v>
      </c>
    </row>
    <row r="77" customFormat="false" ht="12.8" hidden="false" customHeight="false" outlineLevel="0" collapsed="false">
      <c r="B77" s="0" t="n">
        <f aca="false">B76+1</f>
        <v>34</v>
      </c>
      <c r="C77" s="15" t="n">
        <f aca="false">C76+1</f>
        <v>43931</v>
      </c>
      <c r="D77" s="21" t="n">
        <f aca="false">data_in!$D114</f>
        <v>18849</v>
      </c>
      <c r="E77" s="21" t="n">
        <f aca="false">data_in!$E114</f>
        <v>16081</v>
      </c>
      <c r="F77" s="21" t="n">
        <f aca="false">data_in!$F114</f>
        <v>13197</v>
      </c>
      <c r="G77" s="21" t="n">
        <f aca="false">data_in!$G114</f>
        <v>870</v>
      </c>
      <c r="H77" s="21" t="n">
        <f aca="false">data_in!$H114</f>
        <v>10760</v>
      </c>
      <c r="I77" s="21" t="n">
        <f aca="false">data_in!$I114</f>
        <v>22038</v>
      </c>
      <c r="J77" s="21" t="n">
        <f aca="false">data_in!$J114</f>
        <v>2736</v>
      </c>
      <c r="K77" s="0"/>
      <c r="L77" s="15" t="n">
        <f aca="false">L76+1</f>
        <v>43931</v>
      </c>
      <c r="M77" s="0" t="n">
        <f aca="false">M76+1</f>
        <v>34</v>
      </c>
      <c r="N77" s="40" t="n">
        <f aca="false">D77/D$31</f>
        <v>311.656746031746</v>
      </c>
      <c r="O77" s="46" t="n">
        <f aca="false">E84/E$31</f>
        <v>416.641711229947</v>
      </c>
      <c r="P77" s="46" t="n">
        <f aca="false">F88/F$31</f>
        <v>318.614983912977</v>
      </c>
      <c r="Q77" s="40" t="n">
        <f aca="false">IF(G94&gt;0,G94/G$31,"")</f>
        <v>219.498069498069</v>
      </c>
      <c r="R77" s="46" t="n">
        <f aca="false">H92/H$31</f>
        <v>348.650243398731</v>
      </c>
      <c r="S77" s="40" t="n">
        <f aca="false">IF(ISNUMBER(I96),I96/I$31,"")</f>
        <v>186.271903323263</v>
      </c>
      <c r="T77" s="40" t="n">
        <f aca="false">IF(ISNUMBER(J97),J97/J$31,"")</f>
        <v>79.0522797803772</v>
      </c>
      <c r="X77" s="13" t="n">
        <f aca="false">X76+1</f>
        <v>43931</v>
      </c>
      <c r="Y77" s="0" t="n">
        <f aca="false">Y76+1</f>
        <v>34</v>
      </c>
      <c r="Z77" s="0" t="n">
        <f aca="false">D77</f>
        <v>18849</v>
      </c>
      <c r="AA77" s="0" t="n">
        <f aca="false">E77</f>
        <v>16081</v>
      </c>
      <c r="AB77" s="0" t="n">
        <f aca="false">F77</f>
        <v>13197</v>
      </c>
      <c r="AC77" s="20" t="n">
        <f aca="false">G77</f>
        <v>870</v>
      </c>
      <c r="AD77" s="0" t="n">
        <f aca="false">H77</f>
        <v>10760</v>
      </c>
      <c r="AE77" s="0" t="n">
        <f aca="false">I77</f>
        <v>22038</v>
      </c>
      <c r="AF77" s="0" t="n">
        <f aca="false">J77</f>
        <v>2736</v>
      </c>
      <c r="AH77" s="15" t="n">
        <f aca="false">AH76+1</f>
        <v>43931</v>
      </c>
      <c r="AI77" s="5" t="n">
        <f aca="false">AI76+1</f>
        <v>34</v>
      </c>
      <c r="AJ77" s="32" t="n">
        <f aca="false">D77/D$31</f>
        <v>311.656746031746</v>
      </c>
      <c r="AK77" s="32" t="n">
        <f aca="false">E77/E$31</f>
        <v>343.978609625668</v>
      </c>
      <c r="AL77" s="32" t="n">
        <f aca="false">F77/F$31</f>
        <v>202.190899341198</v>
      </c>
      <c r="AM77" s="32" t="n">
        <f aca="false">G77/G$31</f>
        <v>83.976833976834</v>
      </c>
      <c r="AN77" s="32" t="n">
        <f aca="false">H77/H$31</f>
        <v>158.725475733884</v>
      </c>
      <c r="AO77" s="32" t="n">
        <f aca="false">I77/I$31</f>
        <v>66.5800604229607</v>
      </c>
      <c r="AP77" s="32" t="n">
        <f aca="false">J77/J$31</f>
        <v>32.6569587013607</v>
      </c>
    </row>
    <row r="78" customFormat="false" ht="12.8" hidden="false" customHeight="false" outlineLevel="0" collapsed="false">
      <c r="B78" s="0" t="n">
        <f aca="false">B77+1</f>
        <v>35</v>
      </c>
      <c r="C78" s="15" t="n">
        <f aca="false">C77+1</f>
        <v>43932</v>
      </c>
      <c r="D78" s="21" t="n">
        <f aca="false">data_in!$D115</f>
        <v>19468</v>
      </c>
      <c r="E78" s="21" t="n">
        <f aca="false">data_in!$E115</f>
        <v>16606</v>
      </c>
      <c r="F78" s="21" t="n">
        <f aca="false">data_in!$F115</f>
        <v>13832</v>
      </c>
      <c r="G78" s="21" t="n">
        <f aca="false">data_in!$G115</f>
        <v>887</v>
      </c>
      <c r="H78" s="21" t="n">
        <f aca="false">data_in!$H115</f>
        <v>11599</v>
      </c>
      <c r="I78" s="21" t="n">
        <f aca="false">data_in!$I115</f>
        <v>24062</v>
      </c>
      <c r="J78" s="21" t="n">
        <f aca="false">data_in!$J115</f>
        <v>2871</v>
      </c>
      <c r="K78" s="0"/>
      <c r="L78" s="15" t="n">
        <f aca="false">L77+1</f>
        <v>43932</v>
      </c>
      <c r="M78" s="0" t="n">
        <f aca="false">M77+1</f>
        <v>35</v>
      </c>
      <c r="N78" s="40" t="n">
        <f aca="false">D78/D$31</f>
        <v>321.891534391534</v>
      </c>
      <c r="O78" s="46" t="n">
        <f aca="false">E85/E$31</f>
        <v>428.727272727273</v>
      </c>
      <c r="P78" s="46" t="n">
        <f aca="false">F89/F$31</f>
        <v>326.949593994178</v>
      </c>
      <c r="Q78" s="40" t="n">
        <f aca="false">IF(G95&gt;0,G95/G$31,"")</f>
        <v>227.316602316602</v>
      </c>
      <c r="R78" s="46" t="n">
        <f aca="false">H93/H$31</f>
        <v>354.845847470128</v>
      </c>
      <c r="S78" s="40" t="n">
        <f aca="false">IF(ISNUMBER(I97),I97/I$31,"")</f>
        <v>192.918429003021</v>
      </c>
      <c r="T78" s="40" t="n">
        <f aca="false">IF(ISNUMBER(J98),J98/J$31,"")</f>
        <v>80.4010503700167</v>
      </c>
      <c r="X78" s="13" t="n">
        <f aca="false">X77+1</f>
        <v>43932</v>
      </c>
      <c r="Y78" s="0" t="n">
        <f aca="false">Y77+1</f>
        <v>35</v>
      </c>
      <c r="Z78" s="0" t="n">
        <f aca="false">D78</f>
        <v>19468</v>
      </c>
      <c r="AA78" s="0" t="n">
        <f aca="false">E78</f>
        <v>16606</v>
      </c>
      <c r="AB78" s="0" t="n">
        <f aca="false">F78</f>
        <v>13832</v>
      </c>
      <c r="AC78" s="20" t="n">
        <f aca="false">G78</f>
        <v>887</v>
      </c>
      <c r="AD78" s="0" t="n">
        <f aca="false">H78</f>
        <v>11599</v>
      </c>
      <c r="AE78" s="0" t="n">
        <f aca="false">I78</f>
        <v>24062</v>
      </c>
      <c r="AF78" s="0" t="n">
        <f aca="false">J78</f>
        <v>2871</v>
      </c>
      <c r="AH78" s="15" t="n">
        <f aca="false">AH77+1</f>
        <v>43932</v>
      </c>
      <c r="AI78" s="5" t="n">
        <f aca="false">AI77+1</f>
        <v>35</v>
      </c>
      <c r="AJ78" s="32" t="n">
        <f aca="false">D78/D$31</f>
        <v>321.891534391534</v>
      </c>
      <c r="AK78" s="32" t="n">
        <f aca="false">E78/E$31</f>
        <v>355.208556149733</v>
      </c>
      <c r="AL78" s="32" t="n">
        <f aca="false">F78/F$31</f>
        <v>211.919718094071</v>
      </c>
      <c r="AM78" s="32" t="n">
        <f aca="false">G78/G$31</f>
        <v>85.6177606177606</v>
      </c>
      <c r="AN78" s="32" t="n">
        <f aca="false">H78/H$31</f>
        <v>171.101932438413</v>
      </c>
      <c r="AO78" s="32" t="n">
        <f aca="false">I78/I$31</f>
        <v>72.6948640483384</v>
      </c>
      <c r="AP78" s="32" t="n">
        <f aca="false">J78/J$31</f>
        <v>34.2683217951778</v>
      </c>
    </row>
    <row r="79" customFormat="false" ht="12.8" hidden="false" customHeight="false" outlineLevel="0" collapsed="false">
      <c r="B79" s="0" t="n">
        <f aca="false">B78+1</f>
        <v>36</v>
      </c>
      <c r="C79" s="15" t="n">
        <f aca="false">C78+1</f>
        <v>43933</v>
      </c>
      <c r="D79" s="21" t="n">
        <f aca="false">data_in!$D116</f>
        <v>19899</v>
      </c>
      <c r="E79" s="21" t="n">
        <f aca="false">data_in!$E116</f>
        <v>17209</v>
      </c>
      <c r="F79" s="21" t="n">
        <f aca="false">data_in!$F116</f>
        <v>14393</v>
      </c>
      <c r="G79" s="24" t="n">
        <f aca="false">data_in!$G116</f>
        <v>899</v>
      </c>
      <c r="H79" s="21" t="n">
        <f aca="false">data_in!$H116</f>
        <v>12285</v>
      </c>
      <c r="I79" s="21" t="n">
        <f aca="false">data_in!$I116</f>
        <v>25789</v>
      </c>
      <c r="J79" s="21" t="n">
        <f aca="false">data_in!$J116</f>
        <v>3022</v>
      </c>
      <c r="K79" s="0"/>
      <c r="L79" s="15" t="n">
        <f aca="false">L78+1</f>
        <v>43933</v>
      </c>
      <c r="M79" s="0" t="n">
        <f aca="false">M78+1</f>
        <v>36</v>
      </c>
      <c r="N79" s="40" t="n">
        <f aca="false">D79/D$31</f>
        <v>329.017857142857</v>
      </c>
      <c r="O79" s="46" t="n">
        <f aca="false">E86/E$31</f>
        <v>437.497326203209</v>
      </c>
      <c r="P79" s="46" t="n">
        <f aca="false">F90/F$31</f>
        <v>334.855216791788</v>
      </c>
      <c r="Q79" s="40" t="n">
        <f aca="false">IF(G96&gt;0,G96/G$31,"")</f>
        <v>237.644787644788</v>
      </c>
      <c r="R79" s="40" t="n">
        <f aca="false">IF(H94&gt;0,H94/H$31,"")</f>
        <v>359.831833603776</v>
      </c>
      <c r="S79" s="40" t="n">
        <f aca="false">IF(ISNUMBER(I98),I98/I$31,"")</f>
        <v>198.649546827795</v>
      </c>
      <c r="T79" s="40" t="n">
        <f aca="false">IF(ISNUMBER(J99),J99/J$31,"")</f>
        <v>81.3081881117212</v>
      </c>
      <c r="X79" s="13" t="n">
        <f aca="false">X78+1</f>
        <v>43933</v>
      </c>
      <c r="Y79" s="0" t="n">
        <f aca="false">Y78+1</f>
        <v>36</v>
      </c>
      <c r="Z79" s="0" t="n">
        <f aca="false">D79</f>
        <v>19899</v>
      </c>
      <c r="AA79" s="0" t="n">
        <f aca="false">E79</f>
        <v>17209</v>
      </c>
      <c r="AB79" s="0" t="n">
        <f aca="false">F79</f>
        <v>14393</v>
      </c>
      <c r="AC79" s="20" t="n">
        <f aca="false">G79</f>
        <v>899</v>
      </c>
      <c r="AD79" s="0" t="n">
        <f aca="false">H79</f>
        <v>12285</v>
      </c>
      <c r="AE79" s="0" t="n">
        <f aca="false">I79</f>
        <v>25789</v>
      </c>
      <c r="AF79" s="0" t="n">
        <f aca="false">J79</f>
        <v>3022</v>
      </c>
      <c r="AH79" s="15" t="n">
        <f aca="false">AH78+1</f>
        <v>43933</v>
      </c>
      <c r="AI79" s="5" t="n">
        <f aca="false">AI78+1</f>
        <v>36</v>
      </c>
      <c r="AJ79" s="32" t="n">
        <f aca="false">D79/D$31</f>
        <v>329.017857142857</v>
      </c>
      <c r="AK79" s="32" t="n">
        <f aca="false">E79/E$31</f>
        <v>368.106951871658</v>
      </c>
      <c r="AL79" s="32" t="n">
        <f aca="false">F79/F$31</f>
        <v>220.514784740309</v>
      </c>
      <c r="AM79" s="32" t="n">
        <f aca="false">G79/G$31</f>
        <v>86.7760617760618</v>
      </c>
      <c r="AN79" s="32" t="n">
        <f aca="false">H79/H$31</f>
        <v>181.221419088361</v>
      </c>
      <c r="AO79" s="32" t="n">
        <f aca="false">I79/I$31</f>
        <v>77.9123867069486</v>
      </c>
      <c r="AP79" s="32" t="n">
        <f aca="false">J79/J$31</f>
        <v>36.0706612556696</v>
      </c>
    </row>
    <row r="80" customFormat="false" ht="12.8" hidden="false" customHeight="false" outlineLevel="0" collapsed="false">
      <c r="B80" s="0" t="n">
        <f aca="false">B79+1</f>
        <v>37</v>
      </c>
      <c r="C80" s="15" t="n">
        <f aca="false">C79+1</f>
        <v>43934</v>
      </c>
      <c r="D80" s="21" t="n">
        <f aca="false">data_in!$D117</f>
        <v>20465</v>
      </c>
      <c r="E80" s="21" t="n">
        <f aca="false">data_in!$E117</f>
        <v>17756</v>
      </c>
      <c r="F80" s="21" t="n">
        <f aca="false">data_in!$F117</f>
        <v>14967</v>
      </c>
      <c r="G80" s="24" t="n">
        <f aca="false">data_in!$G117</f>
        <v>919</v>
      </c>
      <c r="H80" s="21" t="n">
        <f aca="false">data_in!$H117</f>
        <v>13029</v>
      </c>
      <c r="I80" s="21" t="n">
        <f aca="false">data_in!$I117</f>
        <v>27515</v>
      </c>
      <c r="J80" s="21" t="n">
        <f aca="false">data_in!$J117</f>
        <v>3194</v>
      </c>
      <c r="K80" s="0"/>
      <c r="L80" s="15" t="n">
        <f aca="false">L79+1</f>
        <v>43934</v>
      </c>
      <c r="M80" s="0" t="n">
        <f aca="false">M79+1</f>
        <v>37</v>
      </c>
      <c r="N80" s="40" t="n">
        <f aca="false">D80/D$31</f>
        <v>338.376322751323</v>
      </c>
      <c r="O80" s="46" t="n">
        <f aca="false">E87/E$31</f>
        <v>446.032085561497</v>
      </c>
      <c r="P80" s="46" t="n">
        <f aca="false">F91/F$31</f>
        <v>340.815075838823</v>
      </c>
      <c r="Q80" s="40" t="n">
        <f aca="false">IF(ISNUMBER(G97),G97/G$31,"")</f>
        <v>249.6138996139</v>
      </c>
      <c r="R80" s="40" t="n">
        <f aca="false">IF(H95&gt;0,H95/H$31,"")</f>
        <v>373.240890986871</v>
      </c>
      <c r="S80" s="40" t="n">
        <f aca="false">IF(ISNUMBER(I99),I99/I$31,"")</f>
        <v>203.7583081571</v>
      </c>
      <c r="T80" s="40" t="n">
        <f aca="false">IF(ISNUMBER(J100),J100/J$31,"")</f>
        <v>81.952733349248</v>
      </c>
      <c r="X80" s="13" t="n">
        <f aca="false">X79+1</f>
        <v>43934</v>
      </c>
      <c r="Y80" s="0" t="n">
        <f aca="false">Y79+1</f>
        <v>37</v>
      </c>
      <c r="Z80" s="0" t="n">
        <f aca="false">D80</f>
        <v>20465</v>
      </c>
      <c r="AA80" s="0" t="n">
        <f aca="false">E80</f>
        <v>17756</v>
      </c>
      <c r="AB80" s="0" t="n">
        <f aca="false">F80</f>
        <v>14967</v>
      </c>
      <c r="AC80" s="20" t="n">
        <f aca="false">G80</f>
        <v>919</v>
      </c>
      <c r="AD80" s="0" t="n">
        <f aca="false">H80</f>
        <v>13029</v>
      </c>
      <c r="AE80" s="0" t="n">
        <f aca="false">I80</f>
        <v>27515</v>
      </c>
      <c r="AF80" s="0" t="n">
        <f aca="false">J80</f>
        <v>3194</v>
      </c>
      <c r="AH80" s="15" t="n">
        <f aca="false">AH79+1</f>
        <v>43934</v>
      </c>
      <c r="AI80" s="5" t="n">
        <f aca="false">AI79+1</f>
        <v>37</v>
      </c>
      <c r="AJ80" s="32" t="n">
        <f aca="false">D80/D$31</f>
        <v>338.376322751323</v>
      </c>
      <c r="AK80" s="32" t="n">
        <f aca="false">E80/E$31</f>
        <v>379.807486631016</v>
      </c>
      <c r="AL80" s="32" t="n">
        <f aca="false">F80/F$31</f>
        <v>229.30902405393</v>
      </c>
      <c r="AM80" s="32" t="n">
        <f aca="false">G80/G$31</f>
        <v>88.7065637065637</v>
      </c>
      <c r="AN80" s="32" t="n">
        <f aca="false">H80/H$31</f>
        <v>192.196489157693</v>
      </c>
      <c r="AO80" s="32" t="n">
        <f aca="false">I80/I$31</f>
        <v>83.1268882175227</v>
      </c>
      <c r="AP80" s="32" t="n">
        <f aca="false">J80/J$31</f>
        <v>38.1236571974218</v>
      </c>
    </row>
    <row r="81" customFormat="false" ht="12.8" hidden="false" customHeight="false" outlineLevel="0" collapsed="false">
      <c r="B81" s="0" t="n">
        <f aca="false">B80+1</f>
        <v>38</v>
      </c>
      <c r="C81" s="15" t="n">
        <f aca="false">C80+1</f>
        <v>43935</v>
      </c>
      <c r="D81" s="21" t="n">
        <f aca="false">data_in!$D118</f>
        <v>21067</v>
      </c>
      <c r="E81" s="21" t="n">
        <f aca="false">data_in!$E118</f>
        <v>18255</v>
      </c>
      <c r="F81" s="21" t="n">
        <f aca="false">data_in!$F118</f>
        <v>15729</v>
      </c>
      <c r="G81" s="24" t="n">
        <f aca="false">data_in!$G118</f>
        <v>1033</v>
      </c>
      <c r="H81" s="21" t="n">
        <f aca="false">data_in!$H118</f>
        <v>14073</v>
      </c>
      <c r="I81" s="21" t="n">
        <f aca="false">data_in!$I118</f>
        <v>30081</v>
      </c>
      <c r="J81" s="21" t="n">
        <f aca="false">data_in!$J118</f>
        <v>3495</v>
      </c>
      <c r="K81" s="0"/>
      <c r="L81" s="15" t="n">
        <f aca="false">L80+1</f>
        <v>43935</v>
      </c>
      <c r="M81" s="0" t="n">
        <f aca="false">M80+1</f>
        <v>38</v>
      </c>
      <c r="N81" s="40" t="n">
        <f aca="false">D81/D$31</f>
        <v>348.330026455026</v>
      </c>
      <c r="O81" s="46" t="n">
        <f aca="false">E88/E$31</f>
        <v>455.229946524064</v>
      </c>
      <c r="P81" s="46" t="n">
        <f aca="false">F92/F$31</f>
        <v>346.468515397579</v>
      </c>
      <c r="Q81" s="40" t="n">
        <f aca="false">IF(ISNUMBER(G98),G98/G$31,"")</f>
        <v>256.081081081081</v>
      </c>
      <c r="R81" s="40" t="n">
        <f aca="false">IF(ISNUMBER(H96),H96/H$31,"")</f>
        <v>384.96828440773</v>
      </c>
      <c r="S81" s="40" t="n">
        <f aca="false">IF(ISNUMBER(I100),I100/I$31,"")</f>
        <v>207.2416918429</v>
      </c>
      <c r="T81" s="40" t="n">
        <f aca="false">IF(ISNUMBER(J101),J101/J$31,"")</f>
        <v>83.4686082597279</v>
      </c>
      <c r="X81" s="13" t="n">
        <f aca="false">X80+1</f>
        <v>43935</v>
      </c>
      <c r="Y81" s="0" t="n">
        <f aca="false">Y80+1</f>
        <v>38</v>
      </c>
      <c r="Z81" s="0" t="n">
        <f aca="false">D81</f>
        <v>21067</v>
      </c>
      <c r="AA81" s="0" t="n">
        <f aca="false">E81</f>
        <v>18255</v>
      </c>
      <c r="AB81" s="0" t="n">
        <f aca="false">F81</f>
        <v>15729</v>
      </c>
      <c r="AC81" s="20" t="n">
        <f aca="false">G81</f>
        <v>1033</v>
      </c>
      <c r="AD81" s="0" t="n">
        <f aca="false">H81</f>
        <v>14073</v>
      </c>
      <c r="AE81" s="0" t="n">
        <f aca="false">I81</f>
        <v>30081</v>
      </c>
      <c r="AF81" s="0" t="n">
        <f aca="false">J81</f>
        <v>3495</v>
      </c>
      <c r="AH81" s="15" t="n">
        <f aca="false">AH80+1</f>
        <v>43935</v>
      </c>
      <c r="AI81" s="5" t="n">
        <f aca="false">AI80+1</f>
        <v>38</v>
      </c>
      <c r="AJ81" s="32" t="n">
        <f aca="false">D81/D$31</f>
        <v>348.330026455026</v>
      </c>
      <c r="AK81" s="32" t="n">
        <f aca="false">E81/E$31</f>
        <v>390.48128342246</v>
      </c>
      <c r="AL81" s="32" t="n">
        <f aca="false">F81/F$31</f>
        <v>240.983606557377</v>
      </c>
      <c r="AM81" s="32" t="n">
        <f aca="false">G81/G$31</f>
        <v>99.7104247104247</v>
      </c>
      <c r="AN81" s="32" t="n">
        <f aca="false">H81/H$31</f>
        <v>207.596990706594</v>
      </c>
      <c r="AO81" s="32" t="n">
        <f aca="false">I81/I$31</f>
        <v>90.8791540785498</v>
      </c>
      <c r="AP81" s="32" t="n">
        <f aca="false">J81/J$31</f>
        <v>41.7164000954882</v>
      </c>
    </row>
    <row r="82" customFormat="false" ht="12.8" hidden="false" customHeight="false" outlineLevel="0" collapsed="false">
      <c r="B82" s="0" t="n">
        <f aca="false">B81+1</f>
        <v>39</v>
      </c>
      <c r="C82" s="15" t="n">
        <f aca="false">C81+1</f>
        <v>43936</v>
      </c>
      <c r="D82" s="21" t="n">
        <f aca="false">data_in!$D119</f>
        <v>21645</v>
      </c>
      <c r="E82" s="21" t="n">
        <f aca="false">data_in!$E119</f>
        <v>18812</v>
      </c>
      <c r="F82" s="21" t="n">
        <f aca="false">data_in!$F119</f>
        <v>17167</v>
      </c>
      <c r="G82" s="24" t="n">
        <f aca="false">data_in!$G119</f>
        <v>1203</v>
      </c>
      <c r="H82" s="21" t="n">
        <f aca="false">data_in!$H119</f>
        <v>14915</v>
      </c>
      <c r="I82" s="21" t="n">
        <f aca="false">data_in!$I119</f>
        <v>32712</v>
      </c>
      <c r="J82" s="21" t="n">
        <f aca="false">data_in!$J119</f>
        <v>3804</v>
      </c>
      <c r="K82" s="0"/>
      <c r="L82" s="15" t="n">
        <f aca="false">L81+1</f>
        <v>43936</v>
      </c>
      <c r="M82" s="0" t="n">
        <f aca="false">M81+1</f>
        <v>39</v>
      </c>
      <c r="N82" s="40" t="n">
        <f aca="false">D82/D$31</f>
        <v>357.886904761905</v>
      </c>
      <c r="O82" s="46" t="n">
        <f aca="false">E89/E$31</f>
        <v>464.534759358289</v>
      </c>
      <c r="P82" s="46" t="n">
        <f aca="false">F93/F$31</f>
        <v>350.176191205761</v>
      </c>
      <c r="Q82" s="40" t="n">
        <f aca="false">IF(ISNUMBER(G99),G99/G$31,"")</f>
        <v>257.625482625483</v>
      </c>
      <c r="R82" s="40" t="n">
        <f aca="false">IF(ISNUMBER(H97),H97/H$31,"")</f>
        <v>394.910753798495</v>
      </c>
      <c r="S82" s="40" t="n">
        <f aca="false">IF(ISNUMBER(I101),I101/I$31,"")</f>
        <v>211.2416918429</v>
      </c>
      <c r="T82" s="40" t="n">
        <f aca="false">IF(ISNUMBER(J102),J102/J$31,"")</f>
        <v>83.4686082597279</v>
      </c>
      <c r="X82" s="13" t="n">
        <f aca="false">X81+1</f>
        <v>43936</v>
      </c>
      <c r="Y82" s="0" t="n">
        <f aca="false">Y81+1</f>
        <v>39</v>
      </c>
      <c r="Z82" s="0" t="n">
        <f aca="false">D82</f>
        <v>21645</v>
      </c>
      <c r="AA82" s="0" t="n">
        <f aca="false">E82</f>
        <v>18812</v>
      </c>
      <c r="AB82" s="0" t="n">
        <f aca="false">F82</f>
        <v>17167</v>
      </c>
      <c r="AC82" s="20" t="n">
        <f aca="false">G82</f>
        <v>1203</v>
      </c>
      <c r="AD82" s="0" t="n">
        <f aca="false">H82</f>
        <v>14915</v>
      </c>
      <c r="AE82" s="0" t="n">
        <f aca="false">I82</f>
        <v>32712</v>
      </c>
      <c r="AF82" s="0" t="n">
        <f aca="false">J82</f>
        <v>3804</v>
      </c>
      <c r="AH82" s="15" t="n">
        <f aca="false">AH81+1</f>
        <v>43936</v>
      </c>
      <c r="AI82" s="5" t="n">
        <f aca="false">AI81+1</f>
        <v>39</v>
      </c>
      <c r="AJ82" s="32" t="n">
        <f aca="false">D82/D$31</f>
        <v>357.886904761905</v>
      </c>
      <c r="AK82" s="32" t="n">
        <f aca="false">E82/E$31</f>
        <v>402.395721925134</v>
      </c>
      <c r="AL82" s="32" t="n">
        <f aca="false">F82/F$31</f>
        <v>263.01516776467</v>
      </c>
      <c r="AM82" s="32" t="n">
        <f aca="false">G82/G$31</f>
        <v>116.119691119691</v>
      </c>
      <c r="AN82" s="32" t="n">
        <f aca="false">H82/H$31</f>
        <v>220.017701725918</v>
      </c>
      <c r="AO82" s="32" t="n">
        <f aca="false">I82/I$31</f>
        <v>98.8277945619335</v>
      </c>
      <c r="AP82" s="32" t="n">
        <f aca="false">J82/J$31</f>
        <v>45.4046311768919</v>
      </c>
    </row>
    <row r="83" customFormat="false" ht="12.8" hidden="false" customHeight="false" outlineLevel="0" collapsed="false">
      <c r="B83" s="0" t="n">
        <f aca="false">B82+1</f>
        <v>40</v>
      </c>
      <c r="C83" s="15" t="n">
        <f aca="false">C82+1</f>
        <v>43937</v>
      </c>
      <c r="D83" s="21" t="n">
        <f aca="false">data_in!$D120</f>
        <v>22170</v>
      </c>
      <c r="E83" s="21" t="n">
        <f aca="false">data_in!$E120</f>
        <v>19130</v>
      </c>
      <c r="F83" s="21" t="n">
        <f aca="false">data_in!$F120</f>
        <v>17920</v>
      </c>
      <c r="G83" s="24" t="n">
        <f aca="false">data_in!$G120</f>
        <v>1333</v>
      </c>
      <c r="H83" s="21" t="n">
        <f aca="false">data_in!$H120</f>
        <v>15944</v>
      </c>
      <c r="I83" s="21" t="n">
        <f aca="false">data_in!$I120</f>
        <v>34905</v>
      </c>
      <c r="J83" s="21" t="n">
        <f aca="false">data_in!$J120</f>
        <v>4052</v>
      </c>
      <c r="K83" s="0"/>
      <c r="L83" s="15" t="n">
        <f aca="false">L82+1</f>
        <v>43937</v>
      </c>
      <c r="M83" s="0" t="n">
        <f aca="false">M82+1</f>
        <v>40</v>
      </c>
      <c r="N83" s="40" t="n">
        <f aca="false">D83/D$31</f>
        <v>366.56746031746</v>
      </c>
      <c r="O83" s="46" t="n">
        <f aca="false">E90/E$31</f>
        <v>473.946524064171</v>
      </c>
      <c r="P83" s="40" t="n">
        <f aca="false">IF(F94&gt;0,F94/F$31,"")</f>
        <v>356.871457024667</v>
      </c>
      <c r="Q83" s="40" t="n">
        <f aca="false">IF(ISNUMBER(G100),G100/G$31,"")</f>
        <v>258.590733590734</v>
      </c>
      <c r="R83" s="40" t="n">
        <f aca="false">IF(ISNUMBER(H98),H98/H$31,"")</f>
        <v>405.812066676501</v>
      </c>
      <c r="S83" s="40" t="n">
        <f aca="false">IF(ISNUMBER(I102),I102/I$31,"")</f>
        <v>218.341389728097</v>
      </c>
      <c r="T83" s="40" t="n">
        <f aca="false">IF(ISNUMBER(J103),J103/J$31,"")</f>
        <v>86.8345667223681</v>
      </c>
      <c r="X83" s="13" t="n">
        <f aca="false">X82+1</f>
        <v>43937</v>
      </c>
      <c r="Y83" s="0" t="n">
        <f aca="false">Y82+1</f>
        <v>40</v>
      </c>
      <c r="Z83" s="0" t="n">
        <f aca="false">D83</f>
        <v>22170</v>
      </c>
      <c r="AA83" s="0" t="n">
        <f aca="false">E83</f>
        <v>19130</v>
      </c>
      <c r="AB83" s="0" t="n">
        <f aca="false">F83</f>
        <v>17920</v>
      </c>
      <c r="AC83" s="20" t="n">
        <f aca="false">G83</f>
        <v>1333</v>
      </c>
      <c r="AD83" s="0" t="n">
        <f aca="false">H83</f>
        <v>15944</v>
      </c>
      <c r="AE83" s="0" t="n">
        <f aca="false">I83</f>
        <v>34905</v>
      </c>
      <c r="AF83" s="0" t="n">
        <f aca="false">J83</f>
        <v>4052</v>
      </c>
      <c r="AH83" s="15" t="n">
        <f aca="false">AH82+1</f>
        <v>43937</v>
      </c>
      <c r="AI83" s="5" t="n">
        <f aca="false">AI82+1</f>
        <v>40</v>
      </c>
      <c r="AJ83" s="32" t="n">
        <f aca="false">D83/D$31</f>
        <v>366.56746031746</v>
      </c>
      <c r="AK83" s="32" t="n">
        <f aca="false">E83/E$31</f>
        <v>409.197860962567</v>
      </c>
      <c r="AL83" s="32" t="n">
        <f aca="false">F83/F$31</f>
        <v>274.551861498391</v>
      </c>
      <c r="AM83" s="32" t="n">
        <f aca="false">G83/G$31</f>
        <v>128.667953667954</v>
      </c>
      <c r="AN83" s="32" t="n">
        <f aca="false">H83/H$31</f>
        <v>235.196931700841</v>
      </c>
      <c r="AO83" s="32" t="n">
        <f aca="false">I83/I$31</f>
        <v>105.453172205438</v>
      </c>
      <c r="AP83" s="32" t="n">
        <f aca="false">J83/J$31</f>
        <v>48.3647648603485</v>
      </c>
    </row>
    <row r="84" customFormat="false" ht="12.8" hidden="false" customHeight="false" outlineLevel="0" collapsed="false">
      <c r="B84" s="0" t="n">
        <f aca="false">B83+1</f>
        <v>41</v>
      </c>
      <c r="C84" s="15" t="n">
        <f aca="false">C83+1</f>
        <v>43938</v>
      </c>
      <c r="D84" s="21" t="n">
        <f aca="false">data_in!$D121</f>
        <v>22745</v>
      </c>
      <c r="E84" s="21" t="n">
        <f aca="false">data_in!$E121</f>
        <v>19478</v>
      </c>
      <c r="F84" s="21" t="n">
        <f aca="false">data_in!$F121</f>
        <v>18681</v>
      </c>
      <c r="G84" s="24" t="n">
        <f aca="false">data_in!$G121</f>
        <v>1400</v>
      </c>
      <c r="H84" s="21" t="n">
        <f aca="false">data_in!$H121</f>
        <v>16879</v>
      </c>
      <c r="I84" s="21" t="n">
        <f aca="false">data_in!$I121</f>
        <v>37448</v>
      </c>
      <c r="J84" s="21" t="n">
        <f aca="false">data_in!$J121</f>
        <v>4352</v>
      </c>
      <c r="K84" s="0"/>
      <c r="L84" s="15" t="n">
        <f aca="false">L83+1</f>
        <v>43938</v>
      </c>
      <c r="M84" s="0" t="n">
        <f aca="false">M83+1</f>
        <v>41</v>
      </c>
      <c r="N84" s="40" t="n">
        <f aca="false">D84/D$31</f>
        <v>376.074735449735</v>
      </c>
      <c r="O84" s="46" t="n">
        <f aca="false">E91/E$31</f>
        <v>481.79679144385</v>
      </c>
      <c r="P84" s="40" t="n">
        <f aca="false">IF(F95&gt;0,F95/F$31,"")</f>
        <v>362.494254634595</v>
      </c>
      <c r="Q84" s="40" t="n">
        <f aca="false">IF(ISNUMBER(G101),G101/G$31,"")</f>
        <v>267.277992277992</v>
      </c>
      <c r="R84" s="40" t="n">
        <f aca="false">IF(ISNUMBER(H99),H99/H$31,"")</f>
        <v>414.972709839209</v>
      </c>
      <c r="S84" s="40" t="n">
        <f aca="false">IF(ISNUMBER(I103),I103/I$31,"")</f>
        <v>225.978851963746</v>
      </c>
      <c r="T84" s="40" t="n">
        <f aca="false">IF(ISNUMBER(J104),J104/J$31,"")</f>
        <v>88.2310814036763</v>
      </c>
      <c r="X84" s="13" t="n">
        <f aca="false">X83+1</f>
        <v>43938</v>
      </c>
      <c r="Y84" s="0" t="n">
        <f aca="false">Y83+1</f>
        <v>41</v>
      </c>
      <c r="Z84" s="0" t="n">
        <f aca="false">D84</f>
        <v>22745</v>
      </c>
      <c r="AA84" s="0" t="n">
        <f aca="false">E84</f>
        <v>19478</v>
      </c>
      <c r="AB84" s="0" t="n">
        <f aca="false">F84</f>
        <v>18681</v>
      </c>
      <c r="AC84" s="20" t="n">
        <f aca="false">G84</f>
        <v>1400</v>
      </c>
      <c r="AD84" s="0" t="n">
        <f aca="false">H84</f>
        <v>16879</v>
      </c>
      <c r="AE84" s="0" t="n">
        <f aca="false">I84</f>
        <v>37448</v>
      </c>
      <c r="AF84" s="0" t="n">
        <f aca="false">J84</f>
        <v>4352</v>
      </c>
      <c r="AH84" s="15" t="n">
        <f aca="false">AH83+1</f>
        <v>43938</v>
      </c>
      <c r="AI84" s="5" t="n">
        <f aca="false">AI83+1</f>
        <v>41</v>
      </c>
      <c r="AJ84" s="32" t="n">
        <f aca="false">D84/D$31</f>
        <v>376.074735449735</v>
      </c>
      <c r="AK84" s="32" t="n">
        <f aca="false">E84/E$31</f>
        <v>416.641711229947</v>
      </c>
      <c r="AL84" s="32" t="n">
        <f aca="false">F84/F$31</f>
        <v>286.211123027425</v>
      </c>
      <c r="AM84" s="32" t="n">
        <f aca="false">G84/G$31</f>
        <v>135.135135135135</v>
      </c>
      <c r="AN84" s="32" t="n">
        <f aca="false">H84/H$31</f>
        <v>248.989526478832</v>
      </c>
      <c r="AO84" s="32" t="n">
        <f aca="false">I84/I$31</f>
        <v>113.135951661631</v>
      </c>
      <c r="AP84" s="32" t="n">
        <f aca="false">J84/J$31</f>
        <v>51.9455717354977</v>
      </c>
    </row>
    <row r="85" customFormat="false" ht="12.8" hidden="false" customHeight="false" outlineLevel="0" collapsed="false">
      <c r="B85" s="0" t="n">
        <f aca="false">B84+1</f>
        <v>42</v>
      </c>
      <c r="C85" s="15" t="n">
        <f aca="false">C84+1</f>
        <v>43939</v>
      </c>
      <c r="D85" s="21" t="n">
        <f aca="false">data_in!$D122</f>
        <v>23227</v>
      </c>
      <c r="E85" s="21" t="n">
        <f aca="false">data_in!$E122</f>
        <v>20043</v>
      </c>
      <c r="F85" s="21" t="n">
        <f aca="false">data_in!$F122</f>
        <v>19323</v>
      </c>
      <c r="G85" s="24" t="n">
        <f aca="false">data_in!$G122</f>
        <v>1511</v>
      </c>
      <c r="H85" s="21" t="n">
        <f aca="false">data_in!$H122</f>
        <v>17994</v>
      </c>
      <c r="I85" s="21" t="n">
        <f aca="false">data_in!$I122</f>
        <v>39331</v>
      </c>
      <c r="J85" s="21" t="n">
        <f aca="false">data_in!$J122</f>
        <v>4538</v>
      </c>
      <c r="K85" s="0"/>
      <c r="L85" s="15" t="n">
        <f aca="false">L84+1</f>
        <v>43939</v>
      </c>
      <c r="M85" s="0" t="n">
        <f aca="false">M84+1</f>
        <v>42</v>
      </c>
      <c r="N85" s="40" t="n">
        <f aca="false">D85/D$31</f>
        <v>384.044312169312</v>
      </c>
      <c r="O85" s="46" t="n">
        <f aca="false">E92/E$31</f>
        <v>489.882352941176</v>
      </c>
      <c r="P85" s="40" t="n">
        <f aca="false">IF(F96&gt;0,F96/F$31,"")</f>
        <v>369.036310709361</v>
      </c>
      <c r="Q85" s="40" t="n">
        <f aca="false">IF(ISNUMBER(G102),G102/G$31,"")</f>
        <v>275.482625482626</v>
      </c>
      <c r="R85" s="40" t="n">
        <f aca="false">IF(ISNUMBER(H100),H100/H$31,"")</f>
        <v>419.619412892757</v>
      </c>
      <c r="S85" s="40" t="n">
        <f aca="false">IF(ISNUMBER(I104),I104/I$31,"")</f>
        <v>232.410876132931</v>
      </c>
      <c r="T85" s="40" t="n">
        <f aca="false">IF(ISNUMBER(J105),J105/J$31,"")</f>
        <v>89.6395321079016</v>
      </c>
      <c r="X85" s="13" t="n">
        <f aca="false">X84+1</f>
        <v>43939</v>
      </c>
      <c r="Y85" s="0" t="n">
        <f aca="false">Y84+1</f>
        <v>42</v>
      </c>
      <c r="Z85" s="0" t="n">
        <f aca="false">D85</f>
        <v>23227</v>
      </c>
      <c r="AA85" s="0" t="n">
        <f aca="false">E85</f>
        <v>20043</v>
      </c>
      <c r="AB85" s="0" t="n">
        <f aca="false">F85</f>
        <v>19323</v>
      </c>
      <c r="AC85" s="20" t="n">
        <f aca="false">G85</f>
        <v>1511</v>
      </c>
      <c r="AD85" s="0" t="n">
        <f aca="false">H85</f>
        <v>17994</v>
      </c>
      <c r="AE85" s="0" t="n">
        <f aca="false">I85</f>
        <v>39331</v>
      </c>
      <c r="AF85" s="0" t="n">
        <f aca="false">J85</f>
        <v>4538</v>
      </c>
      <c r="AH85" s="15" t="n">
        <f aca="false">AH84+1</f>
        <v>43939</v>
      </c>
      <c r="AI85" s="5" t="n">
        <f aca="false">AI84+1</f>
        <v>42</v>
      </c>
      <c r="AJ85" s="32" t="n">
        <f aca="false">D85/D$31</f>
        <v>384.044312169312</v>
      </c>
      <c r="AK85" s="32" t="n">
        <f aca="false">E85/E$31</f>
        <v>428.727272727273</v>
      </c>
      <c r="AL85" s="32" t="n">
        <f aca="false">F85/F$31</f>
        <v>296.047188601195</v>
      </c>
      <c r="AM85" s="32" t="n">
        <f aca="false">G85/G$31</f>
        <v>145.849420849421</v>
      </c>
      <c r="AN85" s="32" t="n">
        <f aca="false">H85/H$31</f>
        <v>265.437380144564</v>
      </c>
      <c r="AO85" s="32" t="n">
        <f aca="false">I85/I$31</f>
        <v>118.824773413897</v>
      </c>
      <c r="AP85" s="32" t="n">
        <f aca="false">J85/J$31</f>
        <v>54.1656719980902</v>
      </c>
    </row>
    <row r="86" customFormat="false" ht="12.8" hidden="false" customHeight="false" outlineLevel="0" collapsed="false">
      <c r="B86" s="0" t="n">
        <f aca="false">B85+1</f>
        <v>43</v>
      </c>
      <c r="C86" s="15" t="n">
        <f aca="false">C85+1</f>
        <v>43940</v>
      </c>
      <c r="D86" s="21" t="n">
        <f aca="false">data_in!$D123</f>
        <v>23660</v>
      </c>
      <c r="E86" s="21" t="n">
        <f aca="false">data_in!$E123</f>
        <v>20453</v>
      </c>
      <c r="F86" s="21" t="n">
        <f aca="false">data_in!$F123</f>
        <v>19718</v>
      </c>
      <c r="G86" s="24" t="n">
        <f aca="false">data_in!$G123</f>
        <v>1540</v>
      </c>
      <c r="H86" s="21" t="n">
        <f aca="false">data_in!$H123</f>
        <v>18492</v>
      </c>
      <c r="I86" s="21" t="n">
        <f aca="false">data_in!$I123</f>
        <v>40901</v>
      </c>
      <c r="J86" s="21" t="n">
        <f aca="false">data_in!$J123</f>
        <v>4642</v>
      </c>
      <c r="K86" s="0"/>
      <c r="L86" s="15" t="n">
        <f aca="false">L85+1</f>
        <v>43940</v>
      </c>
      <c r="M86" s="0" t="n">
        <f aca="false">M85+1</f>
        <v>43</v>
      </c>
      <c r="N86" s="40" t="n">
        <f aca="false">D86/D$31</f>
        <v>391.203703703704</v>
      </c>
      <c r="O86" s="46" t="n">
        <f aca="false">E93/E$31</f>
        <v>496.042780748663</v>
      </c>
      <c r="P86" s="40" t="n">
        <f aca="false">IF(ISNUMBER(F97),F97/F$31,"")</f>
        <v>373.464072314999</v>
      </c>
      <c r="Q86" s="40" t="n">
        <f aca="false">IF(ISNUMBER(G103),G103/G$31,"")</f>
        <v>283.880308880309</v>
      </c>
      <c r="R86" s="40" t="n">
        <f aca="false">IF(ISNUMBER(H101),H101/H$31,"")</f>
        <v>423.867827113144</v>
      </c>
      <c r="S86" s="40" t="n">
        <f aca="false">IF(ISNUMBER(I105),I105/I$31,"")</f>
        <v>237.507552870091</v>
      </c>
      <c r="T86" s="40" t="n">
        <f aca="false">IF(ISNUMBER(J106),J106/J$31,"")</f>
        <v>90.105037001671</v>
      </c>
      <c r="X86" s="13" t="n">
        <f aca="false">X85+1</f>
        <v>43940</v>
      </c>
      <c r="Y86" s="0" t="n">
        <f aca="false">Y85+1</f>
        <v>43</v>
      </c>
      <c r="Z86" s="0" t="n">
        <f aca="false">D86</f>
        <v>23660</v>
      </c>
      <c r="AA86" s="0" t="n">
        <f aca="false">E86</f>
        <v>20453</v>
      </c>
      <c r="AB86" s="0" t="n">
        <f aca="false">F86</f>
        <v>19718</v>
      </c>
      <c r="AC86" s="20" t="n">
        <f aca="false">G86</f>
        <v>1540</v>
      </c>
      <c r="AD86" s="0" t="n">
        <f aca="false">H86</f>
        <v>18492</v>
      </c>
      <c r="AE86" s="0" t="n">
        <f aca="false">I86</f>
        <v>40901</v>
      </c>
      <c r="AF86" s="0" t="n">
        <f aca="false">J86</f>
        <v>4642</v>
      </c>
      <c r="AH86" s="15" t="n">
        <f aca="false">AH85+1</f>
        <v>43940</v>
      </c>
      <c r="AI86" s="5" t="n">
        <f aca="false">AI85+1</f>
        <v>43</v>
      </c>
      <c r="AJ86" s="32" t="n">
        <f aca="false">D86/D$31</f>
        <v>391.203703703704</v>
      </c>
      <c r="AK86" s="32" t="n">
        <f aca="false">E86/E$31</f>
        <v>437.497326203209</v>
      </c>
      <c r="AL86" s="32" t="n">
        <f aca="false">F86/F$31</f>
        <v>302.098973494714</v>
      </c>
      <c r="AM86" s="32" t="n">
        <f aca="false">G86/G$31</f>
        <v>148.648648648649</v>
      </c>
      <c r="AN86" s="32" t="n">
        <f aca="false">H86/H$31</f>
        <v>272.783596400649</v>
      </c>
      <c r="AO86" s="32" t="n">
        <f aca="false">I86/I$31</f>
        <v>123.567975830816</v>
      </c>
      <c r="AP86" s="32" t="n">
        <f aca="false">J86/J$31</f>
        <v>55.4070183814753</v>
      </c>
    </row>
    <row r="87" customFormat="false" ht="12.8" hidden="false" customHeight="false" outlineLevel="0" collapsed="false">
      <c r="B87" s="0" t="n">
        <f aca="false">B86+1</f>
        <v>44</v>
      </c>
      <c r="C87" s="15" t="n">
        <f aca="false">C86+1</f>
        <v>43941</v>
      </c>
      <c r="D87" s="21" t="n">
        <f aca="false">data_in!$D124</f>
        <v>24114</v>
      </c>
      <c r="E87" s="21" t="n">
        <f aca="false">data_in!$E124</f>
        <v>20852</v>
      </c>
      <c r="F87" s="21" t="n">
        <f aca="false">data_in!$F124</f>
        <v>20265</v>
      </c>
      <c r="G87" s="21" t="n">
        <f aca="false">data_in!$G124</f>
        <v>1580</v>
      </c>
      <c r="H87" s="21" t="n">
        <f aca="false">data_in!$H124</f>
        <v>19051</v>
      </c>
      <c r="I87" s="21" t="n">
        <f aca="false">data_in!$I124</f>
        <v>42843</v>
      </c>
      <c r="J87" s="21" t="n">
        <f aca="false">data_in!$J124</f>
        <v>4862</v>
      </c>
      <c r="K87" s="0"/>
      <c r="L87" s="15" t="n">
        <f aca="false">L86+1</f>
        <v>43941</v>
      </c>
      <c r="M87" s="0" t="n">
        <f aca="false">M86+1</f>
        <v>44</v>
      </c>
      <c r="N87" s="40" t="n">
        <f aca="false">D87/D$31</f>
        <v>398.710317460317</v>
      </c>
      <c r="O87" s="40" t="n">
        <f aca="false">IF(E94&gt;0,E94/E$31,"")</f>
        <v>503.122994652406</v>
      </c>
      <c r="P87" s="40" t="n">
        <f aca="false">IF(ISNUMBER(F98),F98/F$31,"")</f>
        <v>376.804044737245</v>
      </c>
      <c r="Q87" s="40" t="n">
        <f aca="false">IF(ISNUMBER(G104),G104/G$31,"")</f>
        <v>293.436293436293</v>
      </c>
      <c r="R87" s="40" t="n">
        <f aca="false">IF(ISNUMBER(H102),H102/H$31,"")</f>
        <v>434.090573830949</v>
      </c>
      <c r="S87" s="40" t="n">
        <f aca="false">IF(ISNUMBER(I106),I106/I$31,"")</f>
        <v>241.803625377643</v>
      </c>
      <c r="T87" s="40" t="n">
        <f aca="false">IF(ISNUMBER(J107),J107/J$31,"")</f>
        <v>90.3437574600143</v>
      </c>
      <c r="X87" s="13" t="n">
        <f aca="false">X86+1</f>
        <v>43941</v>
      </c>
      <c r="Y87" s="0" t="n">
        <f aca="false">Y86+1</f>
        <v>44</v>
      </c>
      <c r="Z87" s="0" t="n">
        <f aca="false">D87</f>
        <v>24114</v>
      </c>
      <c r="AA87" s="0" t="n">
        <f aca="false">E87</f>
        <v>20852</v>
      </c>
      <c r="AB87" s="0" t="n">
        <f aca="false">F87</f>
        <v>20265</v>
      </c>
      <c r="AC87" s="0" t="n">
        <f aca="false">G87</f>
        <v>1580</v>
      </c>
      <c r="AD87" s="0" t="n">
        <f aca="false">H87</f>
        <v>19051</v>
      </c>
      <c r="AE87" s="0" t="n">
        <f aca="false">I87</f>
        <v>42843</v>
      </c>
      <c r="AF87" s="0" t="n">
        <f aca="false">J87</f>
        <v>4862</v>
      </c>
      <c r="AH87" s="15" t="n">
        <f aca="false">AH86+1</f>
        <v>43941</v>
      </c>
      <c r="AI87" s="5" t="n">
        <f aca="false">AI86+1</f>
        <v>44</v>
      </c>
      <c r="AJ87" s="32" t="n">
        <f aca="false">D87/D$31</f>
        <v>398.710317460317</v>
      </c>
      <c r="AK87" s="32" t="n">
        <f aca="false">E87/E$31</f>
        <v>446.032085561497</v>
      </c>
      <c r="AL87" s="32" t="n">
        <f aca="false">F87/F$31</f>
        <v>310.479546499157</v>
      </c>
      <c r="AM87" s="32" t="n">
        <f aca="false">G87/G$31</f>
        <v>152.509652509653</v>
      </c>
      <c r="AN87" s="32" t="n">
        <f aca="false">H87/H$31</f>
        <v>281.029650390913</v>
      </c>
      <c r="AO87" s="32" t="n">
        <f aca="false">I87/I$31</f>
        <v>129.435045317221</v>
      </c>
      <c r="AP87" s="32" t="n">
        <f aca="false">J87/J$31</f>
        <v>58.0329434232514</v>
      </c>
    </row>
    <row r="88" customFormat="false" ht="12.8" hidden="false" customHeight="false" outlineLevel="0" collapsed="false">
      <c r="B88" s="0" t="n">
        <f aca="false">B87+1</f>
        <v>45</v>
      </c>
      <c r="C88" s="15" t="n">
        <f aca="false">C87+1</f>
        <v>43942</v>
      </c>
      <c r="D88" s="21" t="n">
        <f aca="false">data_in!$D125</f>
        <v>24648</v>
      </c>
      <c r="E88" s="21" t="n">
        <f aca="false">data_in!$E125</f>
        <v>21282</v>
      </c>
      <c r="F88" s="21" t="n">
        <f aca="false">data_in!$F125</f>
        <v>20796</v>
      </c>
      <c r="G88" s="21" t="n">
        <f aca="false">data_in!$G125</f>
        <v>1765</v>
      </c>
      <c r="H88" s="21" t="n">
        <f aca="false">data_in!$H125</f>
        <v>20223</v>
      </c>
      <c r="I88" s="21" t="n">
        <f aca="false">data_in!$I125</f>
        <v>45536</v>
      </c>
      <c r="J88" s="21" t="n">
        <f aca="false">data_in!$J125</f>
        <v>5086</v>
      </c>
      <c r="K88" s="0"/>
      <c r="L88" s="15" t="n">
        <f aca="false">L87+1</f>
        <v>43942</v>
      </c>
      <c r="M88" s="0" t="n">
        <f aca="false">M87+1</f>
        <v>45</v>
      </c>
      <c r="N88" s="40" t="n">
        <f aca="false">D88/D$31</f>
        <v>407.539682539683</v>
      </c>
      <c r="O88" s="40" t="n">
        <f aca="false">IF(E95&gt;0,E95/E$31,"")</f>
        <v>509.561497326203</v>
      </c>
      <c r="P88" s="40" t="n">
        <f aca="false">IF(ISNUMBER(F99),F99/F$31,"")</f>
        <v>379.347326489965</v>
      </c>
      <c r="Q88" s="40" t="n">
        <f aca="false">IF(ISNUMBER(G105),G105/G$31,"")</f>
        <v>306.467181467181</v>
      </c>
      <c r="R88" s="40" t="n">
        <f aca="false">IF(ISNUMBER(H103),H103/H$31,"")</f>
        <v>443.664257265083</v>
      </c>
      <c r="S88" s="40" t="n">
        <f aca="false">IF(ISNUMBER(I107),I107/I$31,"")</f>
        <v>244.069486404834</v>
      </c>
      <c r="T88" s="40" t="n">
        <f aca="false">IF(ISNUMBER(J108),J108/J$31,"")</f>
        <v>91.4418715683934</v>
      </c>
      <c r="X88" s="13" t="n">
        <f aca="false">X87+1</f>
        <v>43942</v>
      </c>
      <c r="Y88" s="0" t="n">
        <f aca="false">Y87+1</f>
        <v>45</v>
      </c>
      <c r="Z88" s="0" t="n">
        <f aca="false">D88</f>
        <v>24648</v>
      </c>
      <c r="AA88" s="0" t="n">
        <f aca="false">E88</f>
        <v>21282</v>
      </c>
      <c r="AB88" s="0" t="n">
        <f aca="false">F88</f>
        <v>20796</v>
      </c>
      <c r="AC88" s="0" t="n">
        <f aca="false">G88</f>
        <v>1765</v>
      </c>
      <c r="AD88" s="0" t="n">
        <f aca="false">H88</f>
        <v>20223</v>
      </c>
      <c r="AE88" s="0" t="n">
        <f aca="false">I88</f>
        <v>45536</v>
      </c>
      <c r="AF88" s="0" t="n">
        <f aca="false">J88</f>
        <v>5086</v>
      </c>
      <c r="AH88" s="15" t="n">
        <f aca="false">AH87+1</f>
        <v>43942</v>
      </c>
      <c r="AI88" s="5" t="n">
        <f aca="false">AI87+1</f>
        <v>45</v>
      </c>
      <c r="AJ88" s="32" t="n">
        <f aca="false">D88/D$31</f>
        <v>407.539682539683</v>
      </c>
      <c r="AK88" s="32" t="n">
        <f aca="false">E88/E$31</f>
        <v>455.229946524064</v>
      </c>
      <c r="AL88" s="32" t="n">
        <f aca="false">F88/F$31</f>
        <v>318.614983912977</v>
      </c>
      <c r="AM88" s="32" t="n">
        <f aca="false">G88/G$31</f>
        <v>170.366795366795</v>
      </c>
      <c r="AN88" s="32" t="n">
        <f aca="false">H88/H$31</f>
        <v>298.318336037764</v>
      </c>
      <c r="AO88" s="32" t="n">
        <f aca="false">I88/I$31</f>
        <v>137.570996978852</v>
      </c>
      <c r="AP88" s="32" t="n">
        <f aca="false">J88/J$31</f>
        <v>60.7066125566961</v>
      </c>
    </row>
    <row r="89" customFormat="false" ht="12.8" hidden="false" customHeight="false" outlineLevel="0" collapsed="false">
      <c r="B89" s="0" t="n">
        <f aca="false">B88+1</f>
        <v>46</v>
      </c>
      <c r="C89" s="15" t="n">
        <f aca="false">C88+1</f>
        <v>43943</v>
      </c>
      <c r="D89" s="21" t="n">
        <f aca="false">data_in!$D126</f>
        <v>25085</v>
      </c>
      <c r="E89" s="21" t="n">
        <f aca="false">data_in!$E126</f>
        <v>21717</v>
      </c>
      <c r="F89" s="21" t="n">
        <f aca="false">data_in!$F126</f>
        <v>21340</v>
      </c>
      <c r="G89" s="21" t="n">
        <f aca="false">data_in!$G126</f>
        <v>1937</v>
      </c>
      <c r="H89" s="21" t="n">
        <f aca="false">data_in!$H126</f>
        <v>21060</v>
      </c>
      <c r="I89" s="21" t="n">
        <f aca="false">data_in!$I126</f>
        <v>47894</v>
      </c>
      <c r="J89" s="21" t="n">
        <f aca="false">data_in!$J126</f>
        <v>5315</v>
      </c>
      <c r="K89" s="0"/>
      <c r="L89" s="15" t="n">
        <f aca="false">L88+1</f>
        <v>43943</v>
      </c>
      <c r="M89" s="0" t="n">
        <f aca="false">M88+1</f>
        <v>46</v>
      </c>
      <c r="N89" s="40" t="n">
        <f aca="false">D89/D$31</f>
        <v>414.765211640212</v>
      </c>
      <c r="O89" s="40" t="n">
        <f aca="false">IF(E96&gt;0,E96/E$31,"")</f>
        <v>519.251336898396</v>
      </c>
      <c r="P89" s="40" t="n">
        <f aca="false">IF(ISNUMBER(F100),F100/F$31,"")</f>
        <v>381.415658035851</v>
      </c>
      <c r="Q89" s="40" t="n">
        <f aca="false">IF(ISNUMBER(G106),G106/G$31,"")</f>
        <v>310.810810810811</v>
      </c>
      <c r="R89" s="40" t="n">
        <f aca="false">IF(ISNUMBER(H104),H104/H$31,"")</f>
        <v>451.615282490043</v>
      </c>
      <c r="S89" s="40" t="n">
        <f aca="false">IF(ISNUMBER(I108),I108/I$31,"")</f>
        <v>247.271903323263</v>
      </c>
      <c r="T89" s="40" t="n">
        <f aca="false">IF(ISNUMBER(J109),J109/J$31,"")</f>
        <v>92.360945333015</v>
      </c>
      <c r="X89" s="13" t="n">
        <f aca="false">X88+1</f>
        <v>43943</v>
      </c>
      <c r="Y89" s="0" t="n">
        <f aca="false">Y88+1</f>
        <v>46</v>
      </c>
      <c r="Z89" s="0" t="n">
        <f aca="false">D89</f>
        <v>25085</v>
      </c>
      <c r="AA89" s="0" t="n">
        <f aca="false">E89</f>
        <v>21717</v>
      </c>
      <c r="AB89" s="0" t="n">
        <f aca="false">F89</f>
        <v>21340</v>
      </c>
      <c r="AC89" s="0" t="n">
        <f aca="false">G89</f>
        <v>1937</v>
      </c>
      <c r="AD89" s="0" t="n">
        <f aca="false">H89</f>
        <v>21060</v>
      </c>
      <c r="AE89" s="0" t="n">
        <f aca="false">I89</f>
        <v>47894</v>
      </c>
      <c r="AF89" s="0" t="n">
        <f aca="false">J89</f>
        <v>5315</v>
      </c>
      <c r="AH89" s="15" t="n">
        <f aca="false">AH88+1</f>
        <v>43943</v>
      </c>
      <c r="AI89" s="5" t="n">
        <f aca="false">AI88+1</f>
        <v>46</v>
      </c>
      <c r="AJ89" s="32" t="n">
        <f aca="false">D89/D$31</f>
        <v>414.765211640212</v>
      </c>
      <c r="AK89" s="32" t="n">
        <f aca="false">E89/E$31</f>
        <v>464.534759358289</v>
      </c>
      <c r="AL89" s="32" t="n">
        <f aca="false">F89/F$31</f>
        <v>326.949593994178</v>
      </c>
      <c r="AM89" s="32" t="n">
        <f aca="false">G89/G$31</f>
        <v>186.969111969112</v>
      </c>
      <c r="AN89" s="32" t="n">
        <f aca="false">H89/H$31</f>
        <v>310.665289865762</v>
      </c>
      <c r="AO89" s="32" t="n">
        <f aca="false">I89/I$31</f>
        <v>144.694864048338</v>
      </c>
      <c r="AP89" s="32" t="n">
        <f aca="false">J89/J$31</f>
        <v>63.4399618047267</v>
      </c>
    </row>
    <row r="90" customFormat="false" ht="12.8" hidden="false" customHeight="false" outlineLevel="0" collapsed="false">
      <c r="B90" s="0" t="n">
        <f aca="false">B89+1</f>
        <v>47</v>
      </c>
      <c r="C90" s="15" t="n">
        <f aca="false">C89+1</f>
        <v>43944</v>
      </c>
      <c r="D90" s="21" t="n">
        <f aca="false">data_in!$D127</f>
        <v>25549</v>
      </c>
      <c r="E90" s="21" t="n">
        <f aca="false">data_in!$E127</f>
        <v>22157</v>
      </c>
      <c r="F90" s="21" t="n">
        <f aca="false">data_in!$F127</f>
        <v>21856</v>
      </c>
      <c r="G90" s="21" t="n">
        <f aca="false">data_in!$G127</f>
        <v>2021</v>
      </c>
      <c r="H90" s="21" t="n">
        <f aca="false">data_in!$H127</f>
        <v>21787</v>
      </c>
      <c r="I90" s="21" t="n">
        <f aca="false">data_in!$I127</f>
        <v>50236</v>
      </c>
      <c r="J90" s="21" t="n">
        <f aca="false">data_in!$J127</f>
        <v>5575</v>
      </c>
      <c r="K90" s="0"/>
      <c r="L90" s="15" t="n">
        <f aca="false">L89+1</f>
        <v>43944</v>
      </c>
      <c r="M90" s="0" t="n">
        <f aca="false">M89+1</f>
        <v>47</v>
      </c>
      <c r="N90" s="40" t="n">
        <f aca="false">D90/D$31</f>
        <v>422.437169312169</v>
      </c>
      <c r="O90" s="40" t="n">
        <f aca="false">IF(ISNUMBER(E97),E97/E$31,"")</f>
        <v>524.983957219251</v>
      </c>
      <c r="P90" s="40" t="n">
        <f aca="false">IF(ISNUMBER(F101),F101/F$31,"")</f>
        <v>386.103876206527</v>
      </c>
      <c r="Q90" s="40" t="n">
        <f aca="false">IF(ISNUMBER(G107),G107/G$31,"")</f>
        <v>311.293436293436</v>
      </c>
      <c r="R90" s="40" t="n">
        <f aca="false">IF(ISNUMBER(H105),H105/H$31,"")</f>
        <v>460.849682844077</v>
      </c>
      <c r="S90" s="40" t="n">
        <f aca="false">IF(ISNUMBER(I109),I109/I$31,"")</f>
        <v>252.924471299094</v>
      </c>
      <c r="T90" s="40" t="n">
        <f aca="false">IF(ISNUMBER(J110),J110/J$31,"")</f>
        <v>93.8290761518262</v>
      </c>
      <c r="X90" s="13" t="n">
        <f aca="false">X89+1</f>
        <v>43944</v>
      </c>
      <c r="Y90" s="0" t="n">
        <f aca="false">Y89+1</f>
        <v>47</v>
      </c>
      <c r="Z90" s="0" t="n">
        <f aca="false">D90</f>
        <v>25549</v>
      </c>
      <c r="AA90" s="0" t="n">
        <f aca="false">E90</f>
        <v>22157</v>
      </c>
      <c r="AB90" s="0" t="n">
        <f aca="false">F90</f>
        <v>21856</v>
      </c>
      <c r="AC90" s="0" t="n">
        <f aca="false">G90</f>
        <v>2021</v>
      </c>
      <c r="AD90" s="0" t="n">
        <f aca="false">H90</f>
        <v>21787</v>
      </c>
      <c r="AE90" s="0" t="n">
        <f aca="false">I90</f>
        <v>50236</v>
      </c>
      <c r="AF90" s="0" t="n">
        <f aca="false">J90</f>
        <v>5575</v>
      </c>
      <c r="AH90" s="15" t="n">
        <f aca="false">AH89+1</f>
        <v>43944</v>
      </c>
      <c r="AI90" s="5" t="n">
        <f aca="false">AI89+1</f>
        <v>47</v>
      </c>
      <c r="AJ90" s="32" t="n">
        <f aca="false">D90/D$31</f>
        <v>422.437169312169</v>
      </c>
      <c r="AK90" s="32" t="n">
        <f aca="false">E90/E$31</f>
        <v>473.946524064171</v>
      </c>
      <c r="AL90" s="32" t="n">
        <f aca="false">F90/F$31</f>
        <v>334.855216791788</v>
      </c>
      <c r="AM90" s="32" t="n">
        <f aca="false">G90/G$31</f>
        <v>195.07722007722</v>
      </c>
      <c r="AN90" s="32" t="n">
        <f aca="false">H90/H$31</f>
        <v>321.389585484585</v>
      </c>
      <c r="AO90" s="32" t="n">
        <f aca="false">I90/I$31</f>
        <v>151.770392749245</v>
      </c>
      <c r="AP90" s="32" t="n">
        <f aca="false">J90/J$31</f>
        <v>66.5433277631893</v>
      </c>
    </row>
    <row r="91" customFormat="false" ht="12.8" hidden="false" customHeight="false" outlineLevel="0" collapsed="false">
      <c r="B91" s="0" t="n">
        <f aca="false">B90+1</f>
        <v>48</v>
      </c>
      <c r="C91" s="15" t="n">
        <f aca="false">C90+1</f>
        <v>43945</v>
      </c>
      <c r="D91" s="21" t="n">
        <f aca="false">data_in!$D128</f>
        <v>25969</v>
      </c>
      <c r="E91" s="21" t="n">
        <f aca="false">data_in!$E128</f>
        <v>22524</v>
      </c>
      <c r="F91" s="21" t="n">
        <f aca="false">data_in!$F128</f>
        <v>22245</v>
      </c>
      <c r="G91" s="21" t="n">
        <f aca="false">data_in!$G128</f>
        <v>2152</v>
      </c>
      <c r="H91" s="21" t="n">
        <f aca="false">data_in!$H128</f>
        <v>22792</v>
      </c>
      <c r="I91" s="21" t="n">
        <f aca="false">data_in!$I128</f>
        <v>52193</v>
      </c>
      <c r="J91" s="21" t="n">
        <f aca="false">data_in!$J128</f>
        <v>5760</v>
      </c>
      <c r="K91" s="0"/>
      <c r="L91" s="15" t="n">
        <f aca="false">L90+1</f>
        <v>43945</v>
      </c>
      <c r="M91" s="0" t="n">
        <f aca="false">M90+1</f>
        <v>48</v>
      </c>
      <c r="N91" s="40" t="n">
        <f aca="false">D91/D$31</f>
        <v>429.381613756614</v>
      </c>
      <c r="O91" s="40" t="n">
        <f aca="false">IF(ISNUMBER(E98),E98/E$31,"")</f>
        <v>530.994652406417</v>
      </c>
      <c r="P91" s="40" t="n">
        <f aca="false">IF(ISNUMBER(F102),F102/F$31,"")</f>
        <v>391.159797763138</v>
      </c>
      <c r="Q91" s="40" t="n">
        <f aca="false">IF(ISNUMBER(G108),G108/G$31,"")</f>
        <v>314.285714285714</v>
      </c>
      <c r="R91" s="40" t="n">
        <f aca="false">IF(ISNUMBER(H106),H106/H$31,"")</f>
        <v>465.953680483847</v>
      </c>
      <c r="S91" s="40" t="n">
        <f aca="false">IF(ISNUMBER(I110),I110/I$31,"")</f>
        <v>258.429003021148</v>
      </c>
      <c r="T91" s="40" t="n">
        <f aca="false">IF(ISNUMBER(J111),J111/J$31,"")</f>
        <v>94.6287896872762</v>
      </c>
      <c r="X91" s="13" t="n">
        <f aca="false">X90+1</f>
        <v>43945</v>
      </c>
      <c r="Y91" s="0" t="n">
        <f aca="false">Y90+1</f>
        <v>48</v>
      </c>
      <c r="Z91" s="0" t="n">
        <f aca="false">D91</f>
        <v>25969</v>
      </c>
      <c r="AA91" s="0" t="n">
        <f aca="false">E91</f>
        <v>22524</v>
      </c>
      <c r="AB91" s="0" t="n">
        <f aca="false">F91</f>
        <v>22245</v>
      </c>
      <c r="AC91" s="0" t="n">
        <f aca="false">G91</f>
        <v>2152</v>
      </c>
      <c r="AD91" s="0" t="n">
        <f aca="false">H91</f>
        <v>22792</v>
      </c>
      <c r="AE91" s="0" t="n">
        <f aca="false">I91</f>
        <v>52193</v>
      </c>
      <c r="AF91" s="0" t="n">
        <f aca="false">J91</f>
        <v>5760</v>
      </c>
      <c r="AH91" s="15" t="n">
        <f aca="false">AH90+1</f>
        <v>43945</v>
      </c>
      <c r="AI91" s="5" t="n">
        <f aca="false">AI90+1</f>
        <v>48</v>
      </c>
      <c r="AJ91" s="32" t="n">
        <f aca="false">D91/D$31</f>
        <v>429.381613756614</v>
      </c>
      <c r="AK91" s="32" t="n">
        <f aca="false">E91/E$31</f>
        <v>481.79679144385</v>
      </c>
      <c r="AL91" s="32" t="n">
        <f aca="false">F91/F$31</f>
        <v>340.815075838823</v>
      </c>
      <c r="AM91" s="32" t="n">
        <f aca="false">G91/G$31</f>
        <v>207.722007722008</v>
      </c>
      <c r="AN91" s="32" t="n">
        <f aca="false">H91/H$31</f>
        <v>336.214780941142</v>
      </c>
      <c r="AO91" s="32" t="n">
        <f aca="false">I91/I$31</f>
        <v>157.682779456193</v>
      </c>
      <c r="AP91" s="32" t="n">
        <f aca="false">J91/J$31</f>
        <v>68.7514920028647</v>
      </c>
    </row>
    <row r="92" customFormat="false" ht="12.8" hidden="false" customHeight="false" outlineLevel="0" collapsed="false">
      <c r="B92" s="0" t="n">
        <f aca="false">B91+1</f>
        <v>49</v>
      </c>
      <c r="C92" s="15" t="n">
        <f aca="false">C91+1</f>
        <v>43946</v>
      </c>
      <c r="D92" s="21" t="n">
        <f aca="false">data_in!$D129</f>
        <v>26384</v>
      </c>
      <c r="E92" s="21" t="n">
        <f aca="false">data_in!$E129</f>
        <v>22902</v>
      </c>
      <c r="F92" s="21" t="n">
        <f aca="false">data_in!$F129</f>
        <v>22614</v>
      </c>
      <c r="G92" s="21" t="n">
        <f aca="false">data_in!$G129</f>
        <v>2192</v>
      </c>
      <c r="H92" s="21" t="n">
        <f aca="false">data_in!$H129</f>
        <v>23635</v>
      </c>
      <c r="I92" s="21" t="n">
        <f aca="false">data_in!$I129</f>
        <v>54256</v>
      </c>
      <c r="J92" s="21" t="n">
        <f aca="false">data_in!$J129</f>
        <v>5877</v>
      </c>
      <c r="K92" s="0"/>
      <c r="L92" s="15" t="n">
        <f aca="false">L91+1</f>
        <v>43946</v>
      </c>
      <c r="M92" s="0" t="n">
        <f aca="false">M91+1</f>
        <v>49</v>
      </c>
      <c r="N92" s="40" t="n">
        <f aca="false">D92/D$31</f>
        <v>436.243386243386</v>
      </c>
      <c r="O92" s="40" t="n">
        <f aca="false">IF(ISNUMBER(E99),E99/E$31,"")</f>
        <v>536.898395721925</v>
      </c>
      <c r="P92" s="40" t="n">
        <f aca="false">IF(ISNUMBER(F103),F103/F$31,"")</f>
        <v>395.419028650222</v>
      </c>
      <c r="Q92" s="40" t="n">
        <f aca="false">IF(ISNUMBER(G109),G109/G$31,"")</f>
        <v>319.787644787645</v>
      </c>
      <c r="R92" s="40" t="n">
        <f aca="false">IF(ISNUMBER(H107),H107/H$31,"")</f>
        <v>469.907065938929</v>
      </c>
      <c r="S92" s="40" t="n">
        <f aca="false">IF(ISNUMBER(I111),I111/I$31,"")</f>
        <v>263.725075528701</v>
      </c>
      <c r="T92" s="40" t="n">
        <f aca="false">IF(ISNUMBER(J112),J112/J$31,"")</f>
        <v>95.5001193602292</v>
      </c>
      <c r="X92" s="13" t="n">
        <f aca="false">X91+1</f>
        <v>43946</v>
      </c>
      <c r="Y92" s="0" t="n">
        <f aca="false">Y91+1</f>
        <v>49</v>
      </c>
      <c r="Z92" s="0" t="n">
        <f aca="false">D92</f>
        <v>26384</v>
      </c>
      <c r="AA92" s="0" t="n">
        <f aca="false">E92</f>
        <v>22902</v>
      </c>
      <c r="AB92" s="0" t="n">
        <f aca="false">F92</f>
        <v>22614</v>
      </c>
      <c r="AC92" s="0" t="n">
        <f aca="false">G92</f>
        <v>2192</v>
      </c>
      <c r="AD92" s="0" t="n">
        <f aca="false">H92</f>
        <v>23635</v>
      </c>
      <c r="AE92" s="0" t="n">
        <f aca="false">I92</f>
        <v>54256</v>
      </c>
      <c r="AF92" s="0" t="n">
        <f aca="false">J92</f>
        <v>5877</v>
      </c>
      <c r="AH92" s="15" t="n">
        <f aca="false">AH91+1</f>
        <v>43946</v>
      </c>
      <c r="AI92" s="5" t="n">
        <f aca="false">AI91+1</f>
        <v>49</v>
      </c>
      <c r="AJ92" s="32" t="n">
        <f aca="false">D92/D$31</f>
        <v>436.243386243386</v>
      </c>
      <c r="AK92" s="32" t="n">
        <f aca="false">E92/E$31</f>
        <v>489.882352941176</v>
      </c>
      <c r="AL92" s="32" t="n">
        <f aca="false">F92/F$31</f>
        <v>346.468515397579</v>
      </c>
      <c r="AM92" s="32" t="n">
        <f aca="false">G92/G$31</f>
        <v>211.583011583012</v>
      </c>
      <c r="AN92" s="32" t="n">
        <f aca="false">H92/H$31</f>
        <v>348.650243398731</v>
      </c>
      <c r="AO92" s="32" t="n">
        <f aca="false">I92/I$31</f>
        <v>163.915407854985</v>
      </c>
      <c r="AP92" s="32" t="n">
        <f aca="false">J92/J$31</f>
        <v>70.1480066841728</v>
      </c>
    </row>
    <row r="93" customFormat="false" ht="12.8" hidden="false" customHeight="false" outlineLevel="0" collapsed="false">
      <c r="B93" s="0" t="n">
        <f aca="false">B92+1</f>
        <v>50</v>
      </c>
      <c r="C93" s="15" t="n">
        <f aca="false">C92+1</f>
        <v>43947</v>
      </c>
      <c r="D93" s="21" t="n">
        <f aca="false">data_in!$D130</f>
        <v>26644</v>
      </c>
      <c r="E93" s="21" t="n">
        <f aca="false">data_in!$E130</f>
        <v>23190</v>
      </c>
      <c r="F93" s="21" t="n">
        <f aca="false">data_in!$F130</f>
        <v>22856</v>
      </c>
      <c r="G93" s="21" t="n">
        <f aca="false">data_in!$G130</f>
        <v>2194</v>
      </c>
      <c r="H93" s="21" t="n">
        <f aca="false">data_in!$H130</f>
        <v>24055</v>
      </c>
      <c r="I93" s="21" t="n">
        <f aca="false">data_in!$I130</f>
        <v>55413</v>
      </c>
      <c r="J93" s="21" t="n">
        <f aca="false">data_in!$J130</f>
        <v>5976</v>
      </c>
      <c r="K93" s="0"/>
      <c r="L93" s="15" t="n">
        <f aca="false">L92+1</f>
        <v>43947</v>
      </c>
      <c r="M93" s="0" t="n">
        <f aca="false">M92+1</f>
        <v>50</v>
      </c>
      <c r="N93" s="40" t="n">
        <f aca="false">D93/D$31</f>
        <v>440.542328042328</v>
      </c>
      <c r="O93" s="40" t="n">
        <f aca="false">IF(ISNUMBER(E100),E100/E$31,"")</f>
        <v>540.406417112299</v>
      </c>
      <c r="P93" s="40" t="n">
        <f aca="false">IF(ISNUMBER(F104),F104/F$31,"")</f>
        <v>398.146162095909</v>
      </c>
      <c r="Q93" s="40" t="n">
        <f aca="false">IF(ISNUMBER(G110),G110/G$31,"")</f>
        <v>333.976833976834</v>
      </c>
      <c r="R93" s="40" t="n">
        <f aca="false">IF(ISNUMBER(H108),H108/H$31,"")</f>
        <v>473.004867974627</v>
      </c>
      <c r="S93" s="40" t="n">
        <f aca="false">IF(ISNUMBER(I112),I112/I$31,"")</f>
        <v>268.564954682779</v>
      </c>
      <c r="T93" s="40" t="n">
        <f aca="false">IF(ISNUMBER(J113),J113/J$31,"")</f>
        <v>95.8104559560754</v>
      </c>
      <c r="X93" s="13" t="n">
        <f aca="false">X92+1</f>
        <v>43947</v>
      </c>
      <c r="Y93" s="0" t="n">
        <f aca="false">Y92+1</f>
        <v>50</v>
      </c>
      <c r="Z93" s="0" t="n">
        <f aca="false">IF(D94&gt;0,D94,"")</f>
        <v>26977</v>
      </c>
      <c r="AA93" s="0" t="n">
        <f aca="false">IF(E94&gt;0,E94,"")</f>
        <v>23521</v>
      </c>
      <c r="AB93" s="0" t="n">
        <f aca="false">IF(F94&gt;0,F94,"")</f>
        <v>23293</v>
      </c>
      <c r="AC93" s="0" t="n">
        <f aca="false">IF(G94&gt;0,G94,"")</f>
        <v>2274</v>
      </c>
      <c r="AD93" s="0" t="n">
        <f aca="false">IF(H94&gt;0,H94,"")</f>
        <v>24393</v>
      </c>
      <c r="AE93" s="0" t="n">
        <f aca="false">IF(I94&gt;0,I94,"")</f>
        <v>56797</v>
      </c>
      <c r="AF93" s="0" t="n">
        <f aca="false">IF(J94&gt;0,J94,"")</f>
        <v>6126</v>
      </c>
      <c r="AH93" s="15" t="n">
        <f aca="false">AH92+1</f>
        <v>43947</v>
      </c>
      <c r="AI93" s="5" t="n">
        <f aca="false">AI92+1</f>
        <v>50</v>
      </c>
      <c r="AJ93" s="32" t="n">
        <f aca="false">D93/D$31</f>
        <v>440.542328042328</v>
      </c>
      <c r="AK93" s="32" t="n">
        <f aca="false">E93/E$31</f>
        <v>496.042780748663</v>
      </c>
      <c r="AL93" s="32" t="n">
        <f aca="false">F93/F$31</f>
        <v>350.176191205761</v>
      </c>
      <c r="AM93" s="32" t="n">
        <f aca="false">G93/G$31</f>
        <v>211.776061776062</v>
      </c>
      <c r="AN93" s="32" t="n">
        <f aca="false">H93/H$31</f>
        <v>354.845847470128</v>
      </c>
      <c r="AO93" s="32" t="n">
        <f aca="false">I93/I$31</f>
        <v>167.410876132931</v>
      </c>
      <c r="AP93" s="32" t="n">
        <f aca="false">J93/J$31</f>
        <v>71.3296729529721</v>
      </c>
    </row>
    <row r="94" customFormat="false" ht="12.8" hidden="false" customHeight="false" outlineLevel="0" collapsed="false">
      <c r="B94" s="0" t="n">
        <f aca="false">B93+1</f>
        <v>51</v>
      </c>
      <c r="C94" s="15" t="n">
        <f aca="false">C93+1</f>
        <v>43948</v>
      </c>
      <c r="D94" s="21" t="n">
        <f aca="false">data_in!$D131</f>
        <v>26977</v>
      </c>
      <c r="E94" s="21" t="n">
        <f aca="false">data_in!$E131</f>
        <v>23521</v>
      </c>
      <c r="F94" s="21" t="n">
        <f aca="false">data_in!$F131</f>
        <v>23293</v>
      </c>
      <c r="G94" s="21" t="n">
        <f aca="false">data_in!$G131</f>
        <v>2274</v>
      </c>
      <c r="H94" s="21" t="n">
        <f aca="false">data_in!$H131</f>
        <v>24393</v>
      </c>
      <c r="I94" s="21" t="n">
        <f aca="false">data_in!$I131</f>
        <v>56797</v>
      </c>
      <c r="J94" s="21" t="n">
        <f aca="false">data_in!$J131</f>
        <v>6126</v>
      </c>
      <c r="K94" s="0"/>
      <c r="L94" s="15" t="n">
        <f aca="false">L93+1</f>
        <v>43948</v>
      </c>
      <c r="M94" s="0" t="n">
        <f aca="false">M93+1</f>
        <v>51</v>
      </c>
      <c r="N94" s="40" t="n">
        <f aca="false">IF(D94&gt;0,D94/D$31,"")</f>
        <v>446.04828042328</v>
      </c>
      <c r="O94" s="40" t="n">
        <f aca="false">IF(ISNUMBER(E101),E101/E$31,"")</f>
        <v>543.914438502674</v>
      </c>
      <c r="P94" s="40" t="n">
        <f aca="false">IF(ISNUMBER(F105),F105/F$31,"")</f>
        <v>401.869158878505</v>
      </c>
      <c r="Q94" s="40" t="n">
        <f aca="false">IF(ISNUMBER(G111),G111/G$31,"")</f>
        <v>340.637065637066</v>
      </c>
      <c r="R94" s="40" t="n">
        <f aca="false">IF(ISNUMBER(H109),H109/H$31,"")</f>
        <v>482.254019766927</v>
      </c>
      <c r="S94" s="40" t="n">
        <f aca="false">IF(ISNUMBER(I113),I113/I$31,"")</f>
        <v>272.244712990937</v>
      </c>
      <c r="T94" s="40" t="n">
        <f aca="false">IF(ISNUMBER(J114),J114/J$31,"")</f>
        <v>96.073048460253</v>
      </c>
      <c r="X94" s="13" t="n">
        <f aca="false">X93+1</f>
        <v>43948</v>
      </c>
      <c r="Y94" s="0" t="n">
        <f aca="false">Y93+1</f>
        <v>51</v>
      </c>
      <c r="Z94" s="41" t="n">
        <f aca="false">IF(D95&gt;0,D95,"")</f>
        <v>27359</v>
      </c>
      <c r="AA94" s="41" t="n">
        <f aca="false">IF(E95&gt;0,E95,"")</f>
        <v>23822</v>
      </c>
      <c r="AB94" s="41" t="n">
        <f aca="false">IF(F95&gt;0,F95,"")</f>
        <v>23660</v>
      </c>
      <c r="AC94" s="41" t="n">
        <f aca="false">IF(G95&gt;0,G95,"")</f>
        <v>2355</v>
      </c>
      <c r="AD94" s="41" t="n">
        <f aca="false">IF(H95&gt;0,H95,"")</f>
        <v>25302</v>
      </c>
      <c r="AE94" s="41" t="n">
        <f aca="false">IF(I95&gt;0,I95,"")</f>
        <v>59266</v>
      </c>
      <c r="AF94" s="41" t="n">
        <f aca="false">IF(J95&gt;0,J95,"")</f>
        <v>6314</v>
      </c>
      <c r="AH94" s="15" t="n">
        <f aca="false">AH93+1</f>
        <v>43948</v>
      </c>
      <c r="AI94" s="5" t="n">
        <f aca="false">AI93+1</f>
        <v>51</v>
      </c>
      <c r="AJ94" s="32" t="n">
        <f aca="false">D94/D$31</f>
        <v>446.04828042328</v>
      </c>
      <c r="AK94" s="32" t="n">
        <f aca="false">E94/E$31</f>
        <v>503.122994652406</v>
      </c>
      <c r="AL94" s="32" t="n">
        <f aca="false">F94/F$31</f>
        <v>356.871457024667</v>
      </c>
      <c r="AM94" s="32" t="n">
        <f aca="false">G94/G$31</f>
        <v>219.498069498069</v>
      </c>
      <c r="AN94" s="32" t="n">
        <f aca="false">H94/H$31</f>
        <v>359.831833603776</v>
      </c>
      <c r="AO94" s="32" t="n">
        <f aca="false">I94/I$31</f>
        <v>171.592145015106</v>
      </c>
      <c r="AP94" s="32" t="n">
        <f aca="false">J94/J$31</f>
        <v>73.1200763905467</v>
      </c>
    </row>
    <row r="95" customFormat="false" ht="12.8" hidden="false" customHeight="false" outlineLevel="0" collapsed="false">
      <c r="B95" s="0" t="n">
        <f aca="false">B94+1</f>
        <v>52</v>
      </c>
      <c r="C95" s="15" t="n">
        <f aca="false">C94+1</f>
        <v>43949</v>
      </c>
      <c r="D95" s="21" t="n">
        <f aca="false">IF(ISNUMBER(data_in!$D132),data_in!$D132," ")</f>
        <v>27359</v>
      </c>
      <c r="E95" s="21" t="n">
        <f aca="false">IF(ISNUMBER(data_in!$E132),data_in!$E132," ")</f>
        <v>23822</v>
      </c>
      <c r="F95" s="21" t="n">
        <f aca="false">IF(ISNUMBER(data_in!$F132),data_in!$F132," ")</f>
        <v>23660</v>
      </c>
      <c r="G95" s="21" t="n">
        <f aca="false">IF(ISNUMBER(data_in!$G132),data_in!$G132," ")</f>
        <v>2355</v>
      </c>
      <c r="H95" s="21" t="n">
        <f aca="false">IF(ISNUMBER(data_in!$H132),data_in!$H132," ")</f>
        <v>25302</v>
      </c>
      <c r="I95" s="21" t="n">
        <f aca="false">IF(ISNUMBER(data_in!$I132),data_in!$I132," ")</f>
        <v>59266</v>
      </c>
      <c r="J95" s="21" t="n">
        <f aca="false">IF(ISNUMBER(data_in!$J132),data_in!$J132," ")</f>
        <v>6314</v>
      </c>
      <c r="K95" s="0"/>
      <c r="L95" s="15" t="n">
        <f aca="false">L94+1</f>
        <v>43949</v>
      </c>
      <c r="M95" s="0" t="n">
        <f aca="false">M94+1</f>
        <v>52</v>
      </c>
      <c r="N95" s="40" t="n">
        <f aca="false">IF(D95&gt;0,D95/D$31,"")</f>
        <v>452.364417989418</v>
      </c>
      <c r="O95" s="40" t="n">
        <f aca="false">IF(ISNUMBER(E102),E102/E$31,"")</f>
        <v>547.871657754011</v>
      </c>
      <c r="P95" s="40" t="n">
        <f aca="false">IF(ISNUMBER(F106),F106/F$31,"")</f>
        <v>403.094836831623</v>
      </c>
      <c r="Q95" s="40" t="n">
        <f aca="false">IF(ISNUMBER(G112),G112/G$31,"")</f>
        <v>351.930501930502</v>
      </c>
      <c r="R95" s="40" t="n">
        <f aca="false">IF(ISNUMBER(H110),H110/H$31,"")</f>
        <v>489.541230269951</v>
      </c>
      <c r="S95" s="40" t="n">
        <f aca="false">IF(ISNUMBER(I114),I114/I$31,"")</f>
        <v>274.858006042296</v>
      </c>
      <c r="T95" s="40" t="n">
        <f aca="false">IF(ISNUMBER(J115),J115/J$31,"")</f>
        <v>96.9563141561232</v>
      </c>
      <c r="X95" s="13" t="n">
        <f aca="false">X94+1</f>
        <v>43949</v>
      </c>
      <c r="Y95" s="0" t="n">
        <f aca="false">Y94+1</f>
        <v>52</v>
      </c>
      <c r="Z95" s="41" t="n">
        <f aca="false">IF(D96&gt;0,D96,"")</f>
        <v>27682</v>
      </c>
      <c r="AA95" s="41" t="n">
        <f aca="false">IF(E96&gt;0,E96,"")</f>
        <v>24275</v>
      </c>
      <c r="AB95" s="41" t="n">
        <f aca="false">IF(F96&gt;0,F96,"")</f>
        <v>24087</v>
      </c>
      <c r="AC95" s="41" t="n">
        <f aca="false">IF(G96&gt;0,G96,"")</f>
        <v>2462</v>
      </c>
      <c r="AD95" s="41" t="n">
        <f aca="false">IF(H96&gt;0,H96,"")</f>
        <v>26097</v>
      </c>
      <c r="AE95" s="41" t="n">
        <f aca="false">IF(I96&gt;0,I96,"")</f>
        <v>61656</v>
      </c>
      <c r="AF95" s="41" t="n">
        <f aca="false">IF(J96&gt;0,J96,"")</f>
        <v>6497</v>
      </c>
      <c r="AH95" s="15" t="n">
        <f aca="false">AH94+1</f>
        <v>43949</v>
      </c>
      <c r="AI95" s="5" t="n">
        <f aca="false">AI94+1</f>
        <v>52</v>
      </c>
      <c r="AJ95" s="32" t="n">
        <f aca="false">D95/D$31</f>
        <v>452.364417989418</v>
      </c>
      <c r="AK95" s="32" t="n">
        <f aca="false">E95/E$31</f>
        <v>509.561497326203</v>
      </c>
      <c r="AL95" s="32" t="n">
        <f aca="false">F95/F$31</f>
        <v>362.494254634595</v>
      </c>
      <c r="AM95" s="32" t="n">
        <f aca="false">G95/G$31</f>
        <v>227.316602316602</v>
      </c>
      <c r="AN95" s="32" t="n">
        <f aca="false">H95/H$31</f>
        <v>373.240890986871</v>
      </c>
      <c r="AO95" s="32" t="n">
        <f aca="false">I95/I$31</f>
        <v>179.051359516616</v>
      </c>
      <c r="AP95" s="32" t="n">
        <f aca="false">J95/J$31</f>
        <v>75.3640486989735</v>
      </c>
    </row>
    <row r="96" customFormat="false" ht="12.8" hidden="false" customHeight="false" outlineLevel="0" collapsed="false">
      <c r="B96" s="0" t="n">
        <f aca="false">B95+1</f>
        <v>53</v>
      </c>
      <c r="C96" s="15" t="n">
        <f aca="false">C95+1</f>
        <v>43950</v>
      </c>
      <c r="D96" s="21" t="n">
        <f aca="false">IF(ISNUMBER(data_in!$D133),data_in!$D133," ")</f>
        <v>27682</v>
      </c>
      <c r="E96" s="21" t="n">
        <f aca="false">IF(ISNUMBER(data_in!$E133),data_in!$E133," ")</f>
        <v>24275</v>
      </c>
      <c r="F96" s="21" t="n">
        <f aca="false">IF(ISNUMBER(data_in!$F133),data_in!$F133," ")</f>
        <v>24087</v>
      </c>
      <c r="G96" s="21" t="n">
        <f aca="false">IF(ISNUMBER(data_in!$G133),data_in!$G133," ")</f>
        <v>2462</v>
      </c>
      <c r="H96" s="21" t="n">
        <f aca="false">IF(ISNUMBER(data_in!$H133),data_in!$H133," ")</f>
        <v>26097</v>
      </c>
      <c r="I96" s="21" t="n">
        <f aca="false">IF(ISNUMBER(data_in!$I133),data_in!$I133," ")</f>
        <v>61656</v>
      </c>
      <c r="J96" s="21" t="n">
        <f aca="false">IF(ISNUMBER(data_in!$J133),data_in!$J133," ")</f>
        <v>6497</v>
      </c>
      <c r="K96" s="0"/>
      <c r="L96" s="15" t="n">
        <f aca="false">L95+1</f>
        <v>43950</v>
      </c>
      <c r="M96" s="0" t="n">
        <f aca="false">M95+1</f>
        <v>53</v>
      </c>
      <c r="N96" s="40" t="n">
        <f aca="false">IF(D96&gt;0,D96/D$31,"")</f>
        <v>457.705026455027</v>
      </c>
      <c r="O96" s="40" t="n">
        <f aca="false">IF(ISNUMBER(E103),E103/E$31,"")</f>
        <v>553.090909090909</v>
      </c>
      <c r="P96" s="40" t="n">
        <f aca="false">IF(ISNUMBER(F107),F107/F$31,"")</f>
        <v>404.167305040601</v>
      </c>
      <c r="Q96" s="40" t="n">
        <f aca="false">IF(ISNUMBER(G113),G113/G$31,"")</f>
        <v>354.633204633205</v>
      </c>
      <c r="R96" s="40" t="n">
        <f aca="false">IF(ISNUMBER(H111),H111/H$31,"")</f>
        <v>495.85484584747</v>
      </c>
      <c r="S96" s="40" t="n">
        <f aca="false">IF(ISNUMBER(I115),I115/I$31,"")</f>
        <v>277.888217522659</v>
      </c>
      <c r="T96" s="40" t="n">
        <f aca="false">IF(ISNUMBER(J116),J116/J$31,"")</f>
        <v>97.7918357603247</v>
      </c>
      <c r="X96" s="13" t="n">
        <f aca="false">X95+1</f>
        <v>43950</v>
      </c>
      <c r="Y96" s="0" t="n">
        <f aca="false">Y95+1</f>
        <v>53</v>
      </c>
      <c r="Z96" s="0" t="n">
        <f aca="false">IF(D97&gt;0,D97,"")</f>
        <v>27967</v>
      </c>
      <c r="AA96" s="0" t="n">
        <f aca="false">IF(E97&gt;0,E97,"")</f>
        <v>24543</v>
      </c>
      <c r="AB96" s="0" t="n">
        <f aca="false">IF(F97&gt;0,F97,"")</f>
        <v>24376</v>
      </c>
      <c r="AC96" s="0" t="n">
        <f aca="false">IF(G97&gt;0,G97,"")</f>
        <v>2586</v>
      </c>
      <c r="AD96" s="0" t="n">
        <f aca="false">IF(H97&gt;0,H97,"")</f>
        <v>26771</v>
      </c>
      <c r="AE96" s="0" t="n">
        <f aca="false">IF(I97&gt;0,I97,"")</f>
        <v>63856</v>
      </c>
      <c r="AF96" s="0" t="n">
        <f aca="false">IF(J97&gt;0,J97,"")</f>
        <v>6623</v>
      </c>
      <c r="AH96" s="15" t="n">
        <f aca="false">AH95+1</f>
        <v>43950</v>
      </c>
      <c r="AI96" s="5" t="n">
        <f aca="false">AI95+1</f>
        <v>53</v>
      </c>
      <c r="AJ96" s="32" t="n">
        <f aca="false">IF(ISNUMBER(D96),D96/D$31,"")</f>
        <v>457.705026455027</v>
      </c>
      <c r="AK96" s="32" t="n">
        <f aca="false">IF(ISNUMBER(E96),E96/E$31,"")</f>
        <v>519.251336898396</v>
      </c>
      <c r="AL96" s="32" t="n">
        <f aca="false">IF(ISNUMBER(F96),F96/F$31,"")</f>
        <v>369.036310709361</v>
      </c>
      <c r="AM96" s="32" t="n">
        <f aca="false">IF(ISNUMBER(G96),G96/G$31,"")</f>
        <v>237.644787644788</v>
      </c>
      <c r="AN96" s="32" t="n">
        <f aca="false">IF(ISNUMBER(H96),H96/H$31,"")</f>
        <v>384.96828440773</v>
      </c>
      <c r="AO96" s="32" t="n">
        <f aca="false">IF(ISNUMBER(I96),I96/I$31,"")</f>
        <v>186.271903323263</v>
      </c>
      <c r="AP96" s="32" t="n">
        <f aca="false">IF(ISNUMBER(J96),J96/J$31,"")</f>
        <v>77.5483408928145</v>
      </c>
    </row>
    <row r="97" customFormat="false" ht="12.8" hidden="false" customHeight="false" outlineLevel="0" collapsed="false">
      <c r="B97" s="0" t="n">
        <f aca="false">B96+1</f>
        <v>54</v>
      </c>
      <c r="C97" s="15" t="n">
        <f aca="false">C96+1</f>
        <v>43951</v>
      </c>
      <c r="D97" s="21" t="n">
        <f aca="false">IF(ISNUMBER(data_in!$D134),data_in!$D134," ")</f>
        <v>27967</v>
      </c>
      <c r="E97" s="21" t="n">
        <f aca="false">IF(ISNUMBER(data_in!$E134),data_in!$E134," ")</f>
        <v>24543</v>
      </c>
      <c r="F97" s="21" t="n">
        <f aca="false">IF(ISNUMBER(data_in!$F134),data_in!$F134," ")</f>
        <v>24376</v>
      </c>
      <c r="G97" s="21" t="n">
        <f aca="false">IF(ISNUMBER(data_in!$G134),data_in!$G134," ")</f>
        <v>2586</v>
      </c>
      <c r="H97" s="21" t="n">
        <f aca="false">IF(ISNUMBER(data_in!$H134),data_in!$H134," ")</f>
        <v>26771</v>
      </c>
      <c r="I97" s="21" t="n">
        <f aca="false">IF(ISNUMBER(data_in!$I134),data_in!$I134," ")</f>
        <v>63856</v>
      </c>
      <c r="J97" s="21" t="n">
        <f aca="false">IF(ISNUMBER(data_in!$J134),data_in!$J134," ")</f>
        <v>6623</v>
      </c>
      <c r="K97" s="0"/>
      <c r="L97" s="15" t="n">
        <f aca="false">L96+1</f>
        <v>43951</v>
      </c>
      <c r="M97" s="0" t="n">
        <f aca="false">M96+1</f>
        <v>54</v>
      </c>
      <c r="N97" s="40" t="n">
        <f aca="false">IF(ISNUMBER(D97),D97/D$31,"")</f>
        <v>462.417328042328</v>
      </c>
      <c r="O97" s="40" t="n">
        <f aca="false">IF(ISNUMBER(E104),E104/E$31,"")</f>
        <v>557.647058823529</v>
      </c>
      <c r="P97" s="40" t="n">
        <f aca="false">IF(ISNUMBER(F108),F108/F$31,"")</f>
        <v>408.196721311475</v>
      </c>
      <c r="Q97" s="40" t="n">
        <f aca="false">IF(ISNUMBER(G114),G114/G$31,"")</f>
        <v>355.11583011583</v>
      </c>
      <c r="R97" s="40" t="n">
        <f aca="false">IF(ISNUMBER(H112),H112/H$31,"")</f>
        <v>501.519398141319</v>
      </c>
      <c r="S97" s="40" t="n">
        <f aca="false">IF(ISNUMBER(I116),I116/I$31,"")</f>
        <v>282.577039274924</v>
      </c>
      <c r="T97" s="40" t="n">
        <f aca="false">IF(ISNUMBER(J117),J117/J$31,"")</f>
        <v>98.7109095249463</v>
      </c>
      <c r="X97" s="13" t="n">
        <f aca="false">X96+1</f>
        <v>43951</v>
      </c>
      <c r="Y97" s="0" t="n">
        <f aca="false">Y96+1</f>
        <v>54</v>
      </c>
      <c r="Z97" s="41" t="n">
        <f aca="false">IF(D98&gt;0,D98,"")</f>
        <v>28236</v>
      </c>
      <c r="AA97" s="41" t="n">
        <f aca="false">IF(E98&gt;0,E98,"")</f>
        <v>24824</v>
      </c>
      <c r="AB97" s="41" t="n">
        <f aca="false">IF(F98&gt;0,F98,"")</f>
        <v>24594</v>
      </c>
      <c r="AC97" s="41" t="n">
        <f aca="false">IF(G98&gt;0,G98,"")</f>
        <v>2653</v>
      </c>
      <c r="AD97" s="41" t="n">
        <f aca="false">IF(H98&gt;0,H98,"")</f>
        <v>27510</v>
      </c>
      <c r="AE97" s="41" t="n">
        <f aca="false">IF(I98&gt;0,I98,"")</f>
        <v>65753</v>
      </c>
      <c r="AF97" s="41" t="n">
        <f aca="false">IF(J98&gt;0,J98,"")</f>
        <v>6736</v>
      </c>
      <c r="AH97" s="15" t="n">
        <f aca="false">AH96+1</f>
        <v>43951</v>
      </c>
      <c r="AI97" s="5" t="n">
        <f aca="false">AI96+1</f>
        <v>54</v>
      </c>
      <c r="AJ97" s="32" t="n">
        <f aca="false">IF(ISNUMBER(D97),D97/D$31,"")</f>
        <v>462.417328042328</v>
      </c>
      <c r="AK97" s="32" t="n">
        <f aca="false">IF(ISNUMBER(E97),E97/E$31,"")</f>
        <v>524.983957219251</v>
      </c>
      <c r="AL97" s="32" t="n">
        <f aca="false">IF(ISNUMBER(F97),F97/F$31,"")</f>
        <v>373.464072314999</v>
      </c>
      <c r="AM97" s="32" t="n">
        <f aca="false">IF(ISNUMBER(G97),G97/G$31,"")</f>
        <v>249.6138996139</v>
      </c>
      <c r="AN97" s="32" t="n">
        <f aca="false">IF(ISNUMBER(H97),H97/H$31,"")</f>
        <v>394.910753798495</v>
      </c>
      <c r="AO97" s="32" t="n">
        <f aca="false">IF(ISNUMBER(I97),I97/I$31,"")</f>
        <v>192.918429003021</v>
      </c>
      <c r="AP97" s="32" t="n">
        <f aca="false">IF(ISNUMBER(J97),J97/J$31,"")</f>
        <v>79.0522797803772</v>
      </c>
    </row>
    <row r="98" customFormat="false" ht="12.8" hidden="false" customHeight="false" outlineLevel="0" collapsed="false">
      <c r="B98" s="0" t="n">
        <f aca="false">B97+1</f>
        <v>55</v>
      </c>
      <c r="C98" s="15" t="n">
        <f aca="false">C97+1</f>
        <v>43952</v>
      </c>
      <c r="D98" s="21" t="n">
        <f aca="false">IF(ISNUMBER(data_in!$D135),data_in!$D135," ")</f>
        <v>28236</v>
      </c>
      <c r="E98" s="21" t="n">
        <f aca="false">IF(ISNUMBER(data_in!$E135),data_in!$E135," ")</f>
        <v>24824</v>
      </c>
      <c r="F98" s="21" t="n">
        <f aca="false">IF(ISNUMBER(data_in!$F135),data_in!$F135," ")</f>
        <v>24594</v>
      </c>
      <c r="G98" s="21" t="n">
        <f aca="false">IF(ISNUMBER(data_in!$G135),data_in!$G135," ")</f>
        <v>2653</v>
      </c>
      <c r="H98" s="21" t="n">
        <f aca="false">IF(ISNUMBER(data_in!$H135),data_in!$H135," ")</f>
        <v>27510</v>
      </c>
      <c r="I98" s="21" t="n">
        <f aca="false">IF(ISNUMBER(data_in!$I135),data_in!$I135," ")</f>
        <v>65753</v>
      </c>
      <c r="J98" s="21" t="n">
        <f aca="false">IF(ISNUMBER(data_in!$J135),data_in!$J135," ")</f>
        <v>6736</v>
      </c>
      <c r="K98" s="0"/>
      <c r="L98" s="15" t="n">
        <f aca="false">L97+1</f>
        <v>43952</v>
      </c>
      <c r="M98" s="0" t="n">
        <f aca="false">M97+1</f>
        <v>55</v>
      </c>
      <c r="N98" s="40" t="n">
        <f aca="false">IF(ISNUMBER(D98),D98/D$31,"")</f>
        <v>466.865079365079</v>
      </c>
      <c r="O98" s="40" t="n">
        <f aca="false">IF(ISNUMBER(E105),E105/E$31,"")</f>
        <v>562.545454545455</v>
      </c>
      <c r="P98" s="40" t="n">
        <f aca="false">IF(ISNUMBER(F109),F109/F$31,"")</f>
        <v>413.528420407538</v>
      </c>
      <c r="Q98" s="40" t="n">
        <f aca="false">IF(ISNUMBER(G115),G115/G$31,"")</f>
        <v>356.949806949807</v>
      </c>
      <c r="R98" s="40" t="n">
        <f aca="false">IF(ISNUMBER(H113),H113/H$31,"")</f>
        <v>508.423071249447</v>
      </c>
      <c r="S98" s="40" t="n">
        <f aca="false">IF(ISNUMBER(I117),I117/I$31,"")</f>
        <v>286.815709969789</v>
      </c>
      <c r="T98" s="40" t="n">
        <f aca="false">IF(ISNUMBER(J118),J118/J$31,"")</f>
        <v>99.1764144187157</v>
      </c>
      <c r="X98" s="13" t="n">
        <f aca="false">X97+1</f>
        <v>43952</v>
      </c>
      <c r="Y98" s="0" t="n">
        <f aca="false">Y97+1</f>
        <v>55</v>
      </c>
      <c r="Z98" s="0" t="n">
        <f aca="false">IF(D99&gt;0,D99,"")</f>
        <v>28710</v>
      </c>
      <c r="AA98" s="0" t="n">
        <f aca="false">IF(E99&gt;0,E99,"")</f>
        <v>25100</v>
      </c>
      <c r="AB98" s="0" t="n">
        <f aca="false">IF(F99&gt;0,F99,"")</f>
        <v>24760</v>
      </c>
      <c r="AC98" s="0" t="n">
        <f aca="false">IF(G99&gt;0,G99,"")</f>
        <v>2669</v>
      </c>
      <c r="AD98" s="0" t="n">
        <f aca="false">IF(H99&gt;0,H99,"")</f>
        <v>28131</v>
      </c>
      <c r="AE98" s="0" t="n">
        <f aca="false">IF(I99&gt;0,I99,"")</f>
        <v>67444</v>
      </c>
      <c r="AF98" s="0" t="n">
        <f aca="false">IF(J99&gt;0,J99,"")</f>
        <v>6812</v>
      </c>
      <c r="AH98" s="15" t="n">
        <f aca="false">AH97+1</f>
        <v>43952</v>
      </c>
      <c r="AI98" s="5" t="n">
        <f aca="false">AI97+1</f>
        <v>55</v>
      </c>
      <c r="AJ98" s="32" t="n">
        <f aca="false">IF(ISNUMBER(D98),D98/D$31,"")</f>
        <v>466.865079365079</v>
      </c>
      <c r="AK98" s="32" t="n">
        <f aca="false">IF(ISNUMBER(E98),E98/E$31,"")</f>
        <v>530.994652406417</v>
      </c>
      <c r="AL98" s="32" t="n">
        <f aca="false">IF(ISNUMBER(F98),F98/F$31,"")</f>
        <v>376.804044737245</v>
      </c>
      <c r="AM98" s="32" t="n">
        <f aca="false">IF(ISNUMBER(G98),G98/G$31,"")</f>
        <v>256.081081081081</v>
      </c>
      <c r="AN98" s="32" t="n">
        <f aca="false">IF(ISNUMBER(H98),H98/H$31,"")</f>
        <v>405.812066676501</v>
      </c>
      <c r="AO98" s="32" t="n">
        <f aca="false">IF(ISNUMBER(I98),I98/I$31,"")</f>
        <v>198.649546827795</v>
      </c>
      <c r="AP98" s="32" t="n">
        <f aca="false">IF(ISNUMBER(J98),J98/J$31,"")</f>
        <v>80.4010503700167</v>
      </c>
    </row>
    <row r="99" customFormat="false" ht="12.8" hidden="false" customHeight="false" outlineLevel="0" collapsed="false">
      <c r="B99" s="0" t="n">
        <f aca="false">B98+1</f>
        <v>56</v>
      </c>
      <c r="C99" s="15" t="n">
        <f aca="false">C98+1</f>
        <v>43953</v>
      </c>
      <c r="D99" s="21" t="n">
        <f aca="false">IF(ISNUMBER(data_in!$D136),data_in!$D136," ")</f>
        <v>28710</v>
      </c>
      <c r="E99" s="21" t="n">
        <f aca="false">IF(ISNUMBER(data_in!$E136),data_in!$E136," ")</f>
        <v>25100</v>
      </c>
      <c r="F99" s="21" t="n">
        <f aca="false">IF(ISNUMBER(data_in!$F136),data_in!$F136," ")</f>
        <v>24760</v>
      </c>
      <c r="G99" s="21" t="n">
        <f aca="false">IF(ISNUMBER(data_in!$G136),data_in!$G136," ")</f>
        <v>2669</v>
      </c>
      <c r="H99" s="21" t="n">
        <f aca="false">IF(ISNUMBER(data_in!$H136),data_in!$H136," ")</f>
        <v>28131</v>
      </c>
      <c r="I99" s="21" t="n">
        <f aca="false">IF(ISNUMBER(data_in!$I136),data_in!$I136," ")</f>
        <v>67444</v>
      </c>
      <c r="J99" s="21" t="n">
        <f aca="false">IF(ISNUMBER(data_in!$J136),data_in!$J136," ")</f>
        <v>6812</v>
      </c>
      <c r="K99" s="0"/>
      <c r="L99" s="15" t="n">
        <f aca="false">L98+1</f>
        <v>43953</v>
      </c>
      <c r="M99" s="0" t="n">
        <f aca="false">M98+1</f>
        <v>56</v>
      </c>
      <c r="N99" s="40" t="n">
        <f aca="false">IF(ISNUMBER(D99),D99/D$31,"")</f>
        <v>474.702380952381</v>
      </c>
      <c r="O99" s="40" t="n">
        <f aca="false">IF(ISNUMBER(E106),E106/E$31,"")</f>
        <v>566.374331550802</v>
      </c>
      <c r="P99" s="40" t="n">
        <f aca="false">IF(ISNUMBER(F110),F110/F$31,"")</f>
        <v>414.800061283898</v>
      </c>
      <c r="Q99" s="40" t="n">
        <f aca="false">IF(ISNUMBER(G116),G116/G$31,"")</f>
        <v>361.293436293436</v>
      </c>
      <c r="R99" s="40" t="n">
        <f aca="false">IF(ISNUMBER(H114),H114/H$31,"")</f>
        <v>510.930815754536</v>
      </c>
      <c r="S99" s="40" t="n">
        <f aca="false">IF(ISNUMBER(I118),I118/I$31,"")</f>
        <v>291.078549848943</v>
      </c>
      <c r="T99" s="40" t="n">
        <f aca="false">IF(ISNUMBER(J119),J119/J$31,"")</f>
        <v>99.6896634041537</v>
      </c>
      <c r="X99" s="13" t="n">
        <f aca="false">X98+1</f>
        <v>43953</v>
      </c>
      <c r="Y99" s="0" t="n">
        <f aca="false">Y98+1</f>
        <v>56</v>
      </c>
      <c r="Z99" s="0" t="n">
        <f aca="false">IF(D100&gt;0,D100,"")</f>
        <v>28884</v>
      </c>
      <c r="AA99" s="0" t="n">
        <f aca="false">IF(E100&gt;0,E100,"")</f>
        <v>25264</v>
      </c>
      <c r="AB99" s="0" t="n">
        <f aca="false">IF(F100&gt;0,F100,"")</f>
        <v>24895</v>
      </c>
      <c r="AC99" s="0" t="n">
        <f aca="false">IF(G100&gt;0,G100,"")</f>
        <v>2679</v>
      </c>
      <c r="AD99" s="0" t="n">
        <f aca="false">IF(H100&gt;0,H100,"")</f>
        <v>28446</v>
      </c>
      <c r="AE99" s="0" t="n">
        <f aca="false">IF(I100&gt;0,I100,"")</f>
        <v>68597</v>
      </c>
      <c r="AF99" s="0" t="n">
        <f aca="false">IF(J100&gt;0,J100,"")</f>
        <v>6866</v>
      </c>
      <c r="AH99" s="15" t="n">
        <f aca="false">AH98+1</f>
        <v>43953</v>
      </c>
      <c r="AI99" s="5" t="n">
        <f aca="false">AI98+1</f>
        <v>56</v>
      </c>
      <c r="AJ99" s="32" t="n">
        <f aca="false">IF(ISNUMBER(D99),D99/D$31,"")</f>
        <v>474.702380952381</v>
      </c>
      <c r="AK99" s="32" t="n">
        <f aca="false">IF(ISNUMBER(E99),E99/E$31,"")</f>
        <v>536.898395721925</v>
      </c>
      <c r="AL99" s="32" t="n">
        <f aca="false">IF(ISNUMBER(F99),F99/F$31,"")</f>
        <v>379.347326489965</v>
      </c>
      <c r="AM99" s="32" t="n">
        <f aca="false">IF(ISNUMBER(G99),G99/G$31,"")</f>
        <v>257.625482625483</v>
      </c>
      <c r="AN99" s="32" t="n">
        <f aca="false">IF(ISNUMBER(H99),H99/H$31,"")</f>
        <v>414.972709839209</v>
      </c>
      <c r="AO99" s="32" t="n">
        <f aca="false">IF(ISNUMBER(I99),I99/I$31,"")</f>
        <v>203.7583081571</v>
      </c>
      <c r="AP99" s="32" t="n">
        <f aca="false">IF(ISNUMBER(J99),J99/J$31,"")</f>
        <v>81.3081881117212</v>
      </c>
    </row>
    <row r="100" customFormat="false" ht="12.8" hidden="false" customHeight="false" outlineLevel="0" collapsed="false">
      <c r="B100" s="0" t="n">
        <f aca="false">B99+1</f>
        <v>57</v>
      </c>
      <c r="C100" s="15" t="n">
        <f aca="false">C99+1</f>
        <v>43954</v>
      </c>
      <c r="D100" s="21" t="n">
        <f aca="false">IF(ISNUMBER(data_in!$D137),data_in!$D137," ")</f>
        <v>28884</v>
      </c>
      <c r="E100" s="21" t="n">
        <f aca="false">IF(ISNUMBER(data_in!$E137),data_in!$E137," ")</f>
        <v>25264</v>
      </c>
      <c r="F100" s="21" t="n">
        <f aca="false">IF(ISNUMBER(data_in!$F137),data_in!$F137," ")</f>
        <v>24895</v>
      </c>
      <c r="G100" s="21" t="n">
        <f aca="false">IF(ISNUMBER(data_in!$G137),data_in!$G137," ")</f>
        <v>2679</v>
      </c>
      <c r="H100" s="21" t="n">
        <f aca="false">IF(ISNUMBER(data_in!$H137),data_in!$H137," ")</f>
        <v>28446</v>
      </c>
      <c r="I100" s="21" t="n">
        <f aca="false">IF(ISNUMBER(data_in!$I137),data_in!$I137," ")</f>
        <v>68597</v>
      </c>
      <c r="J100" s="21" t="n">
        <f aca="false">IF(ISNUMBER(data_in!$J137),data_in!$J137," ")</f>
        <v>6866</v>
      </c>
      <c r="K100" s="0"/>
      <c r="L100" s="15" t="n">
        <f aca="false">L99+1</f>
        <v>43954</v>
      </c>
      <c r="M100" s="0" t="n">
        <f aca="false">M99+1</f>
        <v>57</v>
      </c>
      <c r="N100" s="40" t="n">
        <f aca="false">IF(ISNUMBER(D100),D100/D$31,"")</f>
        <v>477.579365079365</v>
      </c>
      <c r="O100" s="40" t="n">
        <f aca="false">IF(ISNUMBER(E107),E107/E$31,"")</f>
        <v>569.433155080214</v>
      </c>
      <c r="P100" s="40" t="n">
        <f aca="false">IF(ISNUMBER(F111),F111/F$31,"")</f>
        <v>420.177723303202</v>
      </c>
      <c r="Q100" s="40" t="n">
        <f aca="false">IF(ISNUMBER(G117),G117/G$31,"")</f>
        <v>369.787644787645</v>
      </c>
      <c r="R100" s="40" t="n">
        <f aca="false">IF(ISNUMBER(H115),H115/H$31,"")</f>
        <v>513.291045876973</v>
      </c>
      <c r="S100" s="40" t="n">
        <f aca="false">IF(ISNUMBER(I119),I119/I$31,"")</f>
        <v>295</v>
      </c>
      <c r="T100" s="40" t="n">
        <f aca="false">IF(ISNUMBER(J120),J120/J$31,"")</f>
        <v>99.856767724994</v>
      </c>
      <c r="X100" s="13" t="n">
        <f aca="false">X99+1</f>
        <v>43954</v>
      </c>
      <c r="Y100" s="0" t="n">
        <f aca="false">Y99+1</f>
        <v>57</v>
      </c>
      <c r="Z100" s="0" t="n">
        <f aca="false">IF(D101&gt;0,D101,"")</f>
        <v>29079</v>
      </c>
      <c r="AA100" s="0" t="n">
        <f aca="false">IF(E101&gt;0,E101,"")</f>
        <v>25428</v>
      </c>
      <c r="AB100" s="0" t="n">
        <f aca="false">IF(F101&gt;0,F101,"")</f>
        <v>25201</v>
      </c>
      <c r="AC100" s="0" t="n">
        <f aca="false">IF(G101&gt;0,G101,"")</f>
        <v>2769</v>
      </c>
      <c r="AD100" s="0" t="n">
        <f aca="false">IF(H101&gt;0,H101,"")</f>
        <v>28734</v>
      </c>
      <c r="AE100" s="0" t="n">
        <f aca="false">IF(I101&gt;0,I101,"")</f>
        <v>69921</v>
      </c>
      <c r="AF100" s="0" t="n">
        <f aca="false">IF(J101&gt;0,J101,"")</f>
        <v>6993</v>
      </c>
      <c r="AH100" s="15" t="n">
        <f aca="false">AH99+1</f>
        <v>43954</v>
      </c>
      <c r="AI100" s="5" t="n">
        <f aca="false">AI99+1</f>
        <v>57</v>
      </c>
      <c r="AJ100" s="32" t="n">
        <f aca="false">IF(ISNUMBER(D100),D100/D$31,"")</f>
        <v>477.579365079365</v>
      </c>
      <c r="AK100" s="32" t="n">
        <f aca="false">IF(ISNUMBER(E100),E100/E$31,"")</f>
        <v>540.406417112299</v>
      </c>
      <c r="AL100" s="32" t="n">
        <f aca="false">IF(ISNUMBER(F100),F100/F$31,"")</f>
        <v>381.415658035851</v>
      </c>
      <c r="AM100" s="32" t="n">
        <f aca="false">IF(ISNUMBER(G100),G100/G$31,"")</f>
        <v>258.590733590734</v>
      </c>
      <c r="AN100" s="32" t="n">
        <f aca="false">IF(ISNUMBER(H100),H100/H$31,"")</f>
        <v>419.619412892757</v>
      </c>
      <c r="AO100" s="32" t="n">
        <f aca="false">IF(ISNUMBER(I100),I100/I$31,"")</f>
        <v>207.2416918429</v>
      </c>
      <c r="AP100" s="32" t="n">
        <f aca="false">IF(ISNUMBER(J100),J100/J$31,"")</f>
        <v>81.952733349248</v>
      </c>
    </row>
    <row r="101" customFormat="false" ht="12.8" hidden="false" customHeight="false" outlineLevel="0" collapsed="false">
      <c r="B101" s="0" t="n">
        <f aca="false">B100+1</f>
        <v>58</v>
      </c>
      <c r="C101" s="15" t="n">
        <f aca="false">C100+1</f>
        <v>43955</v>
      </c>
      <c r="D101" s="21" t="n">
        <f aca="false">IF(ISNUMBER(data_in!$D138),data_in!$D138," ")</f>
        <v>29079</v>
      </c>
      <c r="E101" s="21" t="n">
        <f aca="false">IF(ISNUMBER(data_in!$E138),data_in!$E138," ")</f>
        <v>25428</v>
      </c>
      <c r="F101" s="21" t="n">
        <f aca="false">IF(ISNUMBER(data_in!$F138),data_in!$F138," ")</f>
        <v>25201</v>
      </c>
      <c r="G101" s="21" t="n">
        <f aca="false">IF(ISNUMBER(data_in!$G138),data_in!$G138," ")</f>
        <v>2769</v>
      </c>
      <c r="H101" s="21" t="n">
        <f aca="false">IF(ISNUMBER(data_in!$H138),data_in!$H138," ")</f>
        <v>28734</v>
      </c>
      <c r="I101" s="21" t="n">
        <f aca="false">IF(ISNUMBER(data_in!$I138),data_in!$I138," ")</f>
        <v>69921</v>
      </c>
      <c r="J101" s="21" t="n">
        <f aca="false">IF(ISNUMBER(data_in!$J138),data_in!$J138," ")</f>
        <v>6993</v>
      </c>
      <c r="K101" s="0"/>
      <c r="L101" s="15" t="n">
        <f aca="false">L100+1</f>
        <v>43955</v>
      </c>
      <c r="M101" s="0" t="n">
        <f aca="false">M100+1</f>
        <v>58</v>
      </c>
      <c r="N101" s="40" t="n">
        <f aca="false">IF(ISNUMBER(D101),D101/D$31,"")</f>
        <v>480.803571428571</v>
      </c>
      <c r="O101" s="40" t="n">
        <f aca="false">IF(ISNUMBER(E108),E108/E$31,"")</f>
        <v>572.064171122995</v>
      </c>
      <c r="P101" s="40" t="n">
        <f aca="false">IF(ISNUMBER(F112),F112/F$31,"")</f>
        <v>421.771104642255</v>
      </c>
      <c r="Q101" s="40" t="n">
        <f aca="false">IF(ISNUMBER(G118),G118/G$31,"")</f>
        <v>373.648648648649</v>
      </c>
      <c r="R101" s="40" t="n">
        <f aca="false">IF(ISNUMBER(H116),H116/H$31,"")</f>
        <v>521.330579731524</v>
      </c>
      <c r="S101" s="40" t="n">
        <f aca="false">IF(ISNUMBER(I120),I120/I$31,"")</f>
        <v>298.12084592145</v>
      </c>
      <c r="T101" s="40" t="n">
        <f aca="false">IF(ISNUMBER(J121),J121/J$31,"")</f>
        <v>99.9164478395798</v>
      </c>
      <c r="X101" s="13" t="n">
        <f aca="false">X100+1</f>
        <v>43955</v>
      </c>
      <c r="Y101" s="0" t="n">
        <f aca="false">Y100+1</f>
        <v>58</v>
      </c>
      <c r="Z101" s="0" t="n">
        <f aca="false">IF(D102&gt;0,D102,"")</f>
        <v>29315</v>
      </c>
      <c r="AA101" s="0" t="n">
        <f aca="false">IF(E102&gt;0,E102,"")</f>
        <v>25613</v>
      </c>
      <c r="AB101" s="0" t="n">
        <f aca="false">IF(F102&gt;0,F102,"")</f>
        <v>25531</v>
      </c>
      <c r="AC101" s="0" t="n">
        <f aca="false">IF(G102&gt;0,G102,"")</f>
        <v>2854</v>
      </c>
      <c r="AD101" s="0" t="n">
        <f aca="false">IF(H102&gt;0,H102,"")</f>
        <v>29427</v>
      </c>
      <c r="AE101" s="0" t="n">
        <f aca="false">IF(I102&gt;0,I102,"")</f>
        <v>72271</v>
      </c>
      <c r="AF101" s="0" t="n">
        <f aca="false">IF(J102&gt;0,J102,"")</f>
        <v>6993</v>
      </c>
      <c r="AH101" s="15" t="n">
        <f aca="false">AH100+1</f>
        <v>43955</v>
      </c>
      <c r="AI101" s="5" t="n">
        <f aca="false">AI100+1</f>
        <v>58</v>
      </c>
      <c r="AJ101" s="32" t="n">
        <f aca="false">IF(ISNUMBER(D101),D101/D$31,"")</f>
        <v>480.803571428571</v>
      </c>
      <c r="AK101" s="32" t="n">
        <f aca="false">IF(ISNUMBER(E101),E101/E$31,"")</f>
        <v>543.914438502674</v>
      </c>
      <c r="AL101" s="32" t="n">
        <f aca="false">IF(ISNUMBER(F101),F101/F$31,"")</f>
        <v>386.103876206527</v>
      </c>
      <c r="AM101" s="32" t="n">
        <f aca="false">IF(ISNUMBER(G101),G101/G$31,"")</f>
        <v>267.277992277992</v>
      </c>
      <c r="AN101" s="32" t="n">
        <f aca="false">IF(ISNUMBER(H101),H101/H$31,"")</f>
        <v>423.867827113144</v>
      </c>
      <c r="AO101" s="32" t="n">
        <f aca="false">IF(ISNUMBER(I101),I101/I$31,"")</f>
        <v>211.2416918429</v>
      </c>
      <c r="AP101" s="32" t="n">
        <f aca="false">IF(ISNUMBER(J101),J101/J$31,"")</f>
        <v>83.4686082597279</v>
      </c>
    </row>
    <row r="102" customFormat="false" ht="12.8" hidden="false" customHeight="false" outlineLevel="0" collapsed="false">
      <c r="B102" s="0" t="n">
        <f aca="false">B101+1</f>
        <v>59</v>
      </c>
      <c r="C102" s="15" t="n">
        <f aca="false">C101+1</f>
        <v>43956</v>
      </c>
      <c r="D102" s="21" t="n">
        <f aca="false">IF(ISNUMBER(data_in!$D139),data_in!$D139," ")</f>
        <v>29315</v>
      </c>
      <c r="E102" s="21" t="n">
        <f aca="false">IF(ISNUMBER(data_in!$E139),data_in!$E139," ")</f>
        <v>25613</v>
      </c>
      <c r="F102" s="21" t="n">
        <f aca="false">IF(ISNUMBER(data_in!$F139),data_in!$F139," ")</f>
        <v>25531</v>
      </c>
      <c r="G102" s="21" t="n">
        <f aca="false">IF(ISNUMBER(data_in!$G139),data_in!$G139," ")</f>
        <v>2854</v>
      </c>
      <c r="H102" s="21" t="n">
        <f aca="false">IF(ISNUMBER(data_in!$H139),data_in!$H139," ")</f>
        <v>29427</v>
      </c>
      <c r="I102" s="21" t="n">
        <f aca="false">IF(ISNUMBER(data_in!$I139),data_in!$I139," ")</f>
        <v>72271</v>
      </c>
      <c r="J102" s="21" t="n">
        <f aca="false">IF(ISNUMBER(data_in!$J139),data_in!$J139," ")</f>
        <v>6993</v>
      </c>
      <c r="K102" s="0"/>
      <c r="L102" s="15" t="n">
        <f aca="false">L101+1</f>
        <v>43956</v>
      </c>
      <c r="M102" s="0" t="n">
        <f aca="false">M101+1</f>
        <v>59</v>
      </c>
      <c r="N102" s="40" t="n">
        <f aca="false">IF(ISNUMBER(D102),D102/D$31,"")</f>
        <v>484.705687830688</v>
      </c>
      <c r="O102" s="40" t="n">
        <f aca="false">IF(ISNUMBER(E109),E109/E$31,"")</f>
        <v>575.828877005348</v>
      </c>
      <c r="P102" s="40" t="n">
        <f aca="false">IF(ISNUMBER(F113),F113/F$31,"")</f>
        <v>423.241918185997</v>
      </c>
      <c r="Q102" s="40" t="n">
        <f aca="false">IF(ISNUMBER(G119),G119/G$31,"")</f>
        <v>378.861003861004</v>
      </c>
      <c r="R102" s="40" t="n">
        <f aca="false">IF(ISNUMBER(H117),H117/H$31,"")</f>
        <v>526.685351821803</v>
      </c>
      <c r="S102" s="40" t="n">
        <f aca="false">IF(ISNUMBER(I121),I121/I$31,"")</f>
        <v>299.978851963746</v>
      </c>
      <c r="T102" s="40" t="n">
        <f aca="false">IF(ISNUMBER(J122),J122/J$31,"")</f>
        <v>100.596801145858</v>
      </c>
      <c r="X102" s="13" t="n">
        <f aca="false">X101+1</f>
        <v>43956</v>
      </c>
      <c r="Y102" s="0" t="n">
        <f aca="false">Y101+1</f>
        <v>59</v>
      </c>
      <c r="Z102" s="0" t="n">
        <f aca="false">IF(D103&gt;0,D103,"")</f>
        <v>29684</v>
      </c>
      <c r="AA102" s="0" t="n">
        <f aca="false">IF(E103&gt;0,E103,"")</f>
        <v>25857</v>
      </c>
      <c r="AB102" s="0" t="n">
        <f aca="false">IF(F103&gt;0,F103,"")</f>
        <v>25809</v>
      </c>
      <c r="AC102" s="0" t="n">
        <f aca="false">IF(G103&gt;0,G103,"")</f>
        <v>2941</v>
      </c>
      <c r="AD102" s="0" t="n">
        <f aca="false">IF(H103&gt;0,H103,"")</f>
        <v>30076</v>
      </c>
      <c r="AE102" s="0" t="n">
        <f aca="false">IF(I103&gt;0,I103,"")</f>
        <v>74799</v>
      </c>
      <c r="AF102" s="0" t="n">
        <f aca="false">IF(J103&gt;0,J103,"")</f>
        <v>7275</v>
      </c>
      <c r="AH102" s="15" t="n">
        <f aca="false">AH101+1</f>
        <v>43956</v>
      </c>
      <c r="AI102" s="5" t="n">
        <f aca="false">AI101+1</f>
        <v>59</v>
      </c>
      <c r="AJ102" s="32" t="n">
        <f aca="false">IF(ISNUMBER(D102),D102/D$31,"")</f>
        <v>484.705687830688</v>
      </c>
      <c r="AK102" s="32" t="n">
        <f aca="false">IF(ISNUMBER(E102),E102/E$31,"")</f>
        <v>547.871657754011</v>
      </c>
      <c r="AL102" s="32" t="n">
        <f aca="false">IF(ISNUMBER(F102),F102/F$31,"")</f>
        <v>391.159797763138</v>
      </c>
      <c r="AM102" s="32" t="n">
        <f aca="false">IF(ISNUMBER(G102),G102/G$31,"")</f>
        <v>275.482625482626</v>
      </c>
      <c r="AN102" s="32" t="n">
        <f aca="false">IF(ISNUMBER(H102),H102/H$31,"")</f>
        <v>434.090573830949</v>
      </c>
      <c r="AO102" s="32" t="n">
        <f aca="false">IF(ISNUMBER(I102),I102/I$31,"")</f>
        <v>218.341389728097</v>
      </c>
      <c r="AP102" s="32" t="n">
        <f aca="false">IF(ISNUMBER(J102),J102/J$31,"")</f>
        <v>83.4686082597279</v>
      </c>
    </row>
    <row r="103" customFormat="false" ht="12.8" hidden="false" customHeight="false" outlineLevel="0" collapsed="false">
      <c r="B103" s="0" t="n">
        <f aca="false">B102+1</f>
        <v>60</v>
      </c>
      <c r="C103" s="15" t="n">
        <f aca="false">C102+1</f>
        <v>43957</v>
      </c>
      <c r="D103" s="21" t="n">
        <f aca="false">IF(ISNUMBER(data_in!$D140),data_in!$D140," ")</f>
        <v>29684</v>
      </c>
      <c r="E103" s="21" t="n">
        <f aca="false">IF(ISNUMBER(data_in!$E140),data_in!$E140," ")</f>
        <v>25857</v>
      </c>
      <c r="F103" s="21" t="n">
        <f aca="false">IF(ISNUMBER(data_in!$F140),data_in!$F140," ")</f>
        <v>25809</v>
      </c>
      <c r="G103" s="21" t="n">
        <f aca="false">IF(ISNUMBER(data_in!$G140),data_in!$G140," ")</f>
        <v>2941</v>
      </c>
      <c r="H103" s="21" t="n">
        <f aca="false">IF(ISNUMBER(data_in!$H140),data_in!$H140," ")</f>
        <v>30076</v>
      </c>
      <c r="I103" s="21" t="n">
        <f aca="false">IF(ISNUMBER(data_in!$I140),data_in!$I140," ")</f>
        <v>74799</v>
      </c>
      <c r="J103" s="21" t="n">
        <f aca="false">IF(ISNUMBER(data_in!$J140),data_in!$J140," ")</f>
        <v>7275</v>
      </c>
      <c r="K103" s="0"/>
      <c r="L103" s="15" t="n">
        <f aca="false">L102+1</f>
        <v>43957</v>
      </c>
      <c r="M103" s="0" t="n">
        <f aca="false">M102+1</f>
        <v>60</v>
      </c>
      <c r="N103" s="40" t="n">
        <f aca="false">IF(ISNUMBER(D103),D103/D$31,"")</f>
        <v>490.806878306878</v>
      </c>
      <c r="O103" s="40" t="n">
        <f aca="false">IF(ISNUMBER(E110),E110/E$31,"")</f>
        <v>579.764705882353</v>
      </c>
      <c r="P103" s="40" t="n">
        <f aca="false">IF(ISNUMBER(F114),F114/F$31,"")</f>
        <v>430.641948827946</v>
      </c>
      <c r="Q103" s="40" t="n">
        <f aca="false">IF(ISNUMBER(G120),G120/G$31,"")</f>
        <v>385.328185328185</v>
      </c>
      <c r="R103" s="40" t="n">
        <f aca="false">IF(ISNUMBER(H118),H118/H$31,"")</f>
        <v>531.671337955451</v>
      </c>
      <c r="S103" s="40" t="n">
        <f aca="false">IF(ISNUMBER(I122),I122/I$31,"")</f>
        <v>301.504531722054</v>
      </c>
      <c r="T103" s="40" t="n">
        <f aca="false">IF(ISNUMBER(J123),J123/J$31,"")</f>
        <v>101.43232275006</v>
      </c>
      <c r="X103" s="13" t="n">
        <f aca="false">X102+1</f>
        <v>43957</v>
      </c>
      <c r="Y103" s="0" t="n">
        <f aca="false">Y102+1</f>
        <v>60</v>
      </c>
      <c r="Z103" s="0" t="n">
        <f aca="false">IF(D104&gt;0,D104,"")</f>
        <v>29958</v>
      </c>
      <c r="AA103" s="0" t="n">
        <f aca="false">IF(E104&gt;0,E104,"")</f>
        <v>26070</v>
      </c>
      <c r="AB103" s="0" t="n">
        <f aca="false">IF(F104&gt;0,F104,"")</f>
        <v>25987</v>
      </c>
      <c r="AC103" s="0" t="n">
        <f aca="false">IF(G104&gt;0,G104,"")</f>
        <v>3040</v>
      </c>
      <c r="AD103" s="0" t="n">
        <f aca="false">IF(H104&gt;0,H104,"")</f>
        <v>30615</v>
      </c>
      <c r="AE103" s="0" t="n">
        <f aca="false">IF(I104&gt;0,I104,"")</f>
        <v>76928</v>
      </c>
      <c r="AF103" s="0" t="n">
        <f aca="false">IF(J104&gt;0,J104,"")</f>
        <v>7392</v>
      </c>
      <c r="AH103" s="15" t="n">
        <f aca="false">AH102+1</f>
        <v>43957</v>
      </c>
      <c r="AI103" s="5" t="n">
        <f aca="false">AI102+1</f>
        <v>60</v>
      </c>
      <c r="AJ103" s="32" t="n">
        <f aca="false">IF(ISNUMBER(D103),D103/D$31,"")</f>
        <v>490.806878306878</v>
      </c>
      <c r="AK103" s="32" t="n">
        <f aca="false">IF(ISNUMBER(E103),E103/E$31,"")</f>
        <v>553.090909090909</v>
      </c>
      <c r="AL103" s="32" t="n">
        <f aca="false">IF(ISNUMBER(F103),F103/F$31,"")</f>
        <v>395.419028650222</v>
      </c>
      <c r="AM103" s="32" t="n">
        <f aca="false">IF(ISNUMBER(G103),G103/G$31,"")</f>
        <v>283.880308880309</v>
      </c>
      <c r="AN103" s="32" t="n">
        <f aca="false">IF(ISNUMBER(H103),H103/H$31,"")</f>
        <v>443.664257265083</v>
      </c>
      <c r="AO103" s="32" t="n">
        <f aca="false">IF(ISNUMBER(I103),I103/I$31,"")</f>
        <v>225.978851963746</v>
      </c>
      <c r="AP103" s="32" t="n">
        <f aca="false">IF(ISNUMBER(J103),J103/J$31,"")</f>
        <v>86.8345667223681</v>
      </c>
    </row>
    <row r="104" customFormat="false" ht="12.8" hidden="false" customHeight="false" outlineLevel="0" collapsed="false">
      <c r="B104" s="0" t="n">
        <f aca="false">B103+1</f>
        <v>61</v>
      </c>
      <c r="C104" s="15" t="n">
        <f aca="false">C103+1</f>
        <v>43958</v>
      </c>
      <c r="D104" s="21" t="n">
        <f aca="false">IF(ISNUMBER(data_in!$D141),data_in!$D141," ")</f>
        <v>29958</v>
      </c>
      <c r="E104" s="21" t="n">
        <f aca="false">IF(ISNUMBER(data_in!$E141),data_in!$E141," ")</f>
        <v>26070</v>
      </c>
      <c r="F104" s="21" t="n">
        <f aca="false">IF(ISNUMBER(data_in!$F141),data_in!$F141," ")</f>
        <v>25987</v>
      </c>
      <c r="G104" s="21" t="n">
        <f aca="false">IF(ISNUMBER(data_in!$G141),data_in!$G141," ")</f>
        <v>3040</v>
      </c>
      <c r="H104" s="21" t="n">
        <f aca="false">IF(ISNUMBER(data_in!$H141),data_in!$H141," ")</f>
        <v>30615</v>
      </c>
      <c r="I104" s="21" t="n">
        <f aca="false">IF(ISNUMBER(data_in!$I141),data_in!$I141," ")</f>
        <v>76928</v>
      </c>
      <c r="J104" s="21" t="n">
        <f aca="false">IF(ISNUMBER(data_in!$J141),data_in!$J141," ")</f>
        <v>7392</v>
      </c>
      <c r="K104" s="0"/>
      <c r="L104" s="15" t="n">
        <f aca="false">L103+1</f>
        <v>43958</v>
      </c>
      <c r="M104" s="0" t="n">
        <f aca="false">M103+1</f>
        <v>61</v>
      </c>
      <c r="N104" s="40" t="n">
        <f aca="false">IF(ISNUMBER(D104),D104/D$31,"")</f>
        <v>495.337301587302</v>
      </c>
      <c r="O104" s="40" t="n">
        <f aca="false">IF(ISNUMBER(E111),E111/E$31,"")</f>
        <v>584.406417112299</v>
      </c>
      <c r="P104" s="40" t="n">
        <f aca="false">IF(ISNUMBER(F115),F115/F$31,"")</f>
        <v>432.648996476176</v>
      </c>
      <c r="Q104" s="40" t="n">
        <f aca="false">IF(ISNUMBER(G121),G121/G$31,"")</f>
        <v>385.907335907336</v>
      </c>
      <c r="R104" s="40" t="n">
        <f aca="false">IF(ISNUMBER(H119),H119/H$31,"")</f>
        <v>536.849092786547</v>
      </c>
      <c r="S104" s="40" t="n">
        <f aca="false">IF(ISNUMBER(I123),I123/I$31,"")</f>
        <v>303.842900302115</v>
      </c>
      <c r="T104" s="40" t="n">
        <f aca="false">IF(ISNUMBER(J124),J124/J$31,"")</f>
        <v>101.85008355216</v>
      </c>
      <c r="X104" s="13" t="n">
        <f aca="false">X103+1</f>
        <v>43958</v>
      </c>
      <c r="Y104" s="0" t="n">
        <f aca="false">Y103+1</f>
        <v>61</v>
      </c>
      <c r="Z104" s="0" t="n">
        <f aca="false">IF(D105&gt;0,D105,"")</f>
        <v>30201</v>
      </c>
      <c r="AA104" s="0" t="n">
        <f aca="false">IF(E105&gt;0,E105,"")</f>
        <v>26299</v>
      </c>
      <c r="AB104" s="0" t="n">
        <f aca="false">IF(F105&gt;0,F105,"")</f>
        <v>26230</v>
      </c>
      <c r="AC104" s="0" t="n">
        <f aca="false">IF(G105&gt;0,G105,"")</f>
        <v>3175</v>
      </c>
      <c r="AD104" s="0" t="n">
        <f aca="false">IF(H105&gt;0,H105,"")</f>
        <v>31241</v>
      </c>
      <c r="AE104" s="0" t="n">
        <f aca="false">IF(I105&gt;0,I105,"")</f>
        <v>78615</v>
      </c>
      <c r="AF104" s="0" t="n">
        <f aca="false">IF(J105&gt;0,J105,"")</f>
        <v>7510</v>
      </c>
      <c r="AH104" s="15" t="n">
        <f aca="false">AH103+1</f>
        <v>43958</v>
      </c>
      <c r="AI104" s="5" t="n">
        <f aca="false">AI103+1</f>
        <v>61</v>
      </c>
      <c r="AJ104" s="32" t="n">
        <f aca="false">IF(ISNUMBER(D104),D104/D$31,"")</f>
        <v>495.337301587302</v>
      </c>
      <c r="AK104" s="32" t="n">
        <f aca="false">IF(ISNUMBER(E104),E104/E$31,"")</f>
        <v>557.647058823529</v>
      </c>
      <c r="AL104" s="32" t="n">
        <f aca="false">IF(ISNUMBER(F104),F104/F$31,"")</f>
        <v>398.146162095909</v>
      </c>
      <c r="AM104" s="32" t="n">
        <f aca="false">IF(ISNUMBER(G104),G104/G$31,"")</f>
        <v>293.436293436293</v>
      </c>
      <c r="AN104" s="32" t="n">
        <f aca="false">IF(ISNUMBER(H104),H104/H$31,"")</f>
        <v>451.615282490043</v>
      </c>
      <c r="AO104" s="32" t="n">
        <f aca="false">IF(ISNUMBER(I104),I104/I$31,"")</f>
        <v>232.410876132931</v>
      </c>
      <c r="AP104" s="32" t="n">
        <f aca="false">IF(ISNUMBER(J104),J104/J$31,"")</f>
        <v>88.2310814036763</v>
      </c>
    </row>
    <row r="105" customFormat="false" ht="12.8" hidden="false" customHeight="false" outlineLevel="0" collapsed="false">
      <c r="B105" s="0" t="n">
        <f aca="false">B104+1</f>
        <v>62</v>
      </c>
      <c r="C105" s="15" t="n">
        <f aca="false">C104+1</f>
        <v>43959</v>
      </c>
      <c r="D105" s="21" t="n">
        <f aca="false">IF(ISNUMBER(data_in!$D142),data_in!$D142," ")</f>
        <v>30201</v>
      </c>
      <c r="E105" s="21" t="n">
        <f aca="false">IF(ISNUMBER(data_in!$E142),data_in!$E142," ")</f>
        <v>26299</v>
      </c>
      <c r="F105" s="21" t="n">
        <f aca="false">IF(ISNUMBER(data_in!$F142),data_in!$F142," ")</f>
        <v>26230</v>
      </c>
      <c r="G105" s="21" t="n">
        <f aca="false">IF(ISNUMBER(data_in!$G142),data_in!$G142," ")</f>
        <v>3175</v>
      </c>
      <c r="H105" s="21" t="n">
        <f aca="false">IF(ISNUMBER(data_in!$H142),data_in!$H142," ")</f>
        <v>31241</v>
      </c>
      <c r="I105" s="21" t="n">
        <f aca="false">IF(ISNUMBER(data_in!$I142),data_in!$I142," ")</f>
        <v>78615</v>
      </c>
      <c r="J105" s="21" t="n">
        <f aca="false">IF(ISNUMBER(data_in!$J142),data_in!$J142," ")</f>
        <v>7510</v>
      </c>
      <c r="K105" s="0"/>
      <c r="L105" s="15" t="n">
        <f aca="false">L104+1</f>
        <v>43959</v>
      </c>
      <c r="M105" s="0" t="n">
        <f aca="false">M104+1</f>
        <v>62</v>
      </c>
      <c r="N105" s="40" t="n">
        <f aca="false">IF(ISNUMBER(D105),D105/D$31,"")</f>
        <v>499.355158730159</v>
      </c>
      <c r="O105" s="40" t="n">
        <f aca="false">IF(ISNUMBER(E112),E112/E$31,"")</f>
        <v>587.358288770054</v>
      </c>
      <c r="P105" s="40" t="n">
        <f aca="false">IF(ISNUMBER(F116),F116/F$31,"")</f>
        <v>429.324345028344</v>
      </c>
      <c r="Q105" s="40" t="n">
        <f aca="false">IF(ISNUMBER(G122),G122/G$31,"")</f>
        <v>388.899613899614</v>
      </c>
      <c r="R105" s="40" t="n">
        <f aca="false">IF(ISNUMBER(H120),H120/H$31,"")</f>
        <v>541.008998377342</v>
      </c>
      <c r="S105" s="40" t="n">
        <f aca="false">IF(ISNUMBER(I124),I124/I$31,"")</f>
        <v>308.480362537764</v>
      </c>
      <c r="T105" s="40" t="n">
        <f aca="false">IF(ISNUMBER(J125),J125/J$31,"")</f>
        <v>102.291716400095</v>
      </c>
      <c r="X105" s="13" t="n">
        <f aca="false">X104+1</f>
        <v>43959</v>
      </c>
      <c r="Y105" s="0" t="n">
        <f aca="false">Y104+1</f>
        <v>62</v>
      </c>
      <c r="Z105" s="0" t="n">
        <f aca="false">IF(D106&gt;0,D106,"")</f>
        <v>30395</v>
      </c>
      <c r="AA105" s="0" t="n">
        <f aca="false">IF(E106&gt;0,E106,"")</f>
        <v>26478</v>
      </c>
      <c r="AB105" s="0" t="n">
        <f aca="false">IF(F106&gt;0,F106,"")</f>
        <v>26310</v>
      </c>
      <c r="AC105" s="0" t="n">
        <f aca="false">IF(G106&gt;0,G106,"")</f>
        <v>3220</v>
      </c>
      <c r="AD105" s="0" t="n">
        <f aca="false">IF(H106&gt;0,H106,"")</f>
        <v>31587</v>
      </c>
      <c r="AE105" s="0" t="n">
        <f aca="false">IF(I106&gt;0,I106,"")</f>
        <v>80037</v>
      </c>
      <c r="AF105" s="0" t="n">
        <f aca="false">IF(J106&gt;0,J106,"")</f>
        <v>7549</v>
      </c>
      <c r="AH105" s="15" t="n">
        <f aca="false">AH104+1</f>
        <v>43959</v>
      </c>
      <c r="AI105" s="5" t="n">
        <f aca="false">AI104+1</f>
        <v>62</v>
      </c>
      <c r="AJ105" s="32" t="n">
        <f aca="false">IF(ISNUMBER(D105),D105/D$31,"")</f>
        <v>499.355158730159</v>
      </c>
      <c r="AK105" s="32" t="n">
        <f aca="false">IF(ISNUMBER(E105),E105/E$31,"")</f>
        <v>562.545454545455</v>
      </c>
      <c r="AL105" s="32" t="n">
        <f aca="false">IF(ISNUMBER(F105),F105/F$31,"")</f>
        <v>401.869158878505</v>
      </c>
      <c r="AM105" s="32" t="n">
        <f aca="false">IF(ISNUMBER(G105),G105/G$31,"")</f>
        <v>306.467181467181</v>
      </c>
      <c r="AN105" s="32" t="n">
        <f aca="false">IF(ISNUMBER(H105),H105/H$31,"")</f>
        <v>460.849682844077</v>
      </c>
      <c r="AO105" s="32" t="n">
        <f aca="false">IF(ISNUMBER(I105),I105/I$31,"")</f>
        <v>237.507552870091</v>
      </c>
      <c r="AP105" s="32" t="n">
        <f aca="false">IF(ISNUMBER(J105),J105/J$31,"")</f>
        <v>89.6395321079016</v>
      </c>
    </row>
    <row r="106" customFormat="false" ht="12.8" hidden="false" customHeight="false" outlineLevel="0" collapsed="false">
      <c r="B106" s="0" t="n">
        <f aca="false">B105+1</f>
        <v>63</v>
      </c>
      <c r="C106" s="15" t="n">
        <f aca="false">C105+1</f>
        <v>43960</v>
      </c>
      <c r="D106" s="21" t="n">
        <f aca="false">IF(ISNUMBER(data_in!$D143),data_in!$D143," ")</f>
        <v>30395</v>
      </c>
      <c r="E106" s="21" t="n">
        <f aca="false">IF(ISNUMBER(data_in!$E143),data_in!$E143," ")</f>
        <v>26478</v>
      </c>
      <c r="F106" s="21" t="n">
        <f aca="false">IF(ISNUMBER(data_in!$F143),data_in!$F143," ")</f>
        <v>26310</v>
      </c>
      <c r="G106" s="21" t="n">
        <f aca="false">IF(ISNUMBER(data_in!$G143),data_in!$G143," ")</f>
        <v>3220</v>
      </c>
      <c r="H106" s="21" t="n">
        <f aca="false">IF(ISNUMBER(data_in!$H143),data_in!$H143," ")</f>
        <v>31587</v>
      </c>
      <c r="I106" s="21" t="n">
        <f aca="false">IF(ISNUMBER(data_in!$I143),data_in!$I143," ")</f>
        <v>80037</v>
      </c>
      <c r="J106" s="21" t="n">
        <f aca="false">IF(ISNUMBER(data_in!$J143),data_in!$J143," ")</f>
        <v>7549</v>
      </c>
      <c r="K106" s="0"/>
      <c r="L106" s="15" t="n">
        <f aca="false">L105+1</f>
        <v>43960</v>
      </c>
      <c r="M106" s="0" t="n">
        <f aca="false">M105+1</f>
        <v>63</v>
      </c>
      <c r="N106" s="40" t="n">
        <f aca="false">IF(ISNUMBER(D106),D106/D$31,"")</f>
        <v>502.562830687831</v>
      </c>
      <c r="O106" s="40" t="n">
        <f aca="false">IF(ISNUMBER(E113),E113/E$31,"")</f>
        <v>589.582887700535</v>
      </c>
      <c r="P106" s="40" t="n">
        <f aca="false">IF(ISNUMBER(F117),F117/F$31,"")</f>
        <v>431.009652213881</v>
      </c>
      <c r="Q106" s="40" t="n">
        <f aca="false">IF(ISNUMBER(G123),G123/G$31,"")</f>
        <v>398.166023166023</v>
      </c>
      <c r="R106" s="40" t="n">
        <f aca="false">IF(ISNUMBER(H121),H121/H$31,"")</f>
        <v>542.749668092639</v>
      </c>
      <c r="S106" s="40" t="n">
        <f aca="false">IF(ISNUMBER(I125),I125/I$31,"")</f>
        <v>312.175226586103</v>
      </c>
      <c r="T106" s="40" t="str">
        <f aca="false">IF(ISNUMBER(J126),J126/J$31,"")</f>
        <v/>
      </c>
      <c r="X106" s="13" t="n">
        <f aca="false">X105+1</f>
        <v>43960</v>
      </c>
      <c r="Y106" s="0" t="n">
        <f aca="false">Y105+1</f>
        <v>63</v>
      </c>
      <c r="Z106" s="0" t="n">
        <f aca="false">IF(D107&gt;0,D107,"")</f>
        <v>30560</v>
      </c>
      <c r="AA106" s="0" t="n">
        <f aca="false">IF(E107&gt;0,E107,"")</f>
        <v>26621</v>
      </c>
      <c r="AB106" s="0" t="n">
        <f aca="false">IF(F107&gt;0,F107,"")</f>
        <v>26380</v>
      </c>
      <c r="AC106" s="0" t="n">
        <f aca="false">IF(G107&gt;0,G107,"")</f>
        <v>3225</v>
      </c>
      <c r="AD106" s="0" t="n">
        <f aca="false">IF(H107&gt;0,H107,"")</f>
        <v>31855</v>
      </c>
      <c r="AE106" s="0" t="n">
        <f aca="false">IF(I107&gt;0,I107,"")</f>
        <v>80787</v>
      </c>
      <c r="AF106" s="0" t="n">
        <f aca="false">IF(J107&gt;0,J107,"")</f>
        <v>7569</v>
      </c>
      <c r="AH106" s="15" t="n">
        <f aca="false">AH105+1</f>
        <v>43960</v>
      </c>
      <c r="AI106" s="5" t="n">
        <f aca="false">AI105+1</f>
        <v>63</v>
      </c>
      <c r="AJ106" s="32" t="n">
        <f aca="false">IF(ISNUMBER(D106),D106/D$31,"")</f>
        <v>502.562830687831</v>
      </c>
      <c r="AK106" s="32" t="n">
        <f aca="false">IF(ISNUMBER(E106),E106/E$31,"")</f>
        <v>566.374331550802</v>
      </c>
      <c r="AL106" s="32" t="n">
        <f aca="false">IF(ISNUMBER(F106),F106/F$31,"")</f>
        <v>403.094836831623</v>
      </c>
      <c r="AM106" s="32" t="n">
        <f aca="false">IF(ISNUMBER(G106),G106/G$31,"")</f>
        <v>310.810810810811</v>
      </c>
      <c r="AN106" s="32" t="n">
        <f aca="false">IF(ISNUMBER(H106),H106/H$31,"")</f>
        <v>465.953680483847</v>
      </c>
      <c r="AO106" s="32" t="n">
        <f aca="false">IF(ISNUMBER(I106),I106/I$31,"")</f>
        <v>241.803625377643</v>
      </c>
      <c r="AP106" s="32" t="n">
        <f aca="false">IF(ISNUMBER(J106),J106/J$31,"")</f>
        <v>90.105037001671</v>
      </c>
    </row>
    <row r="107" customFormat="false" ht="12.8" hidden="false" customHeight="false" outlineLevel="0" collapsed="false">
      <c r="B107" s="0" t="n">
        <f aca="false">B106+1</f>
        <v>64</v>
      </c>
      <c r="C107" s="15" t="n">
        <f aca="false">C106+1</f>
        <v>43961</v>
      </c>
      <c r="D107" s="21" t="n">
        <f aca="false">IF(ISNUMBER(data_in!$D144),data_in!$D144," ")</f>
        <v>30560</v>
      </c>
      <c r="E107" s="21" t="n">
        <f aca="false">IF(ISNUMBER(data_in!$E144),data_in!$E144," ")</f>
        <v>26621</v>
      </c>
      <c r="F107" s="21" t="n">
        <f aca="false">IF(ISNUMBER(data_in!$F144),data_in!$F144," ")</f>
        <v>26380</v>
      </c>
      <c r="G107" s="21" t="n">
        <f aca="false">IF(ISNUMBER(data_in!$G144),data_in!$G144," ")</f>
        <v>3225</v>
      </c>
      <c r="H107" s="21" t="n">
        <f aca="false">IF(ISNUMBER(data_in!$H144),data_in!$H144," ")</f>
        <v>31855</v>
      </c>
      <c r="I107" s="21" t="n">
        <f aca="false">IF(ISNUMBER(data_in!$I144),data_in!$I144," ")</f>
        <v>80787</v>
      </c>
      <c r="J107" s="21" t="n">
        <f aca="false">IF(ISNUMBER(data_in!$J144),data_in!$J144," ")</f>
        <v>7569</v>
      </c>
      <c r="K107" s="0"/>
      <c r="L107" s="15" t="n">
        <f aca="false">L106+1</f>
        <v>43961</v>
      </c>
      <c r="M107" s="0" t="n">
        <f aca="false">M106+1</f>
        <v>64</v>
      </c>
      <c r="N107" s="40" t="n">
        <f aca="false">IF(ISNUMBER(D107),D107/D$31,"")</f>
        <v>505.291005291005</v>
      </c>
      <c r="O107" s="40" t="n">
        <f aca="false">IF(ISNUMBER(E114),E114/E$31,"")</f>
        <v>591.44385026738</v>
      </c>
      <c r="P107" s="40" t="n">
        <f aca="false">IF(ISNUMBER(F118),F118/F$31,"")</f>
        <v>432.281293090241</v>
      </c>
      <c r="Q107" s="40" t="n">
        <f aca="false">IF(ISNUMBER(G124),G124/G$31,"")</f>
        <v>407.335907335907</v>
      </c>
      <c r="R107" s="40" t="n">
        <f aca="false">IF(ISNUMBER(H122),H122/H$31,"")</f>
        <v>544.534592122732</v>
      </c>
      <c r="S107" s="40" t="str">
        <f aca="false">IF(ISNUMBER(I126),I126/I$31,"")</f>
        <v/>
      </c>
      <c r="T107" s="40" t="str">
        <f aca="false">IF(ISNUMBER(J127),J127/J$31,"")</f>
        <v/>
      </c>
      <c r="X107" s="13" t="n">
        <f aca="false">X106+1</f>
        <v>43961</v>
      </c>
      <c r="Y107" s="0" t="n">
        <f aca="false">Y106+1</f>
        <v>64</v>
      </c>
      <c r="Z107" s="0" t="n">
        <f aca="false">IF(D108&gt;0,D108,"")</f>
        <v>30739</v>
      </c>
      <c r="AA107" s="0" t="n">
        <f aca="false">IF(E108&gt;0,E108,"")</f>
        <v>26744</v>
      </c>
      <c r="AB107" s="0" t="n">
        <f aca="false">IF(F108&gt;0,F108,"")</f>
        <v>26643</v>
      </c>
      <c r="AC107" s="0" t="n">
        <f aca="false">IF(G108&gt;0,G108,"")</f>
        <v>3256</v>
      </c>
      <c r="AD107" s="0" t="n">
        <f aca="false">IF(H108&gt;0,H108,"")</f>
        <v>32065</v>
      </c>
      <c r="AE107" s="0" t="n">
        <f aca="false">IF(I108&gt;0,I108,"")</f>
        <v>81847</v>
      </c>
      <c r="AF107" s="0" t="n">
        <f aca="false">IF(J108&gt;0,J108,"")</f>
        <v>7661</v>
      </c>
      <c r="AH107" s="15" t="n">
        <f aca="false">AH106+1</f>
        <v>43961</v>
      </c>
      <c r="AI107" s="5" t="n">
        <f aca="false">AI106+1</f>
        <v>64</v>
      </c>
      <c r="AJ107" s="32" t="n">
        <f aca="false">IF(ISNUMBER(D107),D107/D$31,"")</f>
        <v>505.291005291005</v>
      </c>
      <c r="AK107" s="32" t="n">
        <f aca="false">IF(ISNUMBER(E107),E107/E$31,"")</f>
        <v>569.433155080214</v>
      </c>
      <c r="AL107" s="32" t="n">
        <f aca="false">IF(ISNUMBER(F107),F107/F$31,"")</f>
        <v>404.167305040601</v>
      </c>
      <c r="AM107" s="32" t="n">
        <f aca="false">IF(ISNUMBER(G107),G107/G$31,"")</f>
        <v>311.293436293436</v>
      </c>
      <c r="AN107" s="32" t="n">
        <f aca="false">IF(ISNUMBER(H107),H107/H$31,"")</f>
        <v>469.907065938929</v>
      </c>
      <c r="AO107" s="32" t="n">
        <f aca="false">IF(ISNUMBER(I107),I107/I$31,"")</f>
        <v>244.069486404834</v>
      </c>
      <c r="AP107" s="32" t="n">
        <f aca="false">IF(ISNUMBER(J107),J107/J$31,"")</f>
        <v>90.3437574600143</v>
      </c>
    </row>
    <row r="108" customFormat="false" ht="12.8" hidden="false" customHeight="false" outlineLevel="0" collapsed="false">
      <c r="B108" s="0" t="n">
        <f aca="false">B107+1</f>
        <v>65</v>
      </c>
      <c r="C108" s="15" t="n">
        <f aca="false">C107+1</f>
        <v>43962</v>
      </c>
      <c r="D108" s="21" t="n">
        <f aca="false">IF(ISNUMBER(data_in!$D145),data_in!$D145," ")</f>
        <v>30739</v>
      </c>
      <c r="E108" s="21" t="n">
        <f aca="false">IF(ISNUMBER(data_in!$E145),data_in!$E145," ")</f>
        <v>26744</v>
      </c>
      <c r="F108" s="21" t="n">
        <f aca="false">IF(ISNUMBER(data_in!$F145),data_in!$F145," ")</f>
        <v>26643</v>
      </c>
      <c r="G108" s="21" t="n">
        <f aca="false">IF(ISNUMBER(data_in!$G145),data_in!$G145," ")</f>
        <v>3256</v>
      </c>
      <c r="H108" s="21" t="n">
        <f aca="false">IF(ISNUMBER(data_in!$H145),data_in!$H145," ")</f>
        <v>32065</v>
      </c>
      <c r="I108" s="21" t="n">
        <f aca="false">IF(ISNUMBER(data_in!$I145),data_in!$I145," ")</f>
        <v>81847</v>
      </c>
      <c r="J108" s="21" t="n">
        <f aca="false">IF(ISNUMBER(data_in!$J145),data_in!$J145," ")</f>
        <v>7661</v>
      </c>
      <c r="K108" s="0"/>
      <c r="L108" s="15" t="n">
        <f aca="false">L107+1</f>
        <v>43962</v>
      </c>
      <c r="M108" s="0" t="n">
        <f aca="false">M107+1</f>
        <v>65</v>
      </c>
      <c r="N108" s="40" t="n">
        <f aca="false">IF(ISNUMBER(D108),D108/D$31,"")</f>
        <v>508.250661375661</v>
      </c>
      <c r="O108" s="40" t="n">
        <f aca="false">IF(ISNUMBER(E115),E115/E$31,"")</f>
        <v>592.705882352941</v>
      </c>
      <c r="P108" s="40" t="n">
        <f aca="false">IF(ISNUMBER(F119),F119/F$31,"")</f>
        <v>433.415045196875</v>
      </c>
      <c r="Q108" s="40" t="n">
        <f aca="false">IF(ISNUMBER(G125),G125/G$31,"")</f>
        <v>411.776061776062</v>
      </c>
      <c r="R108" s="40" t="n">
        <f aca="false">IF(ISNUMBER(H123),H123/H$31,"")</f>
        <v>546.511284850273</v>
      </c>
      <c r="S108" s="40" t="str">
        <f aca="false">IF(ISNUMBER(I127),I127/I$31,"")</f>
        <v/>
      </c>
      <c r="T108" s="40" t="str">
        <f aca="false">IF(ISNUMBER(J128),J128/J$31,"")</f>
        <v/>
      </c>
      <c r="X108" s="13" t="n">
        <f aca="false">X107+1</f>
        <v>43962</v>
      </c>
      <c r="Y108" s="0" t="n">
        <f aca="false">Y107+1</f>
        <v>65</v>
      </c>
      <c r="Z108" s="0" t="n">
        <f aca="false">IF(D109&gt;0,D109,"")</f>
        <v>30911</v>
      </c>
      <c r="AA108" s="0" t="n">
        <f aca="false">IF(E109&gt;0,E109,"")</f>
        <v>26920</v>
      </c>
      <c r="AB108" s="0" t="n">
        <f aca="false">IF(F109&gt;0,F109,"")</f>
        <v>26991</v>
      </c>
      <c r="AC108" s="0" t="n">
        <f aca="false">IF(G109&gt;0,G109,"")</f>
        <v>3313</v>
      </c>
      <c r="AD108" s="0" t="n">
        <f aca="false">IF(H109&gt;0,H109,"")</f>
        <v>32692</v>
      </c>
      <c r="AE108" s="0" t="n">
        <f aca="false">IF(I109&gt;0,I109,"")</f>
        <v>83718</v>
      </c>
      <c r="AF108" s="0" t="n">
        <f aca="false">IF(J109&gt;0,J109,"")</f>
        <v>7738</v>
      </c>
      <c r="AH108" s="15" t="n">
        <f aca="false">AH107+1</f>
        <v>43962</v>
      </c>
      <c r="AI108" s="5" t="n">
        <f aca="false">AI107+1</f>
        <v>65</v>
      </c>
      <c r="AJ108" s="32" t="n">
        <f aca="false">IF(ISNUMBER(D108),D108/D$31,"")</f>
        <v>508.250661375661</v>
      </c>
      <c r="AK108" s="32" t="n">
        <f aca="false">IF(ISNUMBER(E108),E108/E$31,"")</f>
        <v>572.064171122995</v>
      </c>
      <c r="AL108" s="32" t="n">
        <f aca="false">IF(ISNUMBER(F108),F108/F$31,"")</f>
        <v>408.196721311475</v>
      </c>
      <c r="AM108" s="32" t="n">
        <f aca="false">IF(ISNUMBER(G108),G108/G$31,"")</f>
        <v>314.285714285714</v>
      </c>
      <c r="AN108" s="32" t="n">
        <f aca="false">IF(ISNUMBER(H108),H108/H$31,"")</f>
        <v>473.004867974627</v>
      </c>
      <c r="AO108" s="32" t="n">
        <f aca="false">IF(ISNUMBER(I108),I108/I$31,"")</f>
        <v>247.271903323263</v>
      </c>
      <c r="AP108" s="32" t="n">
        <f aca="false">IF(ISNUMBER(J108),J108/J$31,"")</f>
        <v>91.4418715683934</v>
      </c>
    </row>
    <row r="109" customFormat="false" ht="12.8" hidden="false" customHeight="false" outlineLevel="0" collapsed="false">
      <c r="B109" s="0" t="n">
        <f aca="false">B108+1</f>
        <v>66</v>
      </c>
      <c r="C109" s="15" t="n">
        <f aca="false">C108+1</f>
        <v>43963</v>
      </c>
      <c r="D109" s="21" t="n">
        <f aca="false">IF(ISNUMBER(data_in!$D146),data_in!$D146," ")</f>
        <v>30911</v>
      </c>
      <c r="E109" s="21" t="n">
        <f aca="false">IF(ISNUMBER(data_in!$E146),data_in!$E146," ")</f>
        <v>26920</v>
      </c>
      <c r="F109" s="21" t="n">
        <f aca="false">IF(ISNUMBER(data_in!$F146),data_in!$F146," ")</f>
        <v>26991</v>
      </c>
      <c r="G109" s="21" t="n">
        <f aca="false">IF(ISNUMBER(data_in!$G146),data_in!$G146," ")</f>
        <v>3313</v>
      </c>
      <c r="H109" s="21" t="n">
        <f aca="false">IF(ISNUMBER(data_in!$H146),data_in!$H146," ")</f>
        <v>32692</v>
      </c>
      <c r="I109" s="21" t="n">
        <f aca="false">IF(ISNUMBER(data_in!$I146),data_in!$I146," ")</f>
        <v>83718</v>
      </c>
      <c r="J109" s="21" t="n">
        <f aca="false">IF(ISNUMBER(data_in!$J146),data_in!$J146," ")</f>
        <v>7738</v>
      </c>
      <c r="K109" s="0"/>
      <c r="L109" s="15" t="n">
        <f aca="false">L108+1</f>
        <v>43963</v>
      </c>
      <c r="M109" s="0" t="n">
        <f aca="false">M108+1</f>
        <v>66</v>
      </c>
      <c r="N109" s="40" t="n">
        <f aca="false">IF(ISNUMBER(D109),D109/D$31,"")</f>
        <v>511.094576719577</v>
      </c>
      <c r="O109" s="40" t="n">
        <f aca="false">IF(ISNUMBER(E116),E116/E$31,"")</f>
        <v>594.181818181818</v>
      </c>
      <c r="P109" s="40" t="n">
        <f aca="false">IF(ISNUMBER(F120),F120/F$31,"")</f>
        <v>434.073847096675</v>
      </c>
      <c r="Q109" s="40" t="str">
        <f aca="false">IF(ISNUMBER(G126),G126/G$31,"")</f>
        <v/>
      </c>
      <c r="R109" s="40" t="n">
        <f aca="false">IF(ISNUMBER(H124),H124/H$31,"")</f>
        <v>552.588877415548</v>
      </c>
      <c r="S109" s="40" t="str">
        <f aca="false">IF(ISNUMBER(I128),I128/I$31,"")</f>
        <v/>
      </c>
      <c r="T109" s="40" t="str">
        <f aca="false">IF(ISNUMBER(J129),J129/J$31,"")</f>
        <v/>
      </c>
      <c r="X109" s="13" t="n">
        <f aca="false">X108+1</f>
        <v>43963</v>
      </c>
      <c r="Y109" s="0" t="n">
        <f aca="false">Y108+1</f>
        <v>66</v>
      </c>
      <c r="Z109" s="0" t="n">
        <f aca="false">IF(D110&gt;0,D110,"")</f>
        <v>31106</v>
      </c>
      <c r="AA109" s="0" t="n">
        <f aca="false">IF(E110&gt;0,E110,"")</f>
        <v>27104</v>
      </c>
      <c r="AB109" s="0" t="n">
        <f aca="false">IF(F110&gt;0,F110,"")</f>
        <v>27074</v>
      </c>
      <c r="AC109" s="0" t="n">
        <f aca="false">IF(G110&gt;0,G110,"")</f>
        <v>3460</v>
      </c>
      <c r="AD109" s="0" t="n">
        <f aca="false">IF(H110&gt;0,H110,"")</f>
        <v>33186</v>
      </c>
      <c r="AE109" s="0" t="n">
        <f aca="false">IF(I110&gt;0,I110,"")</f>
        <v>85540</v>
      </c>
      <c r="AF109" s="0" t="n">
        <f aca="false">IF(J110&gt;0,J110,"")</f>
        <v>7861</v>
      </c>
      <c r="AH109" s="15" t="n">
        <f aca="false">AH108+1</f>
        <v>43963</v>
      </c>
      <c r="AI109" s="5" t="n">
        <f aca="false">AI108+1</f>
        <v>66</v>
      </c>
      <c r="AJ109" s="32" t="n">
        <f aca="false">IF(ISNUMBER(D109),D109/D$31,"")</f>
        <v>511.094576719577</v>
      </c>
      <c r="AK109" s="32" t="n">
        <f aca="false">IF(ISNUMBER(E109),E109/E$31,"")</f>
        <v>575.828877005348</v>
      </c>
      <c r="AL109" s="32" t="n">
        <f aca="false">IF(ISNUMBER(F109),F109/F$31,"")</f>
        <v>413.528420407538</v>
      </c>
      <c r="AM109" s="32" t="n">
        <f aca="false">IF(ISNUMBER(G109),G109/G$31,"")</f>
        <v>319.787644787645</v>
      </c>
      <c r="AN109" s="32" t="n">
        <f aca="false">IF(ISNUMBER(H109),H109/H$31,"")</f>
        <v>482.254019766927</v>
      </c>
      <c r="AO109" s="32" t="n">
        <f aca="false">IF(ISNUMBER(I109),I109/I$31,"")</f>
        <v>252.924471299094</v>
      </c>
      <c r="AP109" s="32" t="n">
        <f aca="false">IF(ISNUMBER(J109),J109/J$31,"")</f>
        <v>92.360945333015</v>
      </c>
    </row>
    <row r="110" customFormat="false" ht="12.8" hidden="false" customHeight="false" outlineLevel="0" collapsed="false">
      <c r="B110" s="0" t="n">
        <f aca="false">B109+1</f>
        <v>67</v>
      </c>
      <c r="C110" s="15" t="n">
        <f aca="false">C109+1</f>
        <v>43964</v>
      </c>
      <c r="D110" s="21" t="n">
        <f aca="false">IF(ISNUMBER(data_in!$D147),data_in!$D147," ")</f>
        <v>31106</v>
      </c>
      <c r="E110" s="21" t="n">
        <f aca="false">IF(ISNUMBER(data_in!$E147),data_in!$E147," ")</f>
        <v>27104</v>
      </c>
      <c r="F110" s="21" t="n">
        <f aca="false">IF(ISNUMBER(data_in!$F147),data_in!$F147," ")</f>
        <v>27074</v>
      </c>
      <c r="G110" s="21" t="n">
        <f aca="false">IF(ISNUMBER(data_in!$G147),data_in!$G147," ")</f>
        <v>3460</v>
      </c>
      <c r="H110" s="21" t="n">
        <f aca="false">IF(ISNUMBER(data_in!$H147),data_in!$H147," ")</f>
        <v>33186</v>
      </c>
      <c r="I110" s="21" t="n">
        <f aca="false">IF(ISNUMBER(data_in!$I147),data_in!$I147," ")</f>
        <v>85540</v>
      </c>
      <c r="J110" s="21" t="n">
        <f aca="false">IF(ISNUMBER(data_in!$J147),data_in!$J147," ")</f>
        <v>7861</v>
      </c>
      <c r="K110" s="0"/>
      <c r="L110" s="15" t="n">
        <f aca="false">L109+1</f>
        <v>43964</v>
      </c>
      <c r="M110" s="0" t="n">
        <f aca="false">M109+1</f>
        <v>67</v>
      </c>
      <c r="N110" s="40" t="n">
        <f aca="false">IF(ISNUMBER(D110),D110/D$31,"")</f>
        <v>514.318783068783</v>
      </c>
      <c r="O110" s="40" t="n">
        <f aca="false">IF(ISNUMBER(E117),E117/E$31,"")</f>
        <v>596.534759358289</v>
      </c>
      <c r="P110" s="40" t="n">
        <f aca="false">IF(ISNUMBER(F121),F121/F$31,"")</f>
        <v>434.610081201164</v>
      </c>
      <c r="Q110" s="40" t="str">
        <f aca="false">IF(ISNUMBER(G127),G127/G$31,"")</f>
        <v/>
      </c>
      <c r="R110" s="40" t="n">
        <f aca="false">IF(ISNUMBER(H125),H125/H$31,"")</f>
        <v>558.15016964154</v>
      </c>
      <c r="S110" s="40" t="str">
        <f aca="false">IF(ISNUMBER(I129),I129/I$31,"")</f>
        <v/>
      </c>
      <c r="T110" s="40" t="str">
        <f aca="false">IF(ISNUMBER(J130),J130/J$31,"")</f>
        <v/>
      </c>
      <c r="X110" s="13" t="n">
        <f aca="false">X109+1</f>
        <v>43964</v>
      </c>
      <c r="Y110" s="0" t="n">
        <f aca="false">Y109+1</f>
        <v>67</v>
      </c>
      <c r="Z110" s="0" t="n">
        <f aca="false">IF(D111&gt;0,D111,"")</f>
        <v>31368</v>
      </c>
      <c r="AA110" s="0" t="n">
        <f aca="false">IF(E111&gt;0,E111,"")</f>
        <v>27321</v>
      </c>
      <c r="AB110" s="0" t="n">
        <f aca="false">IF(F111&gt;0,F111,"")</f>
        <v>27425</v>
      </c>
      <c r="AC110" s="0" t="n">
        <f aca="false">IF(G111&gt;0,G111,"")</f>
        <v>3529</v>
      </c>
      <c r="AD110" s="0" t="n">
        <f aca="false">IF(H111&gt;0,H111,"")</f>
        <v>33614</v>
      </c>
      <c r="AE110" s="0" t="n">
        <f aca="false">IF(I111&gt;0,I111,"")</f>
        <v>87293</v>
      </c>
      <c r="AF110" s="0" t="n">
        <f aca="false">IF(J111&gt;0,J111,"")</f>
        <v>7928</v>
      </c>
      <c r="AH110" s="15" t="n">
        <f aca="false">AH109+1</f>
        <v>43964</v>
      </c>
      <c r="AI110" s="5" t="n">
        <f aca="false">AI109+1</f>
        <v>67</v>
      </c>
      <c r="AJ110" s="32" t="n">
        <f aca="false">IF(ISNUMBER(D110),D110/D$31,"")</f>
        <v>514.318783068783</v>
      </c>
      <c r="AK110" s="32" t="n">
        <f aca="false">IF(ISNUMBER(E110),E110/E$31,"")</f>
        <v>579.764705882353</v>
      </c>
      <c r="AL110" s="32" t="n">
        <f aca="false">IF(ISNUMBER(F110),F110/F$31,"")</f>
        <v>414.800061283898</v>
      </c>
      <c r="AM110" s="32" t="n">
        <f aca="false">IF(ISNUMBER(G110),G110/G$31,"")</f>
        <v>333.976833976834</v>
      </c>
      <c r="AN110" s="32" t="n">
        <f aca="false">IF(ISNUMBER(H110),H110/H$31,"")</f>
        <v>489.541230269951</v>
      </c>
      <c r="AO110" s="32" t="n">
        <f aca="false">IF(ISNUMBER(I110),I110/I$31,"")</f>
        <v>258.429003021148</v>
      </c>
      <c r="AP110" s="32" t="n">
        <f aca="false">IF(ISNUMBER(J110),J110/J$31,"")</f>
        <v>93.8290761518262</v>
      </c>
    </row>
    <row r="111" customFormat="false" ht="12.8" hidden="false" customHeight="false" outlineLevel="0" collapsed="false">
      <c r="B111" s="0" t="n">
        <f aca="false">B110+1</f>
        <v>68</v>
      </c>
      <c r="C111" s="15" t="n">
        <f aca="false">C110+1</f>
        <v>43965</v>
      </c>
      <c r="D111" s="21" t="n">
        <f aca="false">IF(ISNUMBER(data_in!$D148),data_in!$D148," ")</f>
        <v>31368</v>
      </c>
      <c r="E111" s="21" t="n">
        <f aca="false">IF(ISNUMBER(data_in!$E148),data_in!$E148," ")</f>
        <v>27321</v>
      </c>
      <c r="F111" s="21" t="n">
        <f aca="false">IF(ISNUMBER(data_in!$F148),data_in!$F148," ")</f>
        <v>27425</v>
      </c>
      <c r="G111" s="21" t="n">
        <f aca="false">IF(ISNUMBER(data_in!$G148),data_in!$G148," ")</f>
        <v>3529</v>
      </c>
      <c r="H111" s="21" t="n">
        <f aca="false">IF(ISNUMBER(data_in!$H148),data_in!$H148," ")</f>
        <v>33614</v>
      </c>
      <c r="I111" s="21" t="n">
        <f aca="false">IF(ISNUMBER(data_in!$I148),data_in!$I148," ")</f>
        <v>87293</v>
      </c>
      <c r="J111" s="21" t="n">
        <f aca="false">IF(ISNUMBER(data_in!$J148),data_in!$J148," ")</f>
        <v>7928</v>
      </c>
      <c r="K111" s="0"/>
      <c r="L111" s="15" t="n">
        <f aca="false">L110+1</f>
        <v>43965</v>
      </c>
      <c r="M111" s="0" t="n">
        <f aca="false">M110+1</f>
        <v>68</v>
      </c>
      <c r="N111" s="40" t="n">
        <f aca="false">IF(ISNUMBER(D111),D111/D$31,"")</f>
        <v>518.650793650794</v>
      </c>
      <c r="O111" s="40" t="n">
        <f aca="false">IF(ISNUMBER(E118),E118/E$31,"")</f>
        <v>597.647058823529</v>
      </c>
      <c r="P111" s="40" t="n">
        <f aca="false">IF(ISNUMBER(F122),F122/F$31,"")</f>
        <v>435.605944538073</v>
      </c>
      <c r="Q111" s="40" t="str">
        <f aca="false">IF(ISNUMBER(G128),G128/G$31,"")</f>
        <v/>
      </c>
      <c r="R111" s="40" t="str">
        <f aca="false">IF(ISNUMBER(H126),H126/H$31,"")</f>
        <v/>
      </c>
      <c r="S111" s="40" t="str">
        <f aca="false">IF(ISNUMBER(I130),I130/I$31,"")</f>
        <v/>
      </c>
      <c r="T111" s="40" t="str">
        <f aca="false">IF(ISNUMBER(J131),J131/J$31,"")</f>
        <v/>
      </c>
      <c r="X111" s="13" t="n">
        <f aca="false">X110+1</f>
        <v>43965</v>
      </c>
      <c r="Y111" s="0" t="n">
        <f aca="false">Y110+1</f>
        <v>68</v>
      </c>
      <c r="Z111" s="0" t="n">
        <f aca="false">IF(D112&gt;0,D112,"")</f>
        <v>31610</v>
      </c>
      <c r="AA111" s="0" t="n">
        <f aca="false">IF(E112&gt;0,E112,"")</f>
        <v>27459</v>
      </c>
      <c r="AB111" s="0" t="n">
        <f aca="false">IF(F112&gt;0,F112,"")</f>
        <v>27529</v>
      </c>
      <c r="AC111" s="0" t="n">
        <f aca="false">IF(G112&gt;0,G112,"")</f>
        <v>3646</v>
      </c>
      <c r="AD111" s="0" t="n">
        <f aca="false">IF(H112&gt;0,H112,"")</f>
        <v>33998</v>
      </c>
      <c r="AE111" s="0" t="n">
        <f aca="false">IF(I112&gt;0,I112,"")</f>
        <v>88895</v>
      </c>
      <c r="AF111" s="0" t="n">
        <f aca="false">IF(J112&gt;0,J112,"")</f>
        <v>8001</v>
      </c>
      <c r="AH111" s="15" t="n">
        <f aca="false">AH110+1</f>
        <v>43965</v>
      </c>
      <c r="AI111" s="5" t="n">
        <f aca="false">AI110+1</f>
        <v>68</v>
      </c>
      <c r="AJ111" s="32" t="n">
        <f aca="false">IF(ISNUMBER(D111),D111/D$31,"")</f>
        <v>518.650793650794</v>
      </c>
      <c r="AK111" s="32" t="n">
        <f aca="false">IF(ISNUMBER(E111),E111/E$31,"")</f>
        <v>584.406417112299</v>
      </c>
      <c r="AL111" s="32" t="n">
        <f aca="false">IF(ISNUMBER(F111),F111/F$31,"")</f>
        <v>420.177723303202</v>
      </c>
      <c r="AM111" s="32" t="n">
        <f aca="false">IF(ISNUMBER(G111),G111/G$31,"")</f>
        <v>340.637065637066</v>
      </c>
      <c r="AN111" s="32" t="n">
        <f aca="false">IF(ISNUMBER(H111),H111/H$31,"")</f>
        <v>495.85484584747</v>
      </c>
      <c r="AO111" s="32" t="n">
        <f aca="false">IF(ISNUMBER(I111),I111/I$31,"")</f>
        <v>263.725075528701</v>
      </c>
      <c r="AP111" s="32" t="n">
        <f aca="false">IF(ISNUMBER(J111),J111/J$31,"")</f>
        <v>94.6287896872762</v>
      </c>
    </row>
    <row r="112" customFormat="false" ht="12.8" hidden="false" customHeight="false" outlineLevel="0" collapsed="false">
      <c r="B112" s="0" t="n">
        <f aca="false">B111+1</f>
        <v>69</v>
      </c>
      <c r="C112" s="15" t="n">
        <f aca="false">C111+1</f>
        <v>43966</v>
      </c>
      <c r="D112" s="21" t="n">
        <f aca="false">IF(ISNUMBER(data_in!$D149),data_in!$D149," ")</f>
        <v>31610</v>
      </c>
      <c r="E112" s="21" t="n">
        <f aca="false">IF(ISNUMBER(data_in!$E149),data_in!$E149," ")</f>
        <v>27459</v>
      </c>
      <c r="F112" s="21" t="n">
        <f aca="false">IF(ISNUMBER(data_in!$F149),data_in!$F149," ")</f>
        <v>27529</v>
      </c>
      <c r="G112" s="21" t="n">
        <f aca="false">IF(ISNUMBER(data_in!$G149),data_in!$G149," ")</f>
        <v>3646</v>
      </c>
      <c r="H112" s="21" t="n">
        <f aca="false">IF(ISNUMBER(data_in!$H149),data_in!$H149," ")</f>
        <v>33998</v>
      </c>
      <c r="I112" s="21" t="n">
        <f aca="false">IF(ISNUMBER(data_in!$I149),data_in!$I149," ")</f>
        <v>88895</v>
      </c>
      <c r="J112" s="21" t="n">
        <f aca="false">IF(ISNUMBER(data_in!$J149),data_in!$J149," ")</f>
        <v>8001</v>
      </c>
      <c r="K112" s="0"/>
      <c r="L112" s="15" t="n">
        <f aca="false">L111+1</f>
        <v>43966</v>
      </c>
      <c r="M112" s="0" t="n">
        <f aca="false">M111+1</f>
        <v>69</v>
      </c>
      <c r="N112" s="40" t="n">
        <f aca="false">IF(ISNUMBER(D112),D112/D$31,"")</f>
        <v>522.652116402116</v>
      </c>
      <c r="O112" s="40" t="n">
        <f aca="false">IF(ISNUMBER(E119),E119/E$31,"")</f>
        <v>612.363636363636</v>
      </c>
      <c r="P112" s="40" t="n">
        <f aca="false">IF(ISNUMBER(F123),F123/F$31,"")</f>
        <v>437.107400030642</v>
      </c>
      <c r="Q112" s="40" t="str">
        <f aca="false">IF(ISNUMBER(G129),G129/G$31,"")</f>
        <v/>
      </c>
      <c r="R112" s="40" t="str">
        <f aca="false">IF(ISNUMBER(H127),H127/H$31,"")</f>
        <v/>
      </c>
      <c r="S112" s="40" t="str">
        <f aca="false">IF(ISNUMBER(I131),I131/I$31,"")</f>
        <v/>
      </c>
      <c r="T112" s="40" t="str">
        <f aca="false">IF(ISNUMBER(J132),J132/J$31,"")</f>
        <v/>
      </c>
      <c r="X112" s="13" t="n">
        <f aca="false">X111+1</f>
        <v>43966</v>
      </c>
      <c r="Y112" s="0" t="n">
        <f aca="false">Y111+1</f>
        <v>69</v>
      </c>
      <c r="Z112" s="0" t="n">
        <f aca="false">IF(D113&gt;0,D113,"")</f>
        <v>31763</v>
      </c>
      <c r="AA112" s="0" t="n">
        <f aca="false">IF(E113&gt;0,E113,"")</f>
        <v>27563</v>
      </c>
      <c r="AB112" s="0" t="n">
        <f aca="false">IF(F113&gt;0,F113,"")</f>
        <v>27625</v>
      </c>
      <c r="AC112" s="0" t="n">
        <f aca="false">IF(G113&gt;0,G113,"")</f>
        <v>3674</v>
      </c>
      <c r="AD112" s="0" t="n">
        <f aca="false">IF(H113&gt;0,H113,"")</f>
        <v>34466</v>
      </c>
      <c r="AE112" s="0" t="n">
        <f aca="false">IF(I113&gt;0,I113,"")</f>
        <v>90113</v>
      </c>
      <c r="AF112" s="0" t="n">
        <f aca="false">IF(J113&gt;0,J113,"")</f>
        <v>8027</v>
      </c>
      <c r="AH112" s="15" t="n">
        <f aca="false">AH111+1</f>
        <v>43966</v>
      </c>
      <c r="AI112" s="5" t="n">
        <f aca="false">AI111+1</f>
        <v>69</v>
      </c>
      <c r="AJ112" s="32" t="n">
        <f aca="false">IF(ISNUMBER(D112),D112/D$31,"")</f>
        <v>522.652116402116</v>
      </c>
      <c r="AK112" s="32" t="n">
        <f aca="false">IF(ISNUMBER(E112),E112/E$31,"")</f>
        <v>587.358288770054</v>
      </c>
      <c r="AL112" s="32" t="n">
        <f aca="false">IF(ISNUMBER(F112),F112/F$31,"")</f>
        <v>421.771104642255</v>
      </c>
      <c r="AM112" s="32" t="n">
        <f aca="false">IF(ISNUMBER(G112),G112/G$31,"")</f>
        <v>351.930501930502</v>
      </c>
      <c r="AN112" s="32" t="n">
        <f aca="false">IF(ISNUMBER(H112),H112/H$31,"")</f>
        <v>501.519398141319</v>
      </c>
      <c r="AO112" s="32" t="n">
        <f aca="false">IF(ISNUMBER(I112),I112/I$31,"")</f>
        <v>268.564954682779</v>
      </c>
      <c r="AP112" s="32" t="n">
        <f aca="false">IF(ISNUMBER(J112),J112/J$31,"")</f>
        <v>95.5001193602292</v>
      </c>
    </row>
    <row r="113" customFormat="false" ht="12.8" hidden="false" customHeight="false" outlineLevel="0" collapsed="false">
      <c r="B113" s="0" t="n">
        <f aca="false">B112+1</f>
        <v>70</v>
      </c>
      <c r="C113" s="15" t="n">
        <f aca="false">C112+1</f>
        <v>43967</v>
      </c>
      <c r="D113" s="21" t="n">
        <f aca="false">IF(ISNUMBER(data_in!$D150),data_in!$D150," ")</f>
        <v>31763</v>
      </c>
      <c r="E113" s="21" t="n">
        <f aca="false">IF(ISNUMBER(data_in!$E150),data_in!$E150," ")</f>
        <v>27563</v>
      </c>
      <c r="F113" s="21" t="n">
        <f aca="false">IF(ISNUMBER(data_in!$F150),data_in!$F150," ")</f>
        <v>27625</v>
      </c>
      <c r="G113" s="21" t="n">
        <f aca="false">IF(ISNUMBER(data_in!$G150),data_in!$G150," ")</f>
        <v>3674</v>
      </c>
      <c r="H113" s="21" t="n">
        <f aca="false">IF(ISNUMBER(data_in!$H150),data_in!$H150," ")</f>
        <v>34466</v>
      </c>
      <c r="I113" s="21" t="n">
        <f aca="false">IF(ISNUMBER(data_in!$I150),data_in!$I150," ")</f>
        <v>90113</v>
      </c>
      <c r="J113" s="21" t="n">
        <f aca="false">IF(ISNUMBER(data_in!$J150),data_in!$J150," ")</f>
        <v>8027</v>
      </c>
      <c r="K113" s="0"/>
      <c r="L113" s="15" t="n">
        <f aca="false">L112+1</f>
        <v>43967</v>
      </c>
      <c r="M113" s="0" t="n">
        <f aca="false">M112+1</f>
        <v>70</v>
      </c>
      <c r="N113" s="40" t="n">
        <f aca="false">IF(ISNUMBER(D113),D113/D$31,"")</f>
        <v>525.181878306878</v>
      </c>
      <c r="O113" s="40" t="n">
        <f aca="false">IF(ISNUMBER(E120),E120/E$31,"")</f>
        <v>613.433155080214</v>
      </c>
      <c r="P113" s="40" t="n">
        <f aca="false">IF(ISNUMBER(F124),F124/F$31,"")</f>
        <v>438.118584341964</v>
      </c>
      <c r="Q113" s="40" t="str">
        <f aca="false">IF(ISNUMBER(G130),G130/G$31,"")</f>
        <v/>
      </c>
      <c r="R113" s="40" t="str">
        <f aca="false">IF(ISNUMBER(H128),H128/H$31,"")</f>
        <v/>
      </c>
      <c r="S113" s="40" t="str">
        <f aca="false">IF(ISNUMBER(I132),I132/I$31,"")</f>
        <v/>
      </c>
      <c r="T113" s="40" t="str">
        <f aca="false">IF(ISNUMBER(J133),J133/J$31,"")</f>
        <v/>
      </c>
      <c r="X113" s="13" t="n">
        <f aca="false">X112+1</f>
        <v>43967</v>
      </c>
      <c r="Y113" s="0" t="n">
        <f aca="false">Y112+1</f>
        <v>70</v>
      </c>
      <c r="Z113" s="0" t="n">
        <f aca="false">IF(D114&gt;0,D114,"")</f>
        <v>31908</v>
      </c>
      <c r="AA113" s="0" t="n">
        <f aca="false">IF(E114&gt;0,E114,"")</f>
        <v>27650</v>
      </c>
      <c r="AB113" s="0" t="n">
        <f aca="false">IF(F114&gt;0,F114,"")</f>
        <v>28108</v>
      </c>
      <c r="AC113" s="0" t="n">
        <f aca="false">IF(G114&gt;0,G114,"")</f>
        <v>3679</v>
      </c>
      <c r="AD113" s="0" t="n">
        <f aca="false">IF(H114&gt;0,H114,"")</f>
        <v>34636</v>
      </c>
      <c r="AE113" s="0" t="n">
        <f aca="false">IF(I114&gt;0,I114,"")</f>
        <v>90978</v>
      </c>
      <c r="AF113" s="0" t="n">
        <f aca="false">IF(J114&gt;0,J114,"")</f>
        <v>8049</v>
      </c>
      <c r="AH113" s="15" t="n">
        <f aca="false">AH112+1</f>
        <v>43967</v>
      </c>
      <c r="AI113" s="5" t="n">
        <f aca="false">AI112+1</f>
        <v>70</v>
      </c>
      <c r="AJ113" s="32" t="n">
        <f aca="false">IF(ISNUMBER(D113),D113/D$31,"")</f>
        <v>525.181878306878</v>
      </c>
      <c r="AK113" s="32" t="n">
        <f aca="false">IF(ISNUMBER(E113),E113/E$31,"")</f>
        <v>589.582887700535</v>
      </c>
      <c r="AL113" s="32" t="n">
        <f aca="false">IF(ISNUMBER(F113),F113/F$31,"")</f>
        <v>423.241918185997</v>
      </c>
      <c r="AM113" s="32" t="n">
        <f aca="false">IF(ISNUMBER(G113),G113/G$31,"")</f>
        <v>354.633204633205</v>
      </c>
      <c r="AN113" s="32" t="n">
        <f aca="false">IF(ISNUMBER(H113),H113/H$31,"")</f>
        <v>508.423071249447</v>
      </c>
      <c r="AO113" s="32" t="n">
        <f aca="false">IF(ISNUMBER(I113),I113/I$31,"")</f>
        <v>272.244712990937</v>
      </c>
      <c r="AP113" s="32" t="n">
        <f aca="false">IF(ISNUMBER(J113),J113/J$31,"")</f>
        <v>95.8104559560754</v>
      </c>
    </row>
    <row r="114" customFormat="false" ht="12.8" hidden="false" customHeight="false" outlineLevel="0" collapsed="false">
      <c r="B114" s="0" t="n">
        <f aca="false">B113+1</f>
        <v>71</v>
      </c>
      <c r="C114" s="15" t="n">
        <f aca="false">C113+1</f>
        <v>43968</v>
      </c>
      <c r="D114" s="21" t="n">
        <f aca="false">IF(ISNUMBER(data_in!$D151),data_in!$D151," ")</f>
        <v>31908</v>
      </c>
      <c r="E114" s="21" t="n">
        <f aca="false">IF(ISNUMBER(data_in!$E151),data_in!$E151," ")</f>
        <v>27650</v>
      </c>
      <c r="F114" s="21" t="n">
        <f aca="false">IF(ISNUMBER(data_in!$F151),data_in!$F151," ")</f>
        <v>28108</v>
      </c>
      <c r="G114" s="21" t="n">
        <f aca="false">IF(ISNUMBER(data_in!$G151),data_in!$G151," ")</f>
        <v>3679</v>
      </c>
      <c r="H114" s="21" t="n">
        <f aca="false">IF(ISNUMBER(data_in!$H151),data_in!$H151," ")</f>
        <v>34636</v>
      </c>
      <c r="I114" s="21" t="n">
        <f aca="false">IF(ISNUMBER(data_in!$I151),data_in!$I151," ")</f>
        <v>90978</v>
      </c>
      <c r="J114" s="21" t="n">
        <f aca="false">IF(ISNUMBER(data_in!$J151),data_in!$J151," ")</f>
        <v>8049</v>
      </c>
      <c r="K114" s="0"/>
      <c r="L114" s="15" t="n">
        <f aca="false">L113+1</f>
        <v>43968</v>
      </c>
      <c r="M114" s="0" t="n">
        <f aca="false">M113+1</f>
        <v>71</v>
      </c>
      <c r="N114" s="40" t="n">
        <f aca="false">IF(ISNUMBER(D114),D114/D$31,"")</f>
        <v>527.579365079365</v>
      </c>
      <c r="O114" s="40" t="n">
        <f aca="false">IF(ISNUMBER(E121),E121/E$31,"")</f>
        <v>615.016042780749</v>
      </c>
      <c r="P114" s="40" t="n">
        <f aca="false">IF(ISNUMBER(F125),F125/F$31,"")</f>
        <v>439.129768653286</v>
      </c>
      <c r="Q114" s="40" t="str">
        <f aca="false">IF(ISNUMBER(G131),G131/G$31,"")</f>
        <v/>
      </c>
      <c r="R114" s="40" t="str">
        <f aca="false">IF(ISNUMBER(H129),H129/H$31,"")</f>
        <v/>
      </c>
      <c r="S114" s="40" t="str">
        <f aca="false">IF(ISNUMBER(I133),I133/I$31,"")</f>
        <v/>
      </c>
      <c r="T114" s="40" t="str">
        <f aca="false">IF(ISNUMBER(J134),J134/J$31,"")</f>
        <v/>
      </c>
      <c r="X114" s="13" t="n">
        <f aca="false">X113+1</f>
        <v>43968</v>
      </c>
      <c r="Y114" s="0" t="n">
        <f aca="false">Y113+1</f>
        <v>71</v>
      </c>
      <c r="Z114" s="41" t="n">
        <f aca="false">IF(D115&gt;0,D115,"")</f>
        <v>32007</v>
      </c>
      <c r="AA114" s="41" t="n">
        <f aca="false">IF(E115&gt;0,E115,"")</f>
        <v>27709</v>
      </c>
      <c r="AB114" s="41" t="n">
        <f aca="false">IF(F115&gt;0,F115,"")</f>
        <v>28239</v>
      </c>
      <c r="AC114" s="41" t="n">
        <f aca="false">IF(G115&gt;0,G115,"")</f>
        <v>3698</v>
      </c>
      <c r="AD114" s="41" t="n">
        <f aca="false">IF(H115&gt;0,H115,"")</f>
        <v>34796</v>
      </c>
      <c r="AE114" s="41" t="n">
        <f aca="false">IF(I115&gt;0,I115,"")</f>
        <v>91981</v>
      </c>
      <c r="AF114" s="41" t="n">
        <f aca="false">IF(J115&gt;0,J115,"")</f>
        <v>8123</v>
      </c>
      <c r="AH114" s="15" t="n">
        <f aca="false">AH113+1</f>
        <v>43968</v>
      </c>
      <c r="AI114" s="5" t="n">
        <f aca="false">AI113+1</f>
        <v>71</v>
      </c>
      <c r="AJ114" s="32" t="n">
        <f aca="false">IF(ISNUMBER(D114),D114/D$31,"")</f>
        <v>527.579365079365</v>
      </c>
      <c r="AK114" s="32" t="n">
        <f aca="false">IF(ISNUMBER(E114),E114/E$31,"")</f>
        <v>591.44385026738</v>
      </c>
      <c r="AL114" s="32" t="n">
        <f aca="false">IF(ISNUMBER(F114),F114/F$31,"")</f>
        <v>430.641948827946</v>
      </c>
      <c r="AM114" s="32" t="n">
        <f aca="false">IF(ISNUMBER(G114),G114/G$31,"")</f>
        <v>355.11583011583</v>
      </c>
      <c r="AN114" s="32" t="n">
        <f aca="false">IF(ISNUMBER(H114),H114/H$31,"")</f>
        <v>510.930815754536</v>
      </c>
      <c r="AO114" s="32" t="n">
        <f aca="false">IF(ISNUMBER(I114),I114/I$31,"")</f>
        <v>274.858006042296</v>
      </c>
      <c r="AP114" s="32" t="n">
        <f aca="false">IF(ISNUMBER(J114),J114/J$31,"")</f>
        <v>96.073048460253</v>
      </c>
    </row>
    <row r="115" customFormat="false" ht="12.8" hidden="false" customHeight="false" outlineLevel="0" collapsed="false">
      <c r="B115" s="0" t="n">
        <f aca="false">B114+1</f>
        <v>72</v>
      </c>
      <c r="C115" s="15" t="n">
        <f aca="false">C114+1</f>
        <v>43969</v>
      </c>
      <c r="D115" s="21" t="n">
        <f aca="false">IF(ISNUMBER(data_in!$D152),data_in!$D152," ")</f>
        <v>32007</v>
      </c>
      <c r="E115" s="21" t="n">
        <f aca="false">IF(ISNUMBER(data_in!$E152),data_in!$E152," ")</f>
        <v>27709</v>
      </c>
      <c r="F115" s="21" t="n">
        <f aca="false">IF(ISNUMBER(data_in!$F152),data_in!$F152," ")</f>
        <v>28239</v>
      </c>
      <c r="G115" s="21" t="n">
        <f aca="false">IF(ISNUMBER(data_in!$G152),data_in!$G152," ")</f>
        <v>3698</v>
      </c>
      <c r="H115" s="21" t="n">
        <f aca="false">IF(ISNUMBER(data_in!$H152),data_in!$H152," ")</f>
        <v>34796</v>
      </c>
      <c r="I115" s="21" t="n">
        <f aca="false">IF(ISNUMBER(data_in!$I152),data_in!$I152," ")</f>
        <v>91981</v>
      </c>
      <c r="J115" s="21" t="n">
        <f aca="false">IF(ISNUMBER(data_in!$J152),data_in!$J152," ")</f>
        <v>8123</v>
      </c>
      <c r="K115" s="0"/>
      <c r="L115" s="15" t="n">
        <f aca="false">L114+1</f>
        <v>43969</v>
      </c>
      <c r="M115" s="0" t="n">
        <f aca="false">M114+1</f>
        <v>72</v>
      </c>
      <c r="N115" s="40" t="n">
        <f aca="false">IF(ISNUMBER(D115),D115/D$31,"")</f>
        <v>529.21626984127</v>
      </c>
      <c r="O115" s="40" t="n">
        <f aca="false">IF(ISNUMBER(E122),E122/E$31,"")</f>
        <v>574.053475935829</v>
      </c>
      <c r="P115" s="40" t="str">
        <f aca="false">IF(ISNUMBER(F126),F126/F$31,"")</f>
        <v/>
      </c>
      <c r="Q115" s="40" t="str">
        <f aca="false">IF(ISNUMBER(G132),G132/G$31,"")</f>
        <v/>
      </c>
      <c r="R115" s="40" t="str">
        <f aca="false">IF(ISNUMBER(H130),H130/H$31,"")</f>
        <v/>
      </c>
      <c r="S115" s="40" t="str">
        <f aca="false">IF(ISNUMBER(I134),I134/I$31,"")</f>
        <v/>
      </c>
      <c r="T115" s="40" t="str">
        <f aca="false">IF(ISNUMBER(J135),J135/J$31,"")</f>
        <v/>
      </c>
      <c r="X115" s="13" t="n">
        <f aca="false">X114+1</f>
        <v>43969</v>
      </c>
      <c r="Y115" s="0" t="n">
        <f aca="false">Y114+1</f>
        <v>72</v>
      </c>
      <c r="Z115" s="41" t="n">
        <f aca="false">IF(D116&gt;0,D116,"")</f>
        <v>32169</v>
      </c>
      <c r="AA115" s="41" t="n">
        <f aca="false">IF(E116&gt;0,E116,"")</f>
        <v>27778</v>
      </c>
      <c r="AB115" s="41" t="n">
        <f aca="false">IF(F116&gt;0,F116,"")</f>
        <v>28022</v>
      </c>
      <c r="AC115" s="41" t="n">
        <f aca="false">IF(G116&gt;0,G116,"")</f>
        <v>3743</v>
      </c>
      <c r="AD115" s="41" t="n">
        <f aca="false">IF(H116&gt;0,H116,"")</f>
        <v>35341</v>
      </c>
      <c r="AE115" s="41" t="n">
        <f aca="false">IF(I116&gt;0,I116,"")</f>
        <v>93533</v>
      </c>
      <c r="AF115" s="41" t="n">
        <f aca="false">IF(J116&gt;0,J116,"")</f>
        <v>8193</v>
      </c>
      <c r="AH115" s="15" t="n">
        <f aca="false">AH114+1</f>
        <v>43969</v>
      </c>
      <c r="AI115" s="5" t="n">
        <f aca="false">AI114+1</f>
        <v>72</v>
      </c>
      <c r="AJ115" s="32" t="n">
        <f aca="false">IF(ISNUMBER(D115),D115/D$31,"")</f>
        <v>529.21626984127</v>
      </c>
      <c r="AK115" s="32" t="n">
        <f aca="false">IF(ISNUMBER(E115),E115/E$31,"")</f>
        <v>592.705882352941</v>
      </c>
      <c r="AL115" s="32" t="n">
        <f aca="false">IF(ISNUMBER(F115),F115/F$31,"")</f>
        <v>432.648996476176</v>
      </c>
      <c r="AM115" s="32" t="n">
        <f aca="false">IF(ISNUMBER(G115),G115/G$31,"")</f>
        <v>356.949806949807</v>
      </c>
      <c r="AN115" s="32" t="n">
        <f aca="false">IF(ISNUMBER(H115),H115/H$31,"")</f>
        <v>513.291045876973</v>
      </c>
      <c r="AO115" s="32" t="n">
        <f aca="false">IF(ISNUMBER(I115),I115/I$31,"")</f>
        <v>277.888217522659</v>
      </c>
      <c r="AP115" s="32" t="n">
        <f aca="false">IF(ISNUMBER(J115),J115/J$31,"")</f>
        <v>96.9563141561232</v>
      </c>
    </row>
    <row r="116" customFormat="false" ht="12.8" hidden="false" customHeight="false" outlineLevel="0" collapsed="false">
      <c r="B116" s="0" t="n">
        <f aca="false">B115+1</f>
        <v>73</v>
      </c>
      <c r="C116" s="15" t="n">
        <f aca="false">C115+1</f>
        <v>43970</v>
      </c>
      <c r="D116" s="21" t="n">
        <f aca="false">IF(ISNUMBER(data_in!$D153),data_in!$D153," ")</f>
        <v>32169</v>
      </c>
      <c r="E116" s="21" t="n">
        <f aca="false">IF(ISNUMBER(data_in!$E153),data_in!$E153," ")</f>
        <v>27778</v>
      </c>
      <c r="F116" s="21" t="n">
        <f aca="false">IF(ISNUMBER(data_in!$F153),data_in!$F153," ")</f>
        <v>28022</v>
      </c>
      <c r="G116" s="21" t="n">
        <f aca="false">IF(ISNUMBER(data_in!$G153),data_in!$G153," ")</f>
        <v>3743</v>
      </c>
      <c r="H116" s="21" t="n">
        <f aca="false">IF(ISNUMBER(data_in!$H153),data_in!$H153," ")</f>
        <v>35341</v>
      </c>
      <c r="I116" s="21" t="n">
        <f aca="false">IF(ISNUMBER(data_in!$I153),data_in!$I153," ")</f>
        <v>93533</v>
      </c>
      <c r="J116" s="21" t="n">
        <f aca="false">IF(ISNUMBER(data_in!$J153),data_in!$J153," ")</f>
        <v>8193</v>
      </c>
      <c r="K116" s="0"/>
      <c r="L116" s="15" t="n">
        <f aca="false">L115+1</f>
        <v>43970</v>
      </c>
      <c r="M116" s="0" t="n">
        <f aca="false">M115+1</f>
        <v>73</v>
      </c>
      <c r="N116" s="40" t="n">
        <f aca="false">IF(ISNUMBER(D116),D116/D$31,"")</f>
        <v>531.894841269841</v>
      </c>
      <c r="O116" s="40" t="n">
        <f aca="false">IF(ISNUMBER(E123),E123/E$31,"")</f>
        <v>580.042780748663</v>
      </c>
      <c r="P116" s="40" t="str">
        <f aca="false">IF(ISNUMBER(F127),F127/F$31,"")</f>
        <v/>
      </c>
      <c r="Q116" s="40" t="str">
        <f aca="false">IF(ISNUMBER(G133),G133/G$31,"")</f>
        <v/>
      </c>
      <c r="R116" s="40" t="str">
        <f aca="false">IF(ISNUMBER(H131),H131/H$31,"")</f>
        <v/>
      </c>
      <c r="S116" s="40" t="str">
        <f aca="false">IF(ISNUMBER(I135),I135/I$31,"")</f>
        <v/>
      </c>
      <c r="T116" s="40" t="str">
        <f aca="false">IF(ISNUMBER(J136),J136/J$31,"")</f>
        <v/>
      </c>
      <c r="X116" s="13" t="n">
        <f aca="false">X115+1</f>
        <v>43970</v>
      </c>
      <c r="Y116" s="0" t="n">
        <f aca="false">Y115+1</f>
        <v>73</v>
      </c>
      <c r="Z116" s="41" t="n">
        <f aca="false">IF(D117&gt;0,D117,"")</f>
        <v>32330</v>
      </c>
      <c r="AA116" s="41" t="n">
        <f aca="false">IF(E117&gt;0,E117,"")</f>
        <v>27888</v>
      </c>
      <c r="AB116" s="41" t="n">
        <f aca="false">IF(F117&gt;0,F117,"")</f>
        <v>28132</v>
      </c>
      <c r="AC116" s="41" t="n">
        <f aca="false">IF(G117&gt;0,G117,"")</f>
        <v>3831</v>
      </c>
      <c r="AD116" s="41" t="n">
        <f aca="false">IF(H117&gt;0,H117,"")</f>
        <v>35704</v>
      </c>
      <c r="AE116" s="41" t="n">
        <f aca="false">IF(I117&gt;0,I117,"")</f>
        <v>94936</v>
      </c>
      <c r="AF116" s="41" t="n">
        <f aca="false">IF(J117&gt;0,J117,"")</f>
        <v>8270</v>
      </c>
      <c r="AH116" s="15" t="n">
        <f aca="false">AH115+1</f>
        <v>43970</v>
      </c>
      <c r="AI116" s="5" t="n">
        <f aca="false">AI115+1</f>
        <v>73</v>
      </c>
      <c r="AJ116" s="32" t="n">
        <f aca="false">IF(ISNUMBER(D116),D116/D$31,"")</f>
        <v>531.894841269841</v>
      </c>
      <c r="AK116" s="32" t="n">
        <f aca="false">IF(ISNUMBER(E116),E116/E$31,"")</f>
        <v>594.181818181818</v>
      </c>
      <c r="AL116" s="32" t="n">
        <f aca="false">IF(ISNUMBER(F116),F116/F$31,"")</f>
        <v>429.324345028344</v>
      </c>
      <c r="AM116" s="32" t="n">
        <f aca="false">IF(ISNUMBER(G116),G116/G$31,"")</f>
        <v>361.293436293436</v>
      </c>
      <c r="AN116" s="32" t="n">
        <f aca="false">IF(ISNUMBER(H116),H116/H$31,"")</f>
        <v>521.330579731524</v>
      </c>
      <c r="AO116" s="32" t="n">
        <f aca="false">IF(ISNUMBER(I116),I116/I$31,"")</f>
        <v>282.577039274924</v>
      </c>
      <c r="AP116" s="32" t="n">
        <f aca="false">IF(ISNUMBER(J116),J116/J$31,"")</f>
        <v>97.7918357603247</v>
      </c>
    </row>
    <row r="117" customFormat="false" ht="12.8" hidden="false" customHeight="false" outlineLevel="0" collapsed="false">
      <c r="B117" s="0" t="n">
        <f aca="false">B116+1</f>
        <v>74</v>
      </c>
      <c r="C117" s="15" t="n">
        <f aca="false">C116+1</f>
        <v>43971</v>
      </c>
      <c r="D117" s="21" t="n">
        <f aca="false">IF(ISNUMBER(data_in!$D154),data_in!$D154," ")</f>
        <v>32330</v>
      </c>
      <c r="E117" s="21" t="n">
        <f aca="false">IF(ISNUMBER(data_in!$E154),data_in!$E154," ")</f>
        <v>27888</v>
      </c>
      <c r="F117" s="21" t="n">
        <f aca="false">IF(ISNUMBER(data_in!$F154),data_in!$F154," ")</f>
        <v>28132</v>
      </c>
      <c r="G117" s="21" t="n">
        <f aca="false">IF(ISNUMBER(data_in!$G154),data_in!$G154," ")</f>
        <v>3831</v>
      </c>
      <c r="H117" s="21" t="n">
        <f aca="false">IF(ISNUMBER(data_in!$H154),data_in!$H154," ")</f>
        <v>35704</v>
      </c>
      <c r="I117" s="21" t="n">
        <f aca="false">IF(ISNUMBER(data_in!$I154),data_in!$I154," ")</f>
        <v>94936</v>
      </c>
      <c r="J117" s="21" t="n">
        <f aca="false">IF(ISNUMBER(data_in!$J154),data_in!$J154," ")</f>
        <v>8270</v>
      </c>
      <c r="K117" s="0"/>
      <c r="L117" s="15" t="n">
        <f aca="false">L116+1</f>
        <v>43971</v>
      </c>
      <c r="M117" s="0" t="n">
        <f aca="false">M116+1</f>
        <v>74</v>
      </c>
      <c r="N117" s="40" t="n">
        <f aca="false">IF(ISNUMBER(D117),D117/D$31,"")</f>
        <v>534.556878306878</v>
      </c>
      <c r="O117" s="40" t="n">
        <f aca="false">IF(ISNUMBER(E124),E124/E$31,"")</f>
        <v>580.064171122995</v>
      </c>
      <c r="P117" s="40" t="str">
        <f aca="false">IF(ISNUMBER(F128),F128/F$31,"")</f>
        <v/>
      </c>
      <c r="Q117" s="40" t="str">
        <f aca="false">IF(ISNUMBER(G134),G134/G$31,"")</f>
        <v/>
      </c>
      <c r="R117" s="40" t="str">
        <f aca="false">IF(ISNUMBER(H132),H132/H$31,"")</f>
        <v/>
      </c>
      <c r="S117" s="40" t="str">
        <f aca="false">IF(ISNUMBER(I136),I136/I$31,"")</f>
        <v/>
      </c>
      <c r="T117" s="40" t="str">
        <f aca="false">IF(ISNUMBER(J137),J137/J$31,"")</f>
        <v/>
      </c>
      <c r="X117" s="13" t="n">
        <f aca="false">X116+1</f>
        <v>43971</v>
      </c>
      <c r="Y117" s="0" t="n">
        <f aca="false">Y116+1</f>
        <v>74</v>
      </c>
      <c r="Z117" s="41" t="n">
        <f aca="false">IF(D118&gt;0,D118,"")</f>
        <v>32486</v>
      </c>
      <c r="AA117" s="41" t="n">
        <f aca="false">IF(E118&gt;0,E118,"")</f>
        <v>27940</v>
      </c>
      <c r="AB117" s="41" t="n">
        <f aca="false">IF(F118&gt;0,F118,"")</f>
        <v>28215</v>
      </c>
      <c r="AC117" s="41" t="n">
        <f aca="false">IF(G118&gt;0,G118,"")</f>
        <v>3871</v>
      </c>
      <c r="AD117" s="41" t="n">
        <f aca="false">IF(H118&gt;0,H118,"")</f>
        <v>36042</v>
      </c>
      <c r="AE117" s="41" t="n">
        <f aca="false">IF(I118&gt;0,I118,"")</f>
        <v>96347</v>
      </c>
      <c r="AF117" s="41" t="n">
        <f aca="false">IF(J118&gt;0,J118,"")</f>
        <v>8309</v>
      </c>
      <c r="AH117" s="15" t="n">
        <f aca="false">AH116+1</f>
        <v>43971</v>
      </c>
      <c r="AI117" s="5" t="n">
        <f aca="false">AI116+1</f>
        <v>74</v>
      </c>
      <c r="AJ117" s="32" t="n">
        <f aca="false">IF(ISNUMBER(D117),D117/D$31,"")</f>
        <v>534.556878306878</v>
      </c>
      <c r="AK117" s="32" t="n">
        <f aca="false">IF(ISNUMBER(E117),E117/E$31,"")</f>
        <v>596.534759358289</v>
      </c>
      <c r="AL117" s="32" t="n">
        <f aca="false">IF(ISNUMBER(F117),F117/F$31,"")</f>
        <v>431.009652213881</v>
      </c>
      <c r="AM117" s="32" t="n">
        <f aca="false">IF(ISNUMBER(G117),G117/G$31,"")</f>
        <v>369.787644787645</v>
      </c>
      <c r="AN117" s="32" t="n">
        <f aca="false">IF(ISNUMBER(H117),H117/H$31,"")</f>
        <v>526.685351821803</v>
      </c>
      <c r="AO117" s="32" t="n">
        <f aca="false">IF(ISNUMBER(I117),I117/I$31,"")</f>
        <v>286.815709969789</v>
      </c>
      <c r="AP117" s="32" t="n">
        <f aca="false">IF(ISNUMBER(J117),J117/J$31,"")</f>
        <v>98.7109095249463</v>
      </c>
    </row>
    <row r="118" customFormat="false" ht="12.8" hidden="false" customHeight="false" outlineLevel="0" collapsed="false">
      <c r="B118" s="0" t="n">
        <f aca="false">B117+1</f>
        <v>75</v>
      </c>
      <c r="C118" s="15" t="n">
        <f aca="false">C117+1</f>
        <v>43972</v>
      </c>
      <c r="D118" s="21" t="n">
        <f aca="false">IF(ISNUMBER(data_in!$D155),data_in!$D155," ")</f>
        <v>32486</v>
      </c>
      <c r="E118" s="21" t="n">
        <f aca="false">IF(ISNUMBER(data_in!$E155),data_in!$E155," ")</f>
        <v>27940</v>
      </c>
      <c r="F118" s="21" t="n">
        <f aca="false">IF(ISNUMBER(data_in!$F155),data_in!$F155," ")</f>
        <v>28215</v>
      </c>
      <c r="G118" s="21" t="n">
        <f aca="false">IF(ISNUMBER(data_in!$G155),data_in!$G155," ")</f>
        <v>3871</v>
      </c>
      <c r="H118" s="21" t="n">
        <f aca="false">IF(ISNUMBER(data_in!$H155),data_in!$H155," ")</f>
        <v>36042</v>
      </c>
      <c r="I118" s="21" t="n">
        <f aca="false">IF(ISNUMBER(data_in!$I155),data_in!$I155," ")</f>
        <v>96347</v>
      </c>
      <c r="J118" s="21" t="n">
        <f aca="false">IF(ISNUMBER(data_in!$J155),data_in!$J155," ")</f>
        <v>8309</v>
      </c>
      <c r="K118" s="0"/>
      <c r="L118" s="15" t="n">
        <f aca="false">L117+1</f>
        <v>43972</v>
      </c>
      <c r="M118" s="0" t="n">
        <f aca="false">M117+1</f>
        <v>75</v>
      </c>
      <c r="N118" s="40" t="n">
        <f aca="false">IF(ISNUMBER(D118),D118/D$31,"")</f>
        <v>537.136243386243</v>
      </c>
      <c r="O118" s="40" t="n">
        <f aca="false">IF(ISNUMBER(E125),E125/E$31,"")</f>
        <v>580.085561497326</v>
      </c>
      <c r="P118" s="40" t="str">
        <f aca="false">IF(ISNUMBER(F129),F129/F$31,"")</f>
        <v/>
      </c>
      <c r="Q118" s="40" t="str">
        <f aca="false">IF(ISNUMBER(G135),G135/G$31,"")</f>
        <v/>
      </c>
      <c r="R118" s="40" t="str">
        <f aca="false">IF(ISNUMBER(H133),H133/H$31,"")</f>
        <v/>
      </c>
      <c r="S118" s="40" t="str">
        <f aca="false">IF(ISNUMBER(I137),I137/I$31,"")</f>
        <v/>
      </c>
      <c r="T118" s="40" t="str">
        <f aca="false">IF(ISNUMBER(J138),J138/J$31,"")</f>
        <v/>
      </c>
      <c r="X118" s="13" t="n">
        <f aca="false">X117+1</f>
        <v>43972</v>
      </c>
      <c r="Y118" s="0" t="n">
        <f aca="false">Y117+1</f>
        <v>75</v>
      </c>
      <c r="Z118" s="41" t="n">
        <f aca="false">IF(D119&gt;0,D119,"")</f>
        <v>32616</v>
      </c>
      <c r="AA118" s="41" t="n">
        <f aca="false">IF(E119&gt;0,E119,"")</f>
        <v>28628</v>
      </c>
      <c r="AB118" s="41" t="n">
        <f aca="false">IF(F119&gt;0,F119,"")</f>
        <v>28289</v>
      </c>
      <c r="AC118" s="41" t="n">
        <f aca="false">IF(G119&gt;0,G119,"")</f>
        <v>3925</v>
      </c>
      <c r="AD118" s="41" t="n">
        <f aca="false">IF(H119&gt;0,H119,"")</f>
        <v>36393</v>
      </c>
      <c r="AE118" s="41" t="n">
        <f aca="false">IF(I119&gt;0,I119,"")</f>
        <v>97645</v>
      </c>
      <c r="AF118" s="41" t="n">
        <f aca="false">IF(J119&gt;0,J119,"")</f>
        <v>8352</v>
      </c>
      <c r="AH118" s="15" t="n">
        <f aca="false">AH117+1</f>
        <v>43972</v>
      </c>
      <c r="AI118" s="5" t="n">
        <f aca="false">AI117+1</f>
        <v>75</v>
      </c>
      <c r="AJ118" s="32" t="n">
        <f aca="false">IF(ISNUMBER(D118),D118/D$31,"")</f>
        <v>537.136243386243</v>
      </c>
      <c r="AK118" s="32" t="n">
        <f aca="false">IF(ISNUMBER(E118),E118/E$31,"")</f>
        <v>597.647058823529</v>
      </c>
      <c r="AL118" s="32" t="n">
        <f aca="false">IF(ISNUMBER(F118),F118/F$31,"")</f>
        <v>432.281293090241</v>
      </c>
      <c r="AM118" s="32" t="n">
        <f aca="false">IF(ISNUMBER(G118),G118/G$31,"")</f>
        <v>373.648648648649</v>
      </c>
      <c r="AN118" s="32" t="n">
        <f aca="false">IF(ISNUMBER(H118),H118/H$31,"")</f>
        <v>531.671337955451</v>
      </c>
      <c r="AO118" s="32" t="n">
        <f aca="false">IF(ISNUMBER(I118),I118/I$31,"")</f>
        <v>291.078549848943</v>
      </c>
      <c r="AP118" s="32" t="n">
        <f aca="false">IF(ISNUMBER(J118),J118/J$31,"")</f>
        <v>99.1764144187157</v>
      </c>
    </row>
    <row r="119" customFormat="false" ht="12.8" hidden="false" customHeight="false" outlineLevel="0" collapsed="false">
      <c r="B119" s="0" t="n">
        <f aca="false">B118+1</f>
        <v>76</v>
      </c>
      <c r="C119" s="15" t="n">
        <f aca="false">C118+1</f>
        <v>43973</v>
      </c>
      <c r="D119" s="21" t="n">
        <f aca="false">IF(ISNUMBER(data_in!$D156),data_in!$D156," ")</f>
        <v>32616</v>
      </c>
      <c r="E119" s="21" t="n">
        <f aca="false">IF(ISNUMBER(data_in!$E156),data_in!$E156," ")</f>
        <v>28628</v>
      </c>
      <c r="F119" s="21" t="n">
        <f aca="false">IF(ISNUMBER(data_in!$F156),data_in!$F156," ")</f>
        <v>28289</v>
      </c>
      <c r="G119" s="21" t="n">
        <f aca="false">IF(ISNUMBER(data_in!$G156),data_in!$G156," ")</f>
        <v>3925</v>
      </c>
      <c r="H119" s="21" t="n">
        <f aca="false">IF(ISNUMBER(data_in!$H156),data_in!$H156," ")</f>
        <v>36393</v>
      </c>
      <c r="I119" s="21" t="n">
        <f aca="false">IF(ISNUMBER(data_in!$I156),data_in!$I156," ")</f>
        <v>97645</v>
      </c>
      <c r="J119" s="21" t="n">
        <f aca="false">IF(ISNUMBER(data_in!$J156),data_in!$J156," ")</f>
        <v>8352</v>
      </c>
      <c r="K119" s="0"/>
      <c r="L119" s="15" t="n">
        <f aca="false">L118+1</f>
        <v>43973</v>
      </c>
      <c r="M119" s="0" t="n">
        <f aca="false">M118+1</f>
        <v>76</v>
      </c>
      <c r="N119" s="40" t="n">
        <f aca="false">IF(ISNUMBER(D119),D119/D$31,"")</f>
        <v>539.285714285714</v>
      </c>
      <c r="O119" s="40" t="str">
        <f aca="false">IF(ISNUMBER(E126),E126/E$31,"")</f>
        <v/>
      </c>
      <c r="P119" s="40" t="str">
        <f aca="false">IF(ISNUMBER(F130),F130/F$31,"")</f>
        <v/>
      </c>
      <c r="Q119" s="40" t="str">
        <f aca="false">IF(ISNUMBER(G136),G136/G$31,"")</f>
        <v/>
      </c>
      <c r="R119" s="40" t="str">
        <f aca="false">IF(ISNUMBER(H134),H134/H$31,"")</f>
        <v/>
      </c>
      <c r="S119" s="40" t="str">
        <f aca="false">IF(ISNUMBER(I138),I138/I$31,"")</f>
        <v/>
      </c>
      <c r="T119" s="40" t="str">
        <f aca="false">IF(ISNUMBER(J139),J139/J$31,"")</f>
        <v/>
      </c>
      <c r="X119" s="13" t="n">
        <f aca="false">X118+1</f>
        <v>43973</v>
      </c>
      <c r="Y119" s="0" t="n">
        <f aca="false">Y118+1</f>
        <v>76</v>
      </c>
      <c r="Z119" s="0" t="n">
        <f aca="false">IF(D120&gt;0,D120,"")</f>
        <v>32735</v>
      </c>
      <c r="AA119" s="0" t="n">
        <f aca="false">IF(E120&gt;0,E120,"")</f>
        <v>28678</v>
      </c>
      <c r="AB119" s="0" t="n">
        <f aca="false">IF(F120&gt;0,F120,"")</f>
        <v>28332</v>
      </c>
      <c r="AC119" s="0" t="n">
        <f aca="false">IF(G120&gt;0,G120,"")</f>
        <v>3992</v>
      </c>
      <c r="AD119" s="0" t="n">
        <f aca="false">IF(H120&gt;0,H120,"")</f>
        <v>36675</v>
      </c>
      <c r="AE119" s="0" t="n">
        <f aca="false">IF(I120&gt;0,I120,"")</f>
        <v>98678</v>
      </c>
      <c r="AF119" s="0" t="n">
        <f aca="false">IF(J120&gt;0,J120,"")</f>
        <v>8366</v>
      </c>
      <c r="AH119" s="15" t="n">
        <f aca="false">AH118+1</f>
        <v>43973</v>
      </c>
      <c r="AI119" s="5" t="n">
        <f aca="false">AI118+1</f>
        <v>76</v>
      </c>
      <c r="AJ119" s="32" t="n">
        <f aca="false">IF(ISNUMBER(D119),D119/D$31,"")</f>
        <v>539.285714285714</v>
      </c>
      <c r="AK119" s="32" t="n">
        <f aca="false">IF(ISNUMBER(E119),E119/E$31,"")</f>
        <v>612.363636363636</v>
      </c>
      <c r="AL119" s="32" t="n">
        <f aca="false">IF(ISNUMBER(F119),F119/F$31,"")</f>
        <v>433.415045196875</v>
      </c>
      <c r="AM119" s="32" t="n">
        <f aca="false">IF(ISNUMBER(G119),G119/G$31,"")</f>
        <v>378.861003861004</v>
      </c>
      <c r="AN119" s="32" t="n">
        <f aca="false">IF(ISNUMBER(H119),H119/H$31,"")</f>
        <v>536.849092786547</v>
      </c>
      <c r="AO119" s="32" t="n">
        <f aca="false">IF(ISNUMBER(I119),I119/I$31,"")</f>
        <v>295</v>
      </c>
      <c r="AP119" s="32" t="n">
        <f aca="false">IF(ISNUMBER(J119),J119/J$31,"")</f>
        <v>99.6896634041537</v>
      </c>
    </row>
    <row r="120" customFormat="false" ht="12.8" hidden="false" customHeight="false" outlineLevel="0" collapsed="false">
      <c r="B120" s="0" t="n">
        <f aca="false">B119+1</f>
        <v>77</v>
      </c>
      <c r="C120" s="15" t="n">
        <f aca="false">C119+1</f>
        <v>43974</v>
      </c>
      <c r="D120" s="21" t="n">
        <f aca="false">IF(ISNUMBER(data_in!$D157),data_in!$D157," ")</f>
        <v>32735</v>
      </c>
      <c r="E120" s="21" t="n">
        <f aca="false">IF(ISNUMBER(data_in!$E157),data_in!$E157," ")</f>
        <v>28678</v>
      </c>
      <c r="F120" s="21" t="n">
        <f aca="false">IF(ISNUMBER(data_in!$F157),data_in!$F157," ")</f>
        <v>28332</v>
      </c>
      <c r="G120" s="21" t="n">
        <f aca="false">IF(ISNUMBER(data_in!$G157),data_in!$G157," ")</f>
        <v>3992</v>
      </c>
      <c r="H120" s="21" t="n">
        <f aca="false">IF(ISNUMBER(data_in!$H157),data_in!$H157," ")</f>
        <v>36675</v>
      </c>
      <c r="I120" s="21" t="n">
        <f aca="false">IF(ISNUMBER(data_in!$I157),data_in!$I157," ")</f>
        <v>98678</v>
      </c>
      <c r="J120" s="21" t="n">
        <f aca="false">IF(ISNUMBER(data_in!$J157),data_in!$J157," ")</f>
        <v>8366</v>
      </c>
      <c r="K120" s="0"/>
      <c r="L120" s="15" t="n">
        <f aca="false">L119+1</f>
        <v>43974</v>
      </c>
      <c r="M120" s="0" t="n">
        <f aca="false">M119+1</f>
        <v>77</v>
      </c>
      <c r="N120" s="40" t="n">
        <f aca="false">IF(ISNUMBER(D120),D120/D$31,"")</f>
        <v>541.253306878307</v>
      </c>
      <c r="O120" s="40" t="str">
        <f aca="false">IF(ISNUMBER(E127),E127/E$31,"")</f>
        <v/>
      </c>
      <c r="P120" s="40" t="str">
        <f aca="false">IF(ISNUMBER(F131),F131/F$31,"")</f>
        <v/>
      </c>
      <c r="Q120" s="40" t="str">
        <f aca="false">IF(ISNUMBER(G137),G137/G$31,"")</f>
        <v/>
      </c>
      <c r="R120" s="40" t="str">
        <f aca="false">IF(ISNUMBER(H135),H135/H$31,"")</f>
        <v/>
      </c>
      <c r="S120" s="40" t="str">
        <f aca="false">IF(ISNUMBER(I139),I139/I$31,"")</f>
        <v/>
      </c>
      <c r="T120" s="40" t="str">
        <f aca="false">IF(ISNUMBER(J140),J140/J$31,"")</f>
        <v/>
      </c>
      <c r="X120" s="13" t="n">
        <f aca="false">X119+1</f>
        <v>43974</v>
      </c>
      <c r="Y120" s="0" t="n">
        <f aca="false">Y119+1</f>
        <v>77</v>
      </c>
      <c r="Z120" s="0" t="n">
        <f aca="false">IF(D121&gt;0,D121,"")</f>
        <v>32785</v>
      </c>
      <c r="AA120" s="0" t="n">
        <f aca="false">IF(E121&gt;0,E121,"")</f>
        <v>28752</v>
      </c>
      <c r="AB120" s="0" t="n">
        <f aca="false">IF(F121&gt;0,F121,"")</f>
        <v>28367</v>
      </c>
      <c r="AC120" s="0" t="n">
        <f aca="false">IF(G121&gt;0,G121,"")</f>
        <v>3998</v>
      </c>
      <c r="AD120" s="0" t="n">
        <f aca="false">IF(H121&gt;0,H121,"")</f>
        <v>36793</v>
      </c>
      <c r="AE120" s="0" t="n">
        <f aca="false">IF(I121&gt;0,I121,"")</f>
        <v>99293</v>
      </c>
      <c r="AF120" s="0" t="n">
        <f aca="false">IF(J121&gt;0,J121,"")</f>
        <v>8371</v>
      </c>
      <c r="AH120" s="15" t="n">
        <f aca="false">AH119+1</f>
        <v>43974</v>
      </c>
      <c r="AI120" s="5" t="n">
        <f aca="false">AI119+1</f>
        <v>77</v>
      </c>
      <c r="AJ120" s="32" t="n">
        <f aca="false">IF(ISNUMBER(D120),D120/D$31,"")</f>
        <v>541.253306878307</v>
      </c>
      <c r="AK120" s="32" t="n">
        <f aca="false">IF(ISNUMBER(E120),E120/E$31,"")</f>
        <v>613.433155080214</v>
      </c>
      <c r="AL120" s="32" t="n">
        <f aca="false">IF(ISNUMBER(F120),F120/F$31,"")</f>
        <v>434.073847096675</v>
      </c>
      <c r="AM120" s="32" t="n">
        <f aca="false">IF(ISNUMBER(G120),G120/G$31,"")</f>
        <v>385.328185328185</v>
      </c>
      <c r="AN120" s="32" t="n">
        <f aca="false">IF(ISNUMBER(H120),H120/H$31,"")</f>
        <v>541.008998377342</v>
      </c>
      <c r="AO120" s="32" t="n">
        <f aca="false">IF(ISNUMBER(I120),I120/I$31,"")</f>
        <v>298.12084592145</v>
      </c>
      <c r="AP120" s="32" t="n">
        <f aca="false">IF(ISNUMBER(J120),J120/J$31,"")</f>
        <v>99.856767724994</v>
      </c>
    </row>
    <row r="121" customFormat="false" ht="12.8" hidden="false" customHeight="false" outlineLevel="0" collapsed="false">
      <c r="B121" s="0" t="n">
        <f aca="false">B120+1</f>
        <v>78</v>
      </c>
      <c r="C121" s="15" t="n">
        <f aca="false">C120+1</f>
        <v>43975</v>
      </c>
      <c r="D121" s="21" t="n">
        <f aca="false">IF(ISNUMBER(data_in!$D158),data_in!$D158," ")</f>
        <v>32785</v>
      </c>
      <c r="E121" s="21" t="n">
        <f aca="false">IF(ISNUMBER(data_in!$E158),data_in!$E158," ")</f>
        <v>28752</v>
      </c>
      <c r="F121" s="21" t="n">
        <f aca="false">IF(ISNUMBER(data_in!$F158),data_in!$F158," ")</f>
        <v>28367</v>
      </c>
      <c r="G121" s="21" t="n">
        <f aca="false">IF(ISNUMBER(data_in!$G158),data_in!$G158," ")</f>
        <v>3998</v>
      </c>
      <c r="H121" s="21" t="n">
        <f aca="false">IF(ISNUMBER(data_in!$H158),data_in!$H158," ")</f>
        <v>36793</v>
      </c>
      <c r="I121" s="21" t="n">
        <f aca="false">IF(ISNUMBER(data_in!$I158),data_in!$I158," ")</f>
        <v>99293</v>
      </c>
      <c r="J121" s="21" t="n">
        <f aca="false">IF(ISNUMBER(data_in!$J158),data_in!$J158," ")</f>
        <v>8371</v>
      </c>
      <c r="K121" s="0"/>
      <c r="L121" s="15" t="n">
        <f aca="false">L120+1</f>
        <v>43975</v>
      </c>
      <c r="M121" s="0" t="n">
        <f aca="false">M120+1</f>
        <v>78</v>
      </c>
      <c r="N121" s="40" t="n">
        <f aca="false">IF(ISNUMBER(D121),D121/D$31,"")</f>
        <v>542.080026455026</v>
      </c>
      <c r="O121" s="40" t="str">
        <f aca="false">IF(ISNUMBER(E128),E128/E$31,"")</f>
        <v/>
      </c>
      <c r="P121" s="40" t="str">
        <f aca="false">IF(ISNUMBER(F132),F132/F$31,"")</f>
        <v/>
      </c>
      <c r="Q121" s="40" t="str">
        <f aca="false">IF(ISNUMBER(G138),G138/G$31,"")</f>
        <v/>
      </c>
      <c r="R121" s="40" t="str">
        <f aca="false">IF(ISNUMBER(H136),H136/H$31,"")</f>
        <v/>
      </c>
      <c r="S121" s="40" t="str">
        <f aca="false">IF(ISNUMBER(I140),I140/I$31,"")</f>
        <v/>
      </c>
      <c r="T121" s="40" t="str">
        <f aca="false">IF(ISNUMBER(J141),J141/J$31,"")</f>
        <v/>
      </c>
      <c r="X121" s="13" t="n">
        <f aca="false">X120+1</f>
        <v>43975</v>
      </c>
      <c r="Y121" s="0" t="n">
        <f aca="false">Y120+1</f>
        <v>78</v>
      </c>
      <c r="Z121" s="0" t="n">
        <f aca="false">IF(D122&gt;0,D122,"")</f>
        <v>32877</v>
      </c>
      <c r="AA121" s="0" t="n">
        <f aca="false">IF(E122&gt;0,E122,"")</f>
        <v>26837</v>
      </c>
      <c r="AB121" s="0" t="n">
        <f aca="false">IF(F122&gt;0,F122,"")</f>
        <v>28432</v>
      </c>
      <c r="AC121" s="0" t="n">
        <f aca="false">IF(G122&gt;0,G122,"")</f>
        <v>4029</v>
      </c>
      <c r="AD121" s="0" t="n">
        <f aca="false">IF(H122&gt;0,H122,"")</f>
        <v>36914</v>
      </c>
      <c r="AE121" s="0" t="n">
        <f aca="false">IF(I122&gt;0,I122,"")</f>
        <v>99798</v>
      </c>
      <c r="AF121" s="0" t="n">
        <f aca="false">IF(J122&gt;0,J122,"")</f>
        <v>8428</v>
      </c>
      <c r="AH121" s="15" t="n">
        <f aca="false">AH120+1</f>
        <v>43975</v>
      </c>
      <c r="AI121" s="5" t="n">
        <f aca="false">AI120+1</f>
        <v>78</v>
      </c>
      <c r="AJ121" s="32" t="n">
        <f aca="false">IF(ISNUMBER(D121),D121/D$31,"")</f>
        <v>542.080026455026</v>
      </c>
      <c r="AK121" s="32" t="n">
        <f aca="false">IF(ISNUMBER(E121),E121/E$31,"")</f>
        <v>615.016042780749</v>
      </c>
      <c r="AL121" s="32" t="n">
        <f aca="false">IF(ISNUMBER(F121),F121/F$31,"")</f>
        <v>434.610081201164</v>
      </c>
      <c r="AM121" s="32" t="n">
        <f aca="false">IF(ISNUMBER(G121),G121/G$31,"")</f>
        <v>385.907335907336</v>
      </c>
      <c r="AN121" s="32" t="n">
        <f aca="false">IF(ISNUMBER(H121),H121/H$31,"")</f>
        <v>542.749668092639</v>
      </c>
      <c r="AO121" s="32" t="n">
        <f aca="false">IF(ISNUMBER(I121),I121/I$31,"")</f>
        <v>299.978851963746</v>
      </c>
      <c r="AP121" s="32" t="n">
        <f aca="false">IF(ISNUMBER(J121),J121/J$31,"")</f>
        <v>99.9164478395798</v>
      </c>
    </row>
    <row r="122" customFormat="false" ht="12.8" hidden="false" customHeight="false" outlineLevel="0" collapsed="false">
      <c r="B122" s="0" t="n">
        <f aca="false">B121+1</f>
        <v>79</v>
      </c>
      <c r="C122" s="15" t="n">
        <f aca="false">C121+1</f>
        <v>43976</v>
      </c>
      <c r="D122" s="21" t="n">
        <f aca="false">IF(ISNUMBER(data_in!$D159),data_in!$D159," ")</f>
        <v>32877</v>
      </c>
      <c r="E122" s="21" t="n">
        <f aca="false">IF(ISNUMBER(data_in!$E159),data_in!$E159," ")</f>
        <v>26837</v>
      </c>
      <c r="F122" s="21" t="n">
        <f aca="false">IF(ISNUMBER(data_in!$F159),data_in!$F159," ")</f>
        <v>28432</v>
      </c>
      <c r="G122" s="21" t="n">
        <f aca="false">IF(ISNUMBER(data_in!$G159),data_in!$G159," ")</f>
        <v>4029</v>
      </c>
      <c r="H122" s="21" t="n">
        <f aca="false">IF(ISNUMBER(data_in!$H159),data_in!$H159," ")</f>
        <v>36914</v>
      </c>
      <c r="I122" s="21" t="n">
        <f aca="false">IF(ISNUMBER(data_in!$I159),data_in!$I159," ")</f>
        <v>99798</v>
      </c>
      <c r="J122" s="21" t="n">
        <f aca="false">IF(ISNUMBER(data_in!$J159),data_in!$J159," ")</f>
        <v>8428</v>
      </c>
      <c r="K122" s="0"/>
      <c r="L122" s="15" t="n">
        <f aca="false">L121+1</f>
        <v>43976</v>
      </c>
      <c r="M122" s="0" t="n">
        <f aca="false">M121+1</f>
        <v>79</v>
      </c>
      <c r="N122" s="40" t="n">
        <f aca="false">IF(ISNUMBER(D122),D122/D$31,"")</f>
        <v>543.601190476191</v>
      </c>
      <c r="O122" s="40" t="str">
        <f aca="false">IF(ISNUMBER(E129),E129/E$31,"")</f>
        <v/>
      </c>
      <c r="P122" s="40" t="str">
        <f aca="false">IF(ISNUMBER(F133),F133/F$31,"")</f>
        <v/>
      </c>
      <c r="Q122" s="40" t="str">
        <f aca="false">IF(ISNUMBER(G139),G139/G$31,"")</f>
        <v/>
      </c>
      <c r="R122" s="40" t="str">
        <f aca="false">IF(ISNUMBER(H137),H137/H$31,"")</f>
        <v/>
      </c>
      <c r="S122" s="40" t="str">
        <f aca="false">IF(ISNUMBER(I141),I141/I$31,"")</f>
        <v/>
      </c>
      <c r="T122" s="40" t="str">
        <f aca="false">IF(ISNUMBER(J142),J142/J$31,"")</f>
        <v/>
      </c>
      <c r="X122" s="13" t="n">
        <f aca="false">X121+1</f>
        <v>43976</v>
      </c>
      <c r="Y122" s="0" t="n">
        <f aca="false">Y121+1</f>
        <v>79</v>
      </c>
      <c r="Z122" s="0" t="n">
        <f aca="false">IF(D123&gt;0,D123,"")</f>
        <v>32955</v>
      </c>
      <c r="AA122" s="0" t="n">
        <f aca="false">IF(E123&gt;0,E123,"")</f>
        <v>27117</v>
      </c>
      <c r="AB122" s="0" t="n">
        <f aca="false">IF(F123&gt;0,F123,"")</f>
        <v>28530</v>
      </c>
      <c r="AC122" s="0" t="n">
        <f aca="false">IF(G123&gt;0,G123,"")</f>
        <v>4125</v>
      </c>
      <c r="AD122" s="0" t="n">
        <f aca="false">IF(H123&gt;0,H123,"")</f>
        <v>37048</v>
      </c>
      <c r="AE122" s="0" t="n">
        <f aca="false">IF(I123&gt;0,I123,"")</f>
        <v>100572</v>
      </c>
      <c r="AF122" s="0" t="n">
        <f aca="false">IF(J123&gt;0,J123,"")</f>
        <v>8498</v>
      </c>
      <c r="AH122" s="15" t="n">
        <f aca="false">AH121+1</f>
        <v>43976</v>
      </c>
      <c r="AI122" s="5" t="n">
        <f aca="false">AI121+1</f>
        <v>79</v>
      </c>
      <c r="AJ122" s="32" t="n">
        <f aca="false">IF(ISNUMBER(D122),D122/D$31,"")</f>
        <v>543.601190476191</v>
      </c>
      <c r="AK122" s="32" t="n">
        <f aca="false">IF(ISNUMBER(E122),E122/E$31,"")</f>
        <v>574.053475935829</v>
      </c>
      <c r="AL122" s="32" t="n">
        <f aca="false">IF(ISNUMBER(F122),F122/F$31,"")</f>
        <v>435.605944538073</v>
      </c>
      <c r="AM122" s="32" t="n">
        <f aca="false">IF(ISNUMBER(G122),G122/G$31,"")</f>
        <v>388.899613899614</v>
      </c>
      <c r="AN122" s="32" t="n">
        <f aca="false">IF(ISNUMBER(H122),H122/H$31,"")</f>
        <v>544.534592122732</v>
      </c>
      <c r="AO122" s="32" t="n">
        <f aca="false">IF(ISNUMBER(I122),I122/I$31,"")</f>
        <v>301.504531722054</v>
      </c>
      <c r="AP122" s="32" t="n">
        <f aca="false">IF(ISNUMBER(J122),J122/J$31,"")</f>
        <v>100.596801145858</v>
      </c>
    </row>
    <row r="123" customFormat="false" ht="12.8" hidden="false" customHeight="false" outlineLevel="0" collapsed="false">
      <c r="B123" s="0" t="n">
        <f aca="false">B122+1</f>
        <v>80</v>
      </c>
      <c r="C123" s="15" t="n">
        <f aca="false">C122+1</f>
        <v>43977</v>
      </c>
      <c r="D123" s="21" t="n">
        <f aca="false">IF(ISNUMBER(data_in!$D160),data_in!$D160," ")</f>
        <v>32955</v>
      </c>
      <c r="E123" s="21" t="n">
        <f aca="false">IF(ISNUMBER(data_in!$E160),data_in!$E160," ")</f>
        <v>27117</v>
      </c>
      <c r="F123" s="21" t="n">
        <f aca="false">IF(ISNUMBER(data_in!$F160),data_in!$F160," ")</f>
        <v>28530</v>
      </c>
      <c r="G123" s="21" t="n">
        <f aca="false">IF(ISNUMBER(data_in!$G160),data_in!$G160," ")</f>
        <v>4125</v>
      </c>
      <c r="H123" s="21" t="n">
        <f aca="false">IF(ISNUMBER(data_in!$H160),data_in!$H160," ")</f>
        <v>37048</v>
      </c>
      <c r="I123" s="21" t="n">
        <f aca="false">IF(ISNUMBER(data_in!$I160),data_in!$I160," ")</f>
        <v>100572</v>
      </c>
      <c r="J123" s="21" t="n">
        <f aca="false">IF(ISNUMBER(data_in!$J160),data_in!$J160," ")</f>
        <v>8498</v>
      </c>
      <c r="K123" s="0"/>
      <c r="L123" s="15" t="n">
        <f aca="false">L122+1</f>
        <v>43977</v>
      </c>
      <c r="M123" s="0" t="n">
        <f aca="false">M122+1</f>
        <v>80</v>
      </c>
      <c r="N123" s="40" t="n">
        <f aca="false">IF(ISNUMBER(D123),D123/D$31,"")</f>
        <v>544.890873015873</v>
      </c>
      <c r="O123" s="40" t="str">
        <f aca="false">IF(ISNUMBER(E130),E130/E$31,"")</f>
        <v/>
      </c>
      <c r="P123" s="40" t="str">
        <f aca="false">IF(ISNUMBER(F134),F134/F$31,"")</f>
        <v/>
      </c>
      <c r="Q123" s="40" t="str">
        <f aca="false">IF(ISNUMBER(G140),G140/G$31,"")</f>
        <v/>
      </c>
      <c r="R123" s="40" t="str">
        <f aca="false">IF(ISNUMBER(H138),H138/H$31,"")</f>
        <v/>
      </c>
      <c r="S123" s="40" t="str">
        <f aca="false">IF(ISNUMBER(I142),I142/I$31,"")</f>
        <v/>
      </c>
      <c r="T123" s="40" t="str">
        <f aca="false">IF(ISNUMBER(J143),J143/J$31,"")</f>
        <v/>
      </c>
      <c r="X123" s="13" t="n">
        <f aca="false">X122+1</f>
        <v>43977</v>
      </c>
      <c r="Y123" s="0" t="n">
        <f aca="false">Y122+1</f>
        <v>80</v>
      </c>
      <c r="Z123" s="0" t="n">
        <f aca="false">IF(D124&gt;0,D124,"")</f>
        <v>33072</v>
      </c>
      <c r="AA123" s="0" t="n">
        <f aca="false">IF(E124&gt;0,E124,"")</f>
        <v>27118</v>
      </c>
      <c r="AB123" s="0" t="n">
        <f aca="false">IF(F124&gt;0,F124,"")</f>
        <v>28596</v>
      </c>
      <c r="AC123" s="0" t="n">
        <f aca="false">IF(G124&gt;0,G124,"")</f>
        <v>4220</v>
      </c>
      <c r="AD123" s="0" t="n">
        <f aca="false">IF(H124&gt;0,H124,"")</f>
        <v>37460</v>
      </c>
      <c r="AE123" s="0" t="n">
        <f aca="false">IF(I124&gt;0,I124,"")</f>
        <v>102107</v>
      </c>
      <c r="AF123" s="0" t="n">
        <f aca="false">IF(J124&gt;0,J124,"")</f>
        <v>8533</v>
      </c>
      <c r="AH123" s="15" t="n">
        <f aca="false">AH122+1</f>
        <v>43977</v>
      </c>
      <c r="AI123" s="5" t="n">
        <f aca="false">AI122+1</f>
        <v>80</v>
      </c>
      <c r="AJ123" s="32" t="n">
        <f aca="false">IF(ISNUMBER(D123),D123/D$31,"")</f>
        <v>544.890873015873</v>
      </c>
      <c r="AK123" s="32" t="n">
        <f aca="false">IF(ISNUMBER(E123),E123/E$31,"")</f>
        <v>580.042780748663</v>
      </c>
      <c r="AL123" s="32" t="n">
        <f aca="false">IF(ISNUMBER(F123),F123/F$31,"")</f>
        <v>437.107400030642</v>
      </c>
      <c r="AM123" s="32" t="n">
        <f aca="false">IF(ISNUMBER(G123),G123/G$31,"")</f>
        <v>398.166023166023</v>
      </c>
      <c r="AN123" s="32" t="n">
        <f aca="false">IF(ISNUMBER(H123),H123/H$31,"")</f>
        <v>546.511284850273</v>
      </c>
      <c r="AO123" s="32" t="n">
        <f aca="false">IF(ISNUMBER(I123),I123/I$31,"")</f>
        <v>303.842900302115</v>
      </c>
      <c r="AP123" s="32" t="n">
        <f aca="false">IF(ISNUMBER(J123),J123/J$31,"")</f>
        <v>101.43232275006</v>
      </c>
    </row>
    <row r="124" customFormat="false" ht="12.8" hidden="false" customHeight="false" outlineLevel="0" collapsed="false">
      <c r="B124" s="0" t="n">
        <f aca="false">B123+1</f>
        <v>81</v>
      </c>
      <c r="C124" s="15" t="n">
        <f aca="false">C123+1</f>
        <v>43978</v>
      </c>
      <c r="D124" s="21" t="n">
        <f aca="false">IF(ISNUMBER(data_in!$D161),data_in!$D161," ")</f>
        <v>33072</v>
      </c>
      <c r="E124" s="21" t="n">
        <f aca="false">IF(ISNUMBER(data_in!$E161),data_in!$E161," ")</f>
        <v>27118</v>
      </c>
      <c r="F124" s="21" t="n">
        <f aca="false">IF(ISNUMBER(data_in!$F161),data_in!$F161," ")</f>
        <v>28596</v>
      </c>
      <c r="G124" s="21" t="n">
        <f aca="false">IF(ISNUMBER(data_in!$G161),data_in!$G161," ")</f>
        <v>4220</v>
      </c>
      <c r="H124" s="21" t="n">
        <f aca="false">IF(ISNUMBER(data_in!$H161),data_in!$H161," ")</f>
        <v>37460</v>
      </c>
      <c r="I124" s="21" t="n">
        <f aca="false">IF(ISNUMBER(data_in!$I161),data_in!$I161," ")</f>
        <v>102107</v>
      </c>
      <c r="J124" s="21" t="n">
        <f aca="false">IF(ISNUMBER(data_in!$J161),data_in!$J161," ")</f>
        <v>8533</v>
      </c>
      <c r="K124" s="0"/>
      <c r="L124" s="15" t="n">
        <f aca="false">L123+1</f>
        <v>43978</v>
      </c>
      <c r="M124" s="0" t="n">
        <f aca="false">M123+1</f>
        <v>81</v>
      </c>
      <c r="N124" s="40" t="n">
        <f aca="false">IF(ISNUMBER(D124),D124/D$31,"")</f>
        <v>546.825396825397</v>
      </c>
      <c r="O124" s="40" t="str">
        <f aca="false">IF(ISNUMBER(E131),E131/E$31,"")</f>
        <v/>
      </c>
      <c r="P124" s="40" t="str">
        <f aca="false">IF(ISNUMBER(F135),F135/F$31,"")</f>
        <v/>
      </c>
      <c r="Q124" s="40" t="str">
        <f aca="false">IF(ISNUMBER(G141),G141/G$31,"")</f>
        <v/>
      </c>
      <c r="R124" s="40" t="str">
        <f aca="false">IF(ISNUMBER(H139),H139/H$31,"")</f>
        <v/>
      </c>
      <c r="S124" s="40" t="str">
        <f aca="false">IF(ISNUMBER(I143),I143/I$31,"")</f>
        <v/>
      </c>
      <c r="T124" s="40" t="str">
        <f aca="false">IF(ISNUMBER(J144),J144/J$31,"")</f>
        <v/>
      </c>
      <c r="X124" s="13" t="n">
        <f aca="false">X123+1</f>
        <v>43978</v>
      </c>
      <c r="Y124" s="0" t="n">
        <f aca="false">Y123+1</f>
        <v>81</v>
      </c>
      <c r="Z124" s="0" t="n">
        <f aca="false">IF(D125&gt;0,D125,"")</f>
        <v>33142</v>
      </c>
      <c r="AA124" s="0" t="n">
        <f aca="false">IF(E125&gt;0,E125,"")</f>
        <v>27119</v>
      </c>
      <c r="AB124" s="0" t="n">
        <f aca="false">IF(F125&gt;0,F125,"")</f>
        <v>28662</v>
      </c>
      <c r="AC124" s="0" t="n">
        <f aca="false">IF(G125&gt;0,G125,"")</f>
        <v>4266</v>
      </c>
      <c r="AD124" s="0" t="n">
        <f aca="false">IF(H125&gt;0,H125,"")</f>
        <v>37837</v>
      </c>
      <c r="AE124" s="0" t="n">
        <f aca="false">IF(I125&gt;0,I125,"")</f>
        <v>103330</v>
      </c>
      <c r="AF124" s="0" t="n">
        <f aca="false">IF(J125&gt;0,J125,"")</f>
        <v>8570</v>
      </c>
      <c r="AH124" s="15" t="n">
        <f aca="false">AH123+1</f>
        <v>43978</v>
      </c>
      <c r="AI124" s="5" t="n">
        <f aca="false">AI123+1</f>
        <v>81</v>
      </c>
      <c r="AJ124" s="32" t="n">
        <f aca="false">IF(ISNUMBER(D124),D124/D$31,"")</f>
        <v>546.825396825397</v>
      </c>
      <c r="AK124" s="32" t="n">
        <f aca="false">IF(ISNUMBER(E124),E124/E$31,"")</f>
        <v>580.064171122995</v>
      </c>
      <c r="AL124" s="32" t="n">
        <f aca="false">IF(ISNUMBER(F124),F124/F$31,"")</f>
        <v>438.118584341964</v>
      </c>
      <c r="AM124" s="32" t="n">
        <f aca="false">IF(ISNUMBER(G124),G124/G$31,"")</f>
        <v>407.335907335907</v>
      </c>
      <c r="AN124" s="32" t="n">
        <f aca="false">IF(ISNUMBER(H124),H124/H$31,"")</f>
        <v>552.588877415548</v>
      </c>
      <c r="AO124" s="32" t="n">
        <f aca="false">IF(ISNUMBER(I124),I124/I$31,"")</f>
        <v>308.480362537764</v>
      </c>
      <c r="AP124" s="32" t="n">
        <f aca="false">IF(ISNUMBER(J124),J124/J$31,"")</f>
        <v>101.85008355216</v>
      </c>
    </row>
    <row r="125" customFormat="false" ht="12.8" hidden="false" customHeight="false" outlineLevel="0" collapsed="false">
      <c r="B125" s="0" t="n">
        <f aca="false">B124+1</f>
        <v>82</v>
      </c>
      <c r="C125" s="15" t="n">
        <f aca="false">C124+1</f>
        <v>43979</v>
      </c>
      <c r="D125" s="21" t="n">
        <f aca="false">IF(ISNUMBER(data_in!$D162),data_in!$D162," ")</f>
        <v>33142</v>
      </c>
      <c r="E125" s="21" t="n">
        <f aca="false">IF(ISNUMBER(data_in!$E162),data_in!$E162," ")</f>
        <v>27119</v>
      </c>
      <c r="F125" s="21" t="n">
        <f aca="false">IF(ISNUMBER(data_in!$F162),data_in!$F162," ")</f>
        <v>28662</v>
      </c>
      <c r="G125" s="21" t="n">
        <f aca="false">IF(ISNUMBER(data_in!$G162),data_in!$G162," ")</f>
        <v>4266</v>
      </c>
      <c r="H125" s="21" t="n">
        <f aca="false">IF(ISNUMBER(data_in!$H162),data_in!$H162," ")</f>
        <v>37837</v>
      </c>
      <c r="I125" s="21" t="n">
        <f aca="false">IF(ISNUMBER(data_in!$I162),data_in!$I162," ")</f>
        <v>103330</v>
      </c>
      <c r="J125" s="21" t="n">
        <f aca="false">IF(ISNUMBER(data_in!$J162),data_in!$J162," ")</f>
        <v>8570</v>
      </c>
      <c r="K125" s="0"/>
      <c r="L125" s="15" t="n">
        <f aca="false">L124+1</f>
        <v>43979</v>
      </c>
      <c r="M125" s="0" t="n">
        <f aca="false">M124+1</f>
        <v>82</v>
      </c>
      <c r="N125" s="40" t="n">
        <f aca="false">IF(ISNUMBER(D125),D125/D$31,"")</f>
        <v>547.982804232804</v>
      </c>
      <c r="O125" s="40" t="str">
        <f aca="false">IF(ISNUMBER(E132),E132/E$31,"")</f>
        <v/>
      </c>
      <c r="P125" s="40" t="str">
        <f aca="false">IF(ISNUMBER(F136),F136/F$31,"")</f>
        <v/>
      </c>
      <c r="Q125" s="40" t="str">
        <f aca="false">IF(ISNUMBER(G142),G142/G$31,"")</f>
        <v/>
      </c>
      <c r="R125" s="40" t="str">
        <f aca="false">IF(ISNUMBER(H140),H140/H$31,"")</f>
        <v/>
      </c>
      <c r="S125" s="40" t="str">
        <f aca="false">IF(ISNUMBER(I144),I144/I$31,"")</f>
        <v/>
      </c>
      <c r="T125" s="40" t="str">
        <f aca="false">IF(ISNUMBER(J145),J145/J$31,"")</f>
        <v/>
      </c>
      <c r="X125" s="13" t="n">
        <f aca="false">X124+1</f>
        <v>43979</v>
      </c>
      <c r="Y125" s="0" t="n">
        <f aca="false">Y124+1</f>
        <v>82</v>
      </c>
      <c r="Z125" s="0" t="str">
        <f aca="false">IF(D126&gt;0,D126,"")</f>
        <v> </v>
      </c>
      <c r="AA125" s="0" t="str">
        <f aca="false">IF(E126&gt;0,E126,"")</f>
        <v> </v>
      </c>
      <c r="AB125" s="0" t="str">
        <f aca="false">IF(F126&gt;0,F126,"")</f>
        <v> </v>
      </c>
      <c r="AC125" s="0" t="str">
        <f aca="false">IF(G126&gt;0,G126,"")</f>
        <v> </v>
      </c>
      <c r="AD125" s="0" t="str">
        <f aca="false">IF(H126&gt;0,H126,"")</f>
        <v> </v>
      </c>
      <c r="AE125" s="0" t="str">
        <f aca="false">IF(I126&gt;0,I126,"")</f>
        <v> </v>
      </c>
      <c r="AF125" s="0" t="str">
        <f aca="false">IF(J126&gt;0,J126,"")</f>
        <v> </v>
      </c>
      <c r="AH125" s="15" t="n">
        <f aca="false">AH124+1</f>
        <v>43979</v>
      </c>
      <c r="AI125" s="5" t="n">
        <f aca="false">AI124+1</f>
        <v>82</v>
      </c>
      <c r="AJ125" s="32" t="n">
        <f aca="false">IF(ISNUMBER(D125),D125/D$31,"")</f>
        <v>547.982804232804</v>
      </c>
      <c r="AK125" s="32" t="n">
        <f aca="false">IF(ISNUMBER(E125),E125/E$31,"")</f>
        <v>580.085561497326</v>
      </c>
      <c r="AL125" s="32" t="n">
        <f aca="false">IF(ISNUMBER(F125),F125/F$31,"")</f>
        <v>439.129768653286</v>
      </c>
      <c r="AM125" s="32" t="n">
        <f aca="false">IF(ISNUMBER(G125),G125/G$31,"")</f>
        <v>411.776061776062</v>
      </c>
      <c r="AN125" s="32" t="n">
        <f aca="false">IF(ISNUMBER(H125),H125/H$31,"")</f>
        <v>558.15016964154</v>
      </c>
      <c r="AO125" s="32" t="n">
        <f aca="false">IF(ISNUMBER(I125),I125/I$31,"")</f>
        <v>312.175226586103</v>
      </c>
      <c r="AP125" s="32" t="n">
        <f aca="false">IF(ISNUMBER(J125),J125/J$31,"")</f>
        <v>102.291716400095</v>
      </c>
    </row>
    <row r="126" customFormat="false" ht="12.8" hidden="false" customHeight="false" outlineLevel="0" collapsed="false">
      <c r="B126" s="0" t="n">
        <f aca="false">B125+1</f>
        <v>83</v>
      </c>
      <c r="C126" s="15" t="n">
        <f aca="false">C125+1</f>
        <v>43980</v>
      </c>
      <c r="D126" s="21" t="str">
        <f aca="false">IF(ISNUMBER(data_in!$D163),data_in!$D163," ")</f>
        <v> </v>
      </c>
      <c r="E126" s="21" t="str">
        <f aca="false">IF(ISNUMBER(data_in!$E163),data_in!$E163," ")</f>
        <v> </v>
      </c>
      <c r="F126" s="21" t="str">
        <f aca="false">IF(ISNUMBER(data_in!$F163),data_in!$F163," ")</f>
        <v> </v>
      </c>
      <c r="G126" s="21" t="str">
        <f aca="false">IF(ISNUMBER(data_in!$G163),data_in!$G163," ")</f>
        <v> </v>
      </c>
      <c r="H126" s="21" t="str">
        <f aca="false">IF(ISNUMBER(data_in!$H163),data_in!$H163," ")</f>
        <v> </v>
      </c>
      <c r="I126" s="21" t="str">
        <f aca="false">IF(ISNUMBER(data_in!$I163),data_in!$I163," ")</f>
        <v> </v>
      </c>
      <c r="J126" s="21" t="str">
        <f aca="false">IF(ISNUMBER(data_in!$J163),data_in!$J163," ")</f>
        <v> </v>
      </c>
      <c r="K126" s="0"/>
      <c r="L126" s="15" t="n">
        <f aca="false">L125+1</f>
        <v>43980</v>
      </c>
      <c r="M126" s="0" t="n">
        <f aca="false">M125+1</f>
        <v>83</v>
      </c>
      <c r="N126" s="40" t="str">
        <f aca="false">IF(ISNUMBER(D126),D126/D$31,"")</f>
        <v/>
      </c>
      <c r="O126" s="40" t="str">
        <f aca="false">IF(ISNUMBER(E133),E133/E$31,"")</f>
        <v/>
      </c>
      <c r="P126" s="40" t="str">
        <f aca="false">IF(ISNUMBER(F137),F137/F$31,"")</f>
        <v/>
      </c>
      <c r="Q126" s="40" t="str">
        <f aca="false">IF(ISNUMBER(G143),G143/G$31,"")</f>
        <v/>
      </c>
      <c r="R126" s="40" t="str">
        <f aca="false">IF(ISNUMBER(H141),H141/H$31,"")</f>
        <v/>
      </c>
      <c r="S126" s="40" t="str">
        <f aca="false">IF(ISNUMBER(I145),I145/I$31,"")</f>
        <v/>
      </c>
      <c r="T126" s="40" t="str">
        <f aca="false">IF(ISNUMBER(J146),J146/J$31,"")</f>
        <v/>
      </c>
      <c r="X126" s="13" t="n">
        <f aca="false">X125+1</f>
        <v>43980</v>
      </c>
      <c r="Y126" s="0" t="n">
        <f aca="false">Y125+1</f>
        <v>83</v>
      </c>
      <c r="Z126" s="0" t="str">
        <f aca="false">IF(D127&gt;0,D127,"")</f>
        <v> </v>
      </c>
      <c r="AA126" s="0" t="str">
        <f aca="false">IF(E127&gt;0,E127,"")</f>
        <v> </v>
      </c>
      <c r="AB126" s="0" t="str">
        <f aca="false">IF(F127&gt;0,F127,"")</f>
        <v> </v>
      </c>
      <c r="AC126" s="0" t="str">
        <f aca="false">IF(G127&gt;0,G127,"")</f>
        <v> </v>
      </c>
      <c r="AD126" s="0" t="str">
        <f aca="false">IF(H127&gt;0,H127,"")</f>
        <v> </v>
      </c>
      <c r="AE126" s="0" t="str">
        <f aca="false">IF(I127&gt;0,I127,"")</f>
        <v> </v>
      </c>
      <c r="AF126" s="0" t="str">
        <f aca="false">IF(J127&gt;0,J127,"")</f>
        <v> </v>
      </c>
      <c r="AH126" s="15" t="n">
        <f aca="false">AH125+1</f>
        <v>43980</v>
      </c>
      <c r="AI126" s="5" t="n">
        <f aca="false">AI125+1</f>
        <v>83</v>
      </c>
      <c r="AJ126" s="32" t="str">
        <f aca="false">IF(ISNUMBER(D126),D126/D$31,"")</f>
        <v/>
      </c>
      <c r="AK126" s="32" t="str">
        <f aca="false">IF(ISNUMBER(E126),E126/E$31,"")</f>
        <v/>
      </c>
      <c r="AL126" s="32" t="str">
        <f aca="false">IF(ISNUMBER(F126),F126/F$31,"")</f>
        <v/>
      </c>
      <c r="AM126" s="32" t="str">
        <f aca="false">IF(ISNUMBER(G126),G126/G$31,"")</f>
        <v/>
      </c>
      <c r="AN126" s="32" t="str">
        <f aca="false">IF(ISNUMBER(H126),H126/H$31,"")</f>
        <v/>
      </c>
      <c r="AO126" s="32" t="str">
        <f aca="false">IF(ISNUMBER(I126),I126/I$31,"")</f>
        <v/>
      </c>
      <c r="AP126" s="32" t="str">
        <f aca="false">IF(ISNUMBER(J126),J126/J$31,"")</f>
        <v/>
      </c>
    </row>
    <row r="127" customFormat="false" ht="12.8" hidden="false" customHeight="false" outlineLevel="0" collapsed="false">
      <c r="B127" s="0" t="n">
        <f aca="false">B126+1</f>
        <v>84</v>
      </c>
      <c r="C127" s="15" t="n">
        <f aca="false">C126+1</f>
        <v>43981</v>
      </c>
      <c r="D127" s="21" t="str">
        <f aca="false">IF(ISNUMBER(data_in!$D164),data_in!$D164," ")</f>
        <v> </v>
      </c>
      <c r="E127" s="21" t="str">
        <f aca="false">IF(ISNUMBER(data_in!$E164),data_in!$E164," ")</f>
        <v> </v>
      </c>
      <c r="F127" s="21" t="str">
        <f aca="false">IF(ISNUMBER(data_in!$F164),data_in!$F164," ")</f>
        <v> </v>
      </c>
      <c r="G127" s="21" t="str">
        <f aca="false">IF(ISNUMBER(data_in!$G164),data_in!$G164," ")</f>
        <v> </v>
      </c>
      <c r="H127" s="21" t="str">
        <f aca="false">IF(ISNUMBER(data_in!$H164),data_in!$H164," ")</f>
        <v> </v>
      </c>
      <c r="I127" s="21" t="str">
        <f aca="false">IF(ISNUMBER(data_in!$I164),data_in!$I164," ")</f>
        <v> </v>
      </c>
      <c r="J127" s="21" t="str">
        <f aca="false">IF(ISNUMBER(data_in!$J164),data_in!$J164," ")</f>
        <v> </v>
      </c>
      <c r="K127" s="0"/>
      <c r="L127" s="15" t="n">
        <f aca="false">L126+1</f>
        <v>43981</v>
      </c>
      <c r="M127" s="0" t="n">
        <f aca="false">M126+1</f>
        <v>84</v>
      </c>
      <c r="N127" s="40" t="str">
        <f aca="false">IF(ISNUMBER(D127),D127/D$31,"")</f>
        <v/>
      </c>
      <c r="O127" s="40" t="str">
        <f aca="false">IF(ISNUMBER(E134),E134/E$31,"")</f>
        <v/>
      </c>
      <c r="P127" s="40" t="str">
        <f aca="false">IF(ISNUMBER(F138),F138/F$31,"")</f>
        <v/>
      </c>
      <c r="Q127" s="40" t="str">
        <f aca="false">IF(ISNUMBER(G144),G144/G$31,"")</f>
        <v/>
      </c>
      <c r="R127" s="40" t="str">
        <f aca="false">IF(ISNUMBER(H142),H142/H$31,"")</f>
        <v/>
      </c>
      <c r="S127" s="40" t="str">
        <f aca="false">IF(ISNUMBER(I146),I146/I$31,"")</f>
        <v/>
      </c>
      <c r="T127" s="40" t="str">
        <f aca="false">IF(ISNUMBER(J147),J147/J$31,"")</f>
        <v/>
      </c>
      <c r="X127" s="13" t="n">
        <f aca="false">X126+1</f>
        <v>43981</v>
      </c>
      <c r="Y127" s="0" t="n">
        <f aca="false">Y126+1</f>
        <v>84</v>
      </c>
      <c r="Z127" s="0" t="str">
        <f aca="false">IF(D128&gt;0,D128,"")</f>
        <v> </v>
      </c>
      <c r="AA127" s="0" t="str">
        <f aca="false">IF(E128&gt;0,E128,"")</f>
        <v> </v>
      </c>
      <c r="AB127" s="0" t="str">
        <f aca="false">IF(F128&gt;0,F128,"")</f>
        <v> </v>
      </c>
      <c r="AC127" s="0" t="str">
        <f aca="false">IF(G128&gt;0,G128,"")</f>
        <v> </v>
      </c>
      <c r="AD127" s="0" t="str">
        <f aca="false">IF(H128&gt;0,H128,"")</f>
        <v> </v>
      </c>
      <c r="AE127" s="0" t="str">
        <f aca="false">IF(I128&gt;0,I128,"")</f>
        <v> </v>
      </c>
      <c r="AF127" s="0" t="str">
        <f aca="false">IF(J128&gt;0,J128,"")</f>
        <v> </v>
      </c>
      <c r="AH127" s="15" t="n">
        <f aca="false">AH126+1</f>
        <v>43981</v>
      </c>
      <c r="AI127" s="5" t="n">
        <f aca="false">AI126+1</f>
        <v>84</v>
      </c>
      <c r="AJ127" s="32" t="str">
        <f aca="false">IF(ISNUMBER(D127),D127/D$31,"")</f>
        <v/>
      </c>
      <c r="AK127" s="32" t="str">
        <f aca="false">IF(ISNUMBER(E127),E127/E$31,"")</f>
        <v/>
      </c>
      <c r="AL127" s="32" t="str">
        <f aca="false">IF(ISNUMBER(F127),F127/F$31,"")</f>
        <v/>
      </c>
      <c r="AM127" s="32" t="str">
        <f aca="false">IF(ISNUMBER(G127),G127/G$31,"")</f>
        <v/>
      </c>
      <c r="AN127" s="32" t="str">
        <f aca="false">IF(ISNUMBER(H127),H127/H$31,"")</f>
        <v/>
      </c>
      <c r="AO127" s="32" t="str">
        <f aca="false">IF(ISNUMBER(I127),I127/I$31,"")</f>
        <v/>
      </c>
      <c r="AP127" s="32" t="str">
        <f aca="false">IF(ISNUMBER(J127),J127/J$31,"")</f>
        <v/>
      </c>
    </row>
    <row r="128" customFormat="false" ht="12.8" hidden="false" customHeight="false" outlineLevel="0" collapsed="false">
      <c r="B128" s="0" t="n">
        <f aca="false">B127+1</f>
        <v>85</v>
      </c>
      <c r="C128" s="15" t="n">
        <f aca="false">C127+1</f>
        <v>43982</v>
      </c>
      <c r="D128" s="21" t="str">
        <f aca="false">IF(ISNUMBER(data_in!$D165),data_in!$D165," ")</f>
        <v> </v>
      </c>
      <c r="E128" s="21" t="str">
        <f aca="false">IF(ISNUMBER(data_in!$E165),data_in!$E165," ")</f>
        <v> </v>
      </c>
      <c r="F128" s="21" t="str">
        <f aca="false">IF(ISNUMBER(data_in!$F165),data_in!$F165," ")</f>
        <v> </v>
      </c>
      <c r="G128" s="21" t="str">
        <f aca="false">IF(ISNUMBER(data_in!$G165),data_in!$G165," ")</f>
        <v> </v>
      </c>
      <c r="H128" s="21" t="str">
        <f aca="false">IF(ISNUMBER(data_in!$H165),data_in!$H165," ")</f>
        <v> </v>
      </c>
      <c r="I128" s="21" t="str">
        <f aca="false">IF(ISNUMBER(data_in!$I165),data_in!$I165," ")</f>
        <v> </v>
      </c>
      <c r="J128" s="21" t="str">
        <f aca="false">IF(ISNUMBER(data_in!$J165),data_in!$J165," ")</f>
        <v> </v>
      </c>
      <c r="K128" s="0"/>
      <c r="L128" s="15" t="n">
        <f aca="false">L127+1</f>
        <v>43982</v>
      </c>
      <c r="M128" s="0" t="n">
        <f aca="false">M127+1</f>
        <v>85</v>
      </c>
      <c r="N128" s="40" t="str">
        <f aca="false">IF(ISNUMBER(D128),D128/D$31,"")</f>
        <v/>
      </c>
      <c r="O128" s="40" t="str">
        <f aca="false">IF(ISNUMBER(E135),E135/E$31,"")</f>
        <v/>
      </c>
      <c r="P128" s="40" t="str">
        <f aca="false">IF(ISNUMBER(F139),F139/F$31,"")</f>
        <v/>
      </c>
      <c r="Q128" s="40" t="str">
        <f aca="false">IF(ISNUMBER(G145),G145/G$31,"")</f>
        <v/>
      </c>
      <c r="R128" s="40" t="str">
        <f aca="false">IF(ISNUMBER(H143),H143/H$31,"")</f>
        <v/>
      </c>
      <c r="S128" s="40" t="str">
        <f aca="false">IF(ISNUMBER(I147),I147/I$31,"")</f>
        <v/>
      </c>
      <c r="T128" s="40" t="str">
        <f aca="false">IF(ISNUMBER(J148),J148/J$31,"")</f>
        <v/>
      </c>
      <c r="V128" s="0" t="s">
        <v>115</v>
      </c>
      <c r="W128" s="9"/>
      <c r="X128" s="13" t="n">
        <f aca="false">X127+1</f>
        <v>43982</v>
      </c>
      <c r="Y128" s="0" t="n">
        <f aca="false">Y127+1</f>
        <v>85</v>
      </c>
      <c r="Z128" s="0" t="str">
        <f aca="false">IF(D129&gt;0,D129,"")</f>
        <v> </v>
      </c>
      <c r="AA128" s="0" t="str">
        <f aca="false">IF(E129&gt;0,E129,"")</f>
        <v> </v>
      </c>
      <c r="AB128" s="0" t="str">
        <f aca="false">IF(F129&gt;0,F129,"")</f>
        <v> </v>
      </c>
      <c r="AC128" s="0" t="str">
        <f aca="false">IF(G129&gt;0,G129,"")</f>
        <v> </v>
      </c>
      <c r="AD128" s="0" t="str">
        <f aca="false">IF(H129&gt;0,H129,"")</f>
        <v> </v>
      </c>
      <c r="AE128" s="0" t="str">
        <f aca="false">IF(I129&gt;0,I129,"")</f>
        <v> </v>
      </c>
      <c r="AF128" s="0" t="str">
        <f aca="false">IF(J129&gt;0,J129,"")</f>
        <v> </v>
      </c>
      <c r="AH128" s="15" t="n">
        <f aca="false">AH127+1</f>
        <v>43982</v>
      </c>
      <c r="AI128" s="5" t="n">
        <f aca="false">AI127+1</f>
        <v>85</v>
      </c>
      <c r="AJ128" s="32" t="str">
        <f aca="false">IF(ISNUMBER(D128),D128/D$31,"")</f>
        <v/>
      </c>
      <c r="AK128" s="32" t="str">
        <f aca="false">IF(ISNUMBER(E128),E128/E$31,"")</f>
        <v/>
      </c>
      <c r="AL128" s="32" t="str">
        <f aca="false">IF(ISNUMBER(F128),F128/F$31,"")</f>
        <v/>
      </c>
      <c r="AM128" s="32" t="str">
        <f aca="false">IF(ISNUMBER(G128),G128/G$31,"")</f>
        <v/>
      </c>
      <c r="AN128" s="32" t="str">
        <f aca="false">IF(ISNUMBER(H128),H128/H$31,"")</f>
        <v/>
      </c>
      <c r="AO128" s="32" t="str">
        <f aca="false">IF(ISNUMBER(I128),I128/I$31,"")</f>
        <v/>
      </c>
      <c r="AP128" s="32" t="str">
        <f aca="false">IF(ISNUMBER(J128),J128/J$31,"")</f>
        <v/>
      </c>
    </row>
    <row r="129" customFormat="false" ht="12.8" hidden="false" customHeight="false" outlineLevel="0" collapsed="false">
      <c r="B129" s="0" t="n">
        <f aca="false">B128+1</f>
        <v>86</v>
      </c>
      <c r="C129" s="15" t="n">
        <f aca="false">C128+1</f>
        <v>43983</v>
      </c>
      <c r="D129" s="21" t="str">
        <f aca="false">IF(ISNUMBER(data_in!$D166),data_in!$D166," ")</f>
        <v> </v>
      </c>
      <c r="E129" s="21" t="str">
        <f aca="false">IF(ISNUMBER(data_in!$E166),data_in!$E166," ")</f>
        <v> </v>
      </c>
      <c r="F129" s="21" t="str">
        <f aca="false">IF(ISNUMBER(data_in!$F166),data_in!$F166," ")</f>
        <v> </v>
      </c>
      <c r="G129" s="21" t="str">
        <f aca="false">IF(ISNUMBER(data_in!$G166),data_in!$G166," ")</f>
        <v> </v>
      </c>
      <c r="H129" s="21" t="str">
        <f aca="false">IF(ISNUMBER(data_in!$H166),data_in!$H166," ")</f>
        <v> </v>
      </c>
      <c r="I129" s="21" t="str">
        <f aca="false">IF(ISNUMBER(data_in!$I166),data_in!$I166," ")</f>
        <v> </v>
      </c>
      <c r="J129" s="21" t="str">
        <f aca="false">IF(ISNUMBER(data_in!$J166),data_in!$J166," ")</f>
        <v> </v>
      </c>
      <c r="L129" s="15" t="n">
        <f aca="false">L128+1</f>
        <v>43983</v>
      </c>
      <c r="M129" s="0" t="n">
        <f aca="false">M128+1</f>
        <v>86</v>
      </c>
      <c r="N129" s="40" t="str">
        <f aca="false">IF(ISNUMBER(D129),D129/D$31,"")</f>
        <v/>
      </c>
      <c r="O129" s="40" t="str">
        <f aca="false">IF(ISNUMBER(E136),E136/E$31,"")</f>
        <v/>
      </c>
      <c r="P129" s="40" t="str">
        <f aca="false">IF(ISNUMBER(F140),F140/F$31,"")</f>
        <v/>
      </c>
      <c r="Q129" s="40" t="str">
        <f aca="false">IF(ISNUMBER(G146),G146/G$31,"")</f>
        <v/>
      </c>
      <c r="R129" s="40" t="str">
        <f aca="false">IF(ISNUMBER(H144),H144/H$31,"")</f>
        <v/>
      </c>
      <c r="S129" s="40" t="str">
        <f aca="false">IF(ISNUMBER(I148),I148/I$31,"")</f>
        <v/>
      </c>
      <c r="T129" s="40" t="str">
        <f aca="false">IF(ISNUMBER(J149),J149/J$31,"")</f>
        <v/>
      </c>
      <c r="X129" s="13" t="n">
        <f aca="false">X128+1</f>
        <v>43983</v>
      </c>
      <c r="Y129" s="0" t="n">
        <f aca="false">Y128+1</f>
        <v>86</v>
      </c>
      <c r="Z129" s="0" t="str">
        <f aca="false">IF(D130&gt;0,D130,"")</f>
        <v> </v>
      </c>
      <c r="AA129" s="0" t="str">
        <f aca="false">IF(E130&gt;0,E130,"")</f>
        <v> </v>
      </c>
      <c r="AB129" s="0" t="str">
        <f aca="false">IF(F130&gt;0,F130,"")</f>
        <v> </v>
      </c>
      <c r="AC129" s="0" t="str">
        <f aca="false">IF(G130&gt;0,G130,"")</f>
        <v> </v>
      </c>
      <c r="AD129" s="0" t="str">
        <f aca="false">IF(H130&gt;0,H130,"")</f>
        <v> </v>
      </c>
      <c r="AE129" s="0" t="str">
        <f aca="false">IF(I130&gt;0,I130,"")</f>
        <v> </v>
      </c>
      <c r="AF129" s="0" t="str">
        <f aca="false">IF(J130&gt;0,J130,"")</f>
        <v> </v>
      </c>
      <c r="AH129" s="15" t="n">
        <f aca="false">AH128+1</f>
        <v>43983</v>
      </c>
      <c r="AI129" s="5" t="n">
        <f aca="false">AI128+1</f>
        <v>86</v>
      </c>
      <c r="AJ129" s="32" t="str">
        <f aca="false">IF(ISNUMBER(D129),D129/D$31,"")</f>
        <v/>
      </c>
      <c r="AK129" s="32" t="str">
        <f aca="false">IF(ISNUMBER(E129),E129/E$31,"")</f>
        <v/>
      </c>
      <c r="AL129" s="32" t="str">
        <f aca="false">IF(ISNUMBER(F129),F129/F$31,"")</f>
        <v/>
      </c>
      <c r="AM129" s="32" t="str">
        <f aca="false">IF(ISNUMBER(G129),G129/G$31,"")</f>
        <v/>
      </c>
      <c r="AN129" s="32" t="str">
        <f aca="false">IF(ISNUMBER(H129),H129/H$31,"")</f>
        <v/>
      </c>
      <c r="AO129" s="32" t="str">
        <f aca="false">IF(ISNUMBER(I129),I129/I$31,"")</f>
        <v/>
      </c>
      <c r="AP129" s="32" t="str">
        <f aca="false">IF(ISNUMBER(J129),J129/J$31,"")</f>
        <v/>
      </c>
    </row>
    <row r="130" customFormat="false" ht="12.8" hidden="false" customHeight="false" outlineLevel="0" collapsed="false">
      <c r="B130" s="0" t="n">
        <f aca="false">B129+1</f>
        <v>87</v>
      </c>
      <c r="C130" s="15" t="n">
        <f aca="false">C129+1</f>
        <v>43984</v>
      </c>
      <c r="D130" s="21" t="str">
        <f aca="false">IF(ISNUMBER(data_in!$D167),data_in!$D167," ")</f>
        <v> </v>
      </c>
      <c r="E130" s="21" t="str">
        <f aca="false">IF(ISNUMBER(data_in!$E167),data_in!$E167," ")</f>
        <v> </v>
      </c>
      <c r="F130" s="21" t="str">
        <f aca="false">IF(ISNUMBER(data_in!$F167),data_in!$F167," ")</f>
        <v> </v>
      </c>
      <c r="G130" s="21" t="str">
        <f aca="false">IF(ISNUMBER(data_in!$G167),data_in!$G167," ")</f>
        <v> </v>
      </c>
      <c r="H130" s="21" t="str">
        <f aca="false">IF(ISNUMBER(data_in!$H167),data_in!$H167," ")</f>
        <v> </v>
      </c>
      <c r="I130" s="21" t="str">
        <f aca="false">IF(ISNUMBER(data_in!$I167),data_in!$I167," ")</f>
        <v> </v>
      </c>
      <c r="J130" s="21" t="str">
        <f aca="false">IF(ISNUMBER(data_in!$J167),data_in!$J167," ")</f>
        <v> </v>
      </c>
      <c r="L130" s="15" t="n">
        <f aca="false">L129+1</f>
        <v>43984</v>
      </c>
      <c r="M130" s="0" t="n">
        <f aca="false">M129+1</f>
        <v>87</v>
      </c>
      <c r="N130" s="40" t="str">
        <f aca="false">IF(ISNUMBER(D130),D130/D$31,"")</f>
        <v/>
      </c>
      <c r="O130" s="40" t="str">
        <f aca="false">IF(ISNUMBER(E137),E137/E$31,"")</f>
        <v/>
      </c>
      <c r="P130" s="40" t="str">
        <f aca="false">IF(ISNUMBER(F141),F141/F$31,"")</f>
        <v/>
      </c>
      <c r="Q130" s="40" t="str">
        <f aca="false">IF(ISNUMBER(G147),G147/G$31,"")</f>
        <v/>
      </c>
      <c r="R130" s="40" t="str">
        <f aca="false">IF(ISNUMBER(H145),H145/H$31,"")</f>
        <v/>
      </c>
      <c r="S130" s="40" t="str">
        <f aca="false">IF(ISNUMBER(I149),I149/I$31,"")</f>
        <v/>
      </c>
      <c r="T130" s="40" t="str">
        <f aca="false">IF(ISNUMBER(J150),J150/J$31,"")</f>
        <v/>
      </c>
      <c r="X130" s="13" t="n">
        <f aca="false">X129+1</f>
        <v>43984</v>
      </c>
      <c r="Y130" s="0" t="n">
        <f aca="false">Y129+1</f>
        <v>87</v>
      </c>
      <c r="Z130" s="0" t="str">
        <f aca="false">IF(D131&gt;0,D131,"")</f>
        <v> </v>
      </c>
      <c r="AA130" s="0" t="str">
        <f aca="false">IF(E131&gt;0,E131,"")</f>
        <v> </v>
      </c>
      <c r="AB130" s="0" t="str">
        <f aca="false">IF(F131&gt;0,F131,"")</f>
        <v> </v>
      </c>
      <c r="AC130" s="0" t="str">
        <f aca="false">IF(G131&gt;0,G131,"")</f>
        <v> </v>
      </c>
      <c r="AD130" s="0" t="str">
        <f aca="false">IF(H131&gt;0,H131,"")</f>
        <v> </v>
      </c>
      <c r="AE130" s="0" t="str">
        <f aca="false">IF(I131&gt;0,I131,"")</f>
        <v> </v>
      </c>
      <c r="AF130" s="0" t="str">
        <f aca="false">IF(J131&gt;0,J131,"")</f>
        <v> </v>
      </c>
      <c r="AH130" s="15" t="n">
        <f aca="false">AH129+1</f>
        <v>43984</v>
      </c>
      <c r="AI130" s="5" t="n">
        <f aca="false">AI129+1</f>
        <v>87</v>
      </c>
      <c r="AJ130" s="32" t="str">
        <f aca="false">IF(ISNUMBER(D130),D130/D$31,"")</f>
        <v/>
      </c>
      <c r="AK130" s="32" t="str">
        <f aca="false">IF(ISNUMBER(E130),E130/E$31,"")</f>
        <v/>
      </c>
      <c r="AL130" s="32" t="str">
        <f aca="false">IF(ISNUMBER(F130),F130/F$31,"")</f>
        <v/>
      </c>
      <c r="AM130" s="32" t="str">
        <f aca="false">IF(ISNUMBER(G130),G130/G$31,"")</f>
        <v/>
      </c>
      <c r="AN130" s="32" t="str">
        <f aca="false">IF(ISNUMBER(H130),H130/H$31,"")</f>
        <v/>
      </c>
      <c r="AO130" s="32" t="str">
        <f aca="false">IF(ISNUMBER(I130),I130/I$31,"")</f>
        <v/>
      </c>
      <c r="AP130" s="32" t="str">
        <f aca="false">IF(ISNUMBER(J130),J130/J$31,"")</f>
        <v/>
      </c>
    </row>
    <row r="131" customFormat="false" ht="12.8" hidden="false" customHeight="false" outlineLevel="0" collapsed="false">
      <c r="B131" s="0" t="n">
        <f aca="false">B130+1</f>
        <v>88</v>
      </c>
      <c r="C131" s="15" t="n">
        <f aca="false">C130+1</f>
        <v>43985</v>
      </c>
      <c r="D131" s="21" t="str">
        <f aca="false">IF(ISNUMBER(data_in!$D168),data_in!$D168," ")</f>
        <v> </v>
      </c>
      <c r="E131" s="21" t="str">
        <f aca="false">IF(ISNUMBER(data_in!$E168),data_in!$E168," ")</f>
        <v> </v>
      </c>
      <c r="F131" s="21" t="str">
        <f aca="false">IF(ISNUMBER(data_in!$F168),data_in!$F168," ")</f>
        <v> </v>
      </c>
      <c r="G131" s="21" t="str">
        <f aca="false">IF(ISNUMBER(data_in!$G168),data_in!$G168," ")</f>
        <v> </v>
      </c>
      <c r="H131" s="21" t="str">
        <f aca="false">IF(ISNUMBER(data_in!$H168),data_in!$H168," ")</f>
        <v> </v>
      </c>
      <c r="I131" s="21" t="str">
        <f aca="false">IF(ISNUMBER(data_in!$I168),data_in!$I168," ")</f>
        <v> </v>
      </c>
      <c r="J131" s="21" t="str">
        <f aca="false">IF(ISNUMBER(data_in!$J168),data_in!$J168," ")</f>
        <v> </v>
      </c>
      <c r="L131" s="15" t="n">
        <f aca="false">L130+1</f>
        <v>43985</v>
      </c>
      <c r="M131" s="0" t="n">
        <f aca="false">M130+1</f>
        <v>88</v>
      </c>
      <c r="N131" s="40" t="str">
        <f aca="false">IF(ISNUMBER(D131),D131/D$31,"")</f>
        <v/>
      </c>
      <c r="O131" s="40" t="str">
        <f aca="false">IF(ISNUMBER(E138),E138/E$31,"")</f>
        <v/>
      </c>
      <c r="P131" s="40" t="str">
        <f aca="false">IF(ISNUMBER(F142),F142/F$31,"")</f>
        <v/>
      </c>
      <c r="Q131" s="40" t="str">
        <f aca="false">IF(ISNUMBER(G148),G148/G$31,"")</f>
        <v/>
      </c>
      <c r="R131" s="40" t="str">
        <f aca="false">IF(ISNUMBER(H146),H146/H$31,"")</f>
        <v/>
      </c>
      <c r="S131" s="40" t="str">
        <f aca="false">IF(ISNUMBER(I150),I150/I$31,"")</f>
        <v/>
      </c>
      <c r="T131" s="40" t="str">
        <f aca="false">IF(ISNUMBER(J151),J151/J$31,"")</f>
        <v/>
      </c>
      <c r="X131" s="13" t="n">
        <f aca="false">X130+1</f>
        <v>43985</v>
      </c>
      <c r="Y131" s="0" t="n">
        <f aca="false">Y130+1</f>
        <v>88</v>
      </c>
      <c r="Z131" s="0" t="str">
        <f aca="false">IF(D132&gt;0,D132,"")</f>
        <v> </v>
      </c>
      <c r="AA131" s="0" t="str">
        <f aca="false">IF(E132&gt;0,E132,"")</f>
        <v> </v>
      </c>
      <c r="AB131" s="0" t="str">
        <f aca="false">IF(F132&gt;0,F132,"")</f>
        <v> </v>
      </c>
      <c r="AC131" s="0" t="str">
        <f aca="false">IF(G132&gt;0,G132,"")</f>
        <v> </v>
      </c>
      <c r="AD131" s="0" t="str">
        <f aca="false">IF(H132&gt;0,H132,"")</f>
        <v> </v>
      </c>
      <c r="AE131" s="0" t="str">
        <f aca="false">IF(I132&gt;0,I132,"")</f>
        <v> </v>
      </c>
      <c r="AF131" s="0" t="str">
        <f aca="false">IF(J132&gt;0,J132,"")</f>
        <v> </v>
      </c>
      <c r="AH131" s="15" t="n">
        <f aca="false">AH130+1</f>
        <v>43985</v>
      </c>
      <c r="AI131" s="5" t="n">
        <f aca="false">AI130+1</f>
        <v>88</v>
      </c>
      <c r="AJ131" s="32" t="str">
        <f aca="false">IF(ISNUMBER(D131),D131/D$31,"")</f>
        <v/>
      </c>
      <c r="AK131" s="32" t="str">
        <f aca="false">IF(ISNUMBER(E131),E131/E$31,"")</f>
        <v/>
      </c>
      <c r="AL131" s="32" t="str">
        <f aca="false">IF(ISNUMBER(F131),F131/F$31,"")</f>
        <v/>
      </c>
      <c r="AM131" s="32" t="str">
        <f aca="false">IF(ISNUMBER(G131),G131/G$31,"")</f>
        <v/>
      </c>
      <c r="AN131" s="32" t="str">
        <f aca="false">IF(ISNUMBER(H131),H131/H$31,"")</f>
        <v/>
      </c>
      <c r="AO131" s="32" t="str">
        <f aca="false">IF(ISNUMBER(I131),I131/I$31,"")</f>
        <v/>
      </c>
      <c r="AP131" s="32" t="str">
        <f aca="false">IF(ISNUMBER(J131),J131/J$31,"")</f>
        <v/>
      </c>
    </row>
    <row r="132" customFormat="false" ht="12.8" hidden="false" customHeight="false" outlineLevel="0" collapsed="false">
      <c r="B132" s="0" t="n">
        <f aca="false">B131+1</f>
        <v>89</v>
      </c>
      <c r="C132" s="15" t="n">
        <f aca="false">C131+1</f>
        <v>43986</v>
      </c>
      <c r="D132" s="21" t="str">
        <f aca="false">IF(ISNUMBER(data_in!$D169),data_in!$D169," ")</f>
        <v> </v>
      </c>
      <c r="E132" s="21" t="str">
        <f aca="false">IF(ISNUMBER(data_in!$E169),data_in!$E169," ")</f>
        <v> </v>
      </c>
      <c r="F132" s="21" t="str">
        <f aca="false">IF(ISNUMBER(data_in!$F169),data_in!$F169," ")</f>
        <v> </v>
      </c>
      <c r="G132" s="21" t="str">
        <f aca="false">IF(ISNUMBER(data_in!$G169),data_in!$G169," ")</f>
        <v> </v>
      </c>
      <c r="H132" s="21" t="str">
        <f aca="false">IF(ISNUMBER(data_in!$H169),data_in!$H169," ")</f>
        <v> </v>
      </c>
      <c r="I132" s="21" t="str">
        <f aca="false">IF(ISNUMBER(data_in!$I169),data_in!$I169," ")</f>
        <v> </v>
      </c>
      <c r="J132" s="21" t="str">
        <f aca="false">IF(ISNUMBER(data_in!$J169),data_in!$J169," ")</f>
        <v> </v>
      </c>
      <c r="L132" s="15" t="n">
        <f aca="false">L131+1</f>
        <v>43986</v>
      </c>
      <c r="M132" s="0" t="n">
        <f aca="false">M131+1</f>
        <v>89</v>
      </c>
      <c r="N132" s="40" t="str">
        <f aca="false">IF(ISNUMBER(D132),D132/D$31,"")</f>
        <v/>
      </c>
      <c r="O132" s="40" t="str">
        <f aca="false">IF(ISNUMBER(E139),E139/E$31,"")</f>
        <v/>
      </c>
      <c r="P132" s="40" t="str">
        <f aca="false">IF(ISNUMBER(F143),F143/F$31,"")</f>
        <v/>
      </c>
      <c r="Q132" s="40" t="str">
        <f aca="false">IF(ISNUMBER(G149),G149/G$31,"")</f>
        <v/>
      </c>
      <c r="R132" s="40" t="str">
        <f aca="false">IF(ISNUMBER(H147),H147/H$31,"")</f>
        <v/>
      </c>
      <c r="S132" s="40" t="str">
        <f aca="false">IF(ISNUMBER(I151),I151/I$31,"")</f>
        <v/>
      </c>
      <c r="T132" s="40" t="str">
        <f aca="false">IF(ISNUMBER(J152),J152/J$31,"")</f>
        <v/>
      </c>
      <c r="X132" s="13" t="n">
        <f aca="false">X131+1</f>
        <v>43986</v>
      </c>
      <c r="Y132" s="0" t="n">
        <f aca="false">Y131+1</f>
        <v>89</v>
      </c>
      <c r="Z132" s="0" t="str">
        <f aca="false">IF(D133&gt;0,D133,"")</f>
        <v> </v>
      </c>
      <c r="AA132" s="0" t="str">
        <f aca="false">IF(E133&gt;0,E133,"")</f>
        <v> </v>
      </c>
      <c r="AB132" s="0" t="str">
        <f aca="false">IF(F133&gt;0,F133,"")</f>
        <v> </v>
      </c>
      <c r="AC132" s="0" t="str">
        <f aca="false">IF(G133&gt;0,G133,"")</f>
        <v> </v>
      </c>
      <c r="AD132" s="0" t="str">
        <f aca="false">IF(H133&gt;0,H133,"")</f>
        <v> </v>
      </c>
      <c r="AE132" s="0" t="str">
        <f aca="false">IF(I133&gt;0,I133,"")</f>
        <v> </v>
      </c>
      <c r="AF132" s="0" t="str">
        <f aca="false">IF(J133&gt;0,J133,"")</f>
        <v> </v>
      </c>
      <c r="AH132" s="15" t="n">
        <f aca="false">AH131+1</f>
        <v>43986</v>
      </c>
      <c r="AI132" s="5" t="n">
        <f aca="false">AI131+1</f>
        <v>89</v>
      </c>
      <c r="AJ132" s="32" t="str">
        <f aca="false">IF(ISNUMBER(D132),D132/D$31,"")</f>
        <v/>
      </c>
      <c r="AK132" s="32" t="str">
        <f aca="false">IF(ISNUMBER(E132),E132/E$31,"")</f>
        <v/>
      </c>
      <c r="AL132" s="32" t="str">
        <f aca="false">IF(ISNUMBER(F132),F132/F$31,"")</f>
        <v/>
      </c>
      <c r="AM132" s="32" t="str">
        <f aca="false">IF(ISNUMBER(G132),G132/G$31,"")</f>
        <v/>
      </c>
      <c r="AN132" s="32" t="str">
        <f aca="false">IF(ISNUMBER(H132),H132/H$31,"")</f>
        <v/>
      </c>
      <c r="AO132" s="32" t="str">
        <f aca="false">IF(ISNUMBER(I132),I132/I$31,"")</f>
        <v/>
      </c>
      <c r="AP132" s="32" t="str">
        <f aca="false">IF(ISNUMBER(J132),J132/J$31,"")</f>
        <v/>
      </c>
    </row>
    <row r="133" customFormat="false" ht="12.8" hidden="false" customHeight="false" outlineLevel="0" collapsed="false">
      <c r="B133" s="0" t="n">
        <f aca="false">B132+1</f>
        <v>90</v>
      </c>
      <c r="C133" s="15" t="n">
        <f aca="false">C132+1</f>
        <v>43987</v>
      </c>
      <c r="D133" s="21" t="str">
        <f aca="false">IF(ISNUMBER(data_in!$D170),data_in!$D170," ")</f>
        <v> </v>
      </c>
      <c r="E133" s="21" t="str">
        <f aca="false">IF(ISNUMBER(data_in!$E170),data_in!$E170," ")</f>
        <v> </v>
      </c>
      <c r="F133" s="21" t="str">
        <f aca="false">IF(ISNUMBER(data_in!$F170),data_in!$F170," ")</f>
        <v> </v>
      </c>
      <c r="G133" s="21" t="str">
        <f aca="false">IF(ISNUMBER(data_in!$G170),data_in!$G170," ")</f>
        <v> </v>
      </c>
      <c r="H133" s="21" t="str">
        <f aca="false">IF(ISNUMBER(data_in!$H170),data_in!$H170," ")</f>
        <v> </v>
      </c>
      <c r="I133" s="21" t="str">
        <f aca="false">IF(ISNUMBER(data_in!$I170),data_in!$I170," ")</f>
        <v> </v>
      </c>
      <c r="J133" s="21" t="str">
        <f aca="false">IF(ISNUMBER(data_in!$J170),data_in!$J170," ")</f>
        <v> </v>
      </c>
      <c r="L133" s="15" t="n">
        <f aca="false">L132+1</f>
        <v>43987</v>
      </c>
      <c r="M133" s="0" t="n">
        <f aca="false">M132+1</f>
        <v>90</v>
      </c>
      <c r="N133" s="40" t="str">
        <f aca="false">IF(ISNUMBER(D133),D133/D$31,"")</f>
        <v/>
      </c>
      <c r="O133" s="40" t="str">
        <f aca="false">IF(ISNUMBER(E140),E140/E$31,"")</f>
        <v/>
      </c>
      <c r="P133" s="40" t="str">
        <f aca="false">IF(ISNUMBER(F144),F144/F$31,"")</f>
        <v/>
      </c>
      <c r="Q133" s="40" t="str">
        <f aca="false">IF(ISNUMBER(G150),G150/G$31,"")</f>
        <v/>
      </c>
      <c r="R133" s="40" t="str">
        <f aca="false">IF(ISNUMBER(H148),H148/H$31,"")</f>
        <v/>
      </c>
      <c r="S133" s="40" t="str">
        <f aca="false">IF(ISNUMBER(I152),I152/I$31,"")</f>
        <v/>
      </c>
      <c r="T133" s="40" t="str">
        <f aca="false">IF(ISNUMBER(J153),J153/J$31,"")</f>
        <v/>
      </c>
      <c r="X133" s="13" t="n">
        <f aca="false">X132+1</f>
        <v>43987</v>
      </c>
      <c r="Y133" s="0" t="n">
        <f aca="false">Y132+1</f>
        <v>90</v>
      </c>
      <c r="Z133" s="0" t="str">
        <f aca="false">IF(D134&gt;0,D134,"")</f>
        <v> </v>
      </c>
      <c r="AA133" s="0" t="str">
        <f aca="false">IF(E134&gt;0,E134,"")</f>
        <v> </v>
      </c>
      <c r="AB133" s="0" t="str">
        <f aca="false">IF(F134&gt;0,F134,"")</f>
        <v> </v>
      </c>
      <c r="AC133" s="0" t="str">
        <f aca="false">IF(G134&gt;0,G134,"")</f>
        <v> </v>
      </c>
      <c r="AD133" s="0" t="str">
        <f aca="false">IF(H134&gt;0,H134,"")</f>
        <v> </v>
      </c>
      <c r="AE133" s="0" t="str">
        <f aca="false">IF(I134&gt;0,I134,"")</f>
        <v> </v>
      </c>
      <c r="AF133" s="0" t="str">
        <f aca="false">IF(J134&gt;0,J134,"")</f>
        <v> </v>
      </c>
      <c r="AH133" s="15" t="n">
        <f aca="false">AH132+1</f>
        <v>43987</v>
      </c>
      <c r="AI133" s="5" t="n">
        <f aca="false">AI132+1</f>
        <v>90</v>
      </c>
      <c r="AJ133" s="32" t="str">
        <f aca="false">IF(ISNUMBER(D133),D133/D$31,"")</f>
        <v/>
      </c>
      <c r="AK133" s="32" t="str">
        <f aca="false">IF(ISNUMBER(E133),E133/E$31,"")</f>
        <v/>
      </c>
      <c r="AL133" s="32" t="str">
        <f aca="false">IF(ISNUMBER(F133),F133/F$31,"")</f>
        <v/>
      </c>
      <c r="AM133" s="32" t="str">
        <f aca="false">IF(ISNUMBER(G133),G133/G$31,"")</f>
        <v/>
      </c>
      <c r="AN133" s="32" t="str">
        <f aca="false">IF(ISNUMBER(H133),H133/H$31,"")</f>
        <v/>
      </c>
      <c r="AO133" s="32" t="str">
        <f aca="false">IF(ISNUMBER(I133),I133/I$31,"")</f>
        <v/>
      </c>
      <c r="AP133" s="32" t="str">
        <f aca="false">IF(ISNUMBER(J133),J133/J$31,"")</f>
        <v/>
      </c>
    </row>
    <row r="134" customFormat="false" ht="12.8" hidden="false" customHeight="false" outlineLevel="0" collapsed="false">
      <c r="C134" s="15" t="n">
        <f aca="false">C133+1</f>
        <v>43988</v>
      </c>
      <c r="D134" s="21" t="str">
        <f aca="false">IF(ISNUMBER(data_in!$D171),data_in!$D171," ")</f>
        <v> </v>
      </c>
      <c r="E134" s="21" t="str">
        <f aca="false">IF(ISNUMBER(data_in!$E171),data_in!$E171," ")</f>
        <v> </v>
      </c>
      <c r="F134" s="21" t="str">
        <f aca="false">IF(ISNUMBER(data_in!$F171),data_in!$F171," ")</f>
        <v> </v>
      </c>
      <c r="G134" s="21" t="str">
        <f aca="false">IF(ISNUMBER(data_in!$G171),data_in!$G171," ")</f>
        <v> </v>
      </c>
      <c r="H134" s="21" t="str">
        <f aca="false">IF(ISNUMBER(data_in!$H171),data_in!$H171," ")</f>
        <v> </v>
      </c>
      <c r="I134" s="21" t="str">
        <f aca="false">IF(ISNUMBER(data_in!$I171),data_in!$I171," ")</f>
        <v> </v>
      </c>
      <c r="J134" s="21" t="str">
        <f aca="false">IF(ISNUMBER(data_in!$J171),data_in!$J171," ")</f>
        <v> </v>
      </c>
      <c r="L134" s="15" t="n">
        <f aca="false">L133+1</f>
        <v>43988</v>
      </c>
      <c r="M134" s="0" t="n">
        <f aca="false">M133+1</f>
        <v>91</v>
      </c>
      <c r="N134" s="40" t="str">
        <f aca="false">IF(ISNUMBER(D134),D134/D$31,"")</f>
        <v/>
      </c>
      <c r="O134" s="40" t="str">
        <f aca="false">IF(ISNUMBER(E141),E141/E$31,"")</f>
        <v/>
      </c>
      <c r="P134" s="40" t="str">
        <f aca="false">IF(ISNUMBER(F145),F145/F$31,"")</f>
        <v/>
      </c>
      <c r="Q134" s="40" t="str">
        <f aca="false">IF(ISNUMBER(G151),G151/G$31,"")</f>
        <v/>
      </c>
      <c r="R134" s="40" t="str">
        <f aca="false">IF(ISNUMBER(H149),H149/H$31,"")</f>
        <v/>
      </c>
      <c r="S134" s="40" t="str">
        <f aca="false">IF(ISNUMBER(I153),I153/I$31,"")</f>
        <v/>
      </c>
      <c r="T134" s="40" t="str">
        <f aca="false">IF(ISNUMBER(J154),J154/J$31,"")</f>
        <v/>
      </c>
      <c r="X134" s="13" t="n">
        <f aca="false">X133+1</f>
        <v>43988</v>
      </c>
      <c r="Y134" s="0" t="n">
        <f aca="false">Y133+1</f>
        <v>91</v>
      </c>
      <c r="Z134" s="0" t="str">
        <f aca="false">IF(D135&gt;0,D135,"")</f>
        <v> </v>
      </c>
      <c r="AA134" s="0" t="str">
        <f aca="false">IF(E135&gt;0,E135,"")</f>
        <v> </v>
      </c>
      <c r="AB134" s="0" t="str">
        <f aca="false">IF(F135&gt;0,F135,"")</f>
        <v> </v>
      </c>
      <c r="AC134" s="0" t="str">
        <f aca="false">IF(G135&gt;0,G135,"")</f>
        <v> </v>
      </c>
      <c r="AD134" s="0" t="str">
        <f aca="false">IF(H135&gt;0,H135,"")</f>
        <v> </v>
      </c>
      <c r="AE134" s="0" t="str">
        <f aca="false">IF(I135&gt;0,I135,"")</f>
        <v> </v>
      </c>
      <c r="AF134" s="0" t="str">
        <f aca="false">IF(J135&gt;0,J135,"")</f>
        <v> </v>
      </c>
      <c r="AH134" s="15" t="n">
        <f aca="false">AH133+1</f>
        <v>43988</v>
      </c>
      <c r="AI134" s="5" t="n">
        <f aca="false">AI133+1</f>
        <v>91</v>
      </c>
      <c r="AJ134" s="32" t="str">
        <f aca="false">IF(ISNUMBER(D134),D134/D$31,"")</f>
        <v/>
      </c>
      <c r="AK134" s="32" t="str">
        <f aca="false">IF(ISNUMBER(E134),E134/E$31,"")</f>
        <v/>
      </c>
      <c r="AL134" s="32" t="str">
        <f aca="false">IF(ISNUMBER(F134),F134/F$31,"")</f>
        <v/>
      </c>
      <c r="AM134" s="32" t="str">
        <f aca="false">IF(ISNUMBER(G134),G134/G$31,"")</f>
        <v/>
      </c>
      <c r="AN134" s="32" t="str">
        <f aca="false">IF(ISNUMBER(H134),H134/H$31,"")</f>
        <v/>
      </c>
      <c r="AO134" s="32" t="str">
        <f aca="false">IF(ISNUMBER(I134),I134/I$31,"")</f>
        <v/>
      </c>
      <c r="AP134" s="32" t="str">
        <f aca="false">IF(ISNUMBER(J134),J134/J$31,"")</f>
        <v/>
      </c>
    </row>
    <row r="135" customFormat="false" ht="12.8" hidden="false" customHeight="false" outlineLevel="0" collapsed="false">
      <c r="C135" s="15" t="n">
        <f aca="false">C134+1</f>
        <v>43989</v>
      </c>
      <c r="D135" s="21" t="str">
        <f aca="false">IF(ISNUMBER(data_in!$D172),data_in!$D172," ")</f>
        <v> </v>
      </c>
      <c r="E135" s="21" t="str">
        <f aca="false">IF(ISNUMBER(data_in!$E172),data_in!$E172," ")</f>
        <v> </v>
      </c>
      <c r="F135" s="21" t="str">
        <f aca="false">IF(ISNUMBER(data_in!$F172),data_in!$F172," ")</f>
        <v> </v>
      </c>
      <c r="G135" s="21" t="str">
        <f aca="false">IF(ISNUMBER(data_in!$G172),data_in!$G172," ")</f>
        <v> </v>
      </c>
      <c r="H135" s="21" t="str">
        <f aca="false">IF(ISNUMBER(data_in!$H172),data_in!$H172," ")</f>
        <v> </v>
      </c>
      <c r="I135" s="21" t="str">
        <f aca="false">IF(ISNUMBER(data_in!$I172),data_in!$I172," ")</f>
        <v> </v>
      </c>
      <c r="J135" s="21" t="str">
        <f aca="false">IF(ISNUMBER(data_in!$J172),data_in!$J172," ")</f>
        <v> </v>
      </c>
      <c r="L135" s="15" t="n">
        <f aca="false">L134+1</f>
        <v>43989</v>
      </c>
      <c r="M135" s="0" t="n">
        <f aca="false">M134+1</f>
        <v>92</v>
      </c>
      <c r="N135" s="40" t="str">
        <f aca="false">IF(ISNUMBER(D135),D135/D$31,"")</f>
        <v/>
      </c>
      <c r="O135" s="40" t="str">
        <f aca="false">IF(ISNUMBER(E142),E142/E$31,"")</f>
        <v/>
      </c>
      <c r="P135" s="40" t="str">
        <f aca="false">IF(ISNUMBER(F146),F146/F$31,"")</f>
        <v/>
      </c>
      <c r="Q135" s="40" t="str">
        <f aca="false">IF(ISNUMBER(G152),G152/G$31,"")</f>
        <v/>
      </c>
      <c r="R135" s="40" t="str">
        <f aca="false">IF(ISNUMBER(H150),H150/H$31,"")</f>
        <v/>
      </c>
      <c r="S135" s="40" t="str">
        <f aca="false">IF(ISNUMBER(I154),I154/I$31,"")</f>
        <v/>
      </c>
      <c r="T135" s="40" t="str">
        <f aca="false">IF(ISNUMBER(J155),J155/J$31,"")</f>
        <v/>
      </c>
      <c r="X135" s="13" t="n">
        <f aca="false">X134+1</f>
        <v>43989</v>
      </c>
      <c r="Y135" s="0" t="n">
        <f aca="false">Y134+1</f>
        <v>92</v>
      </c>
      <c r="Z135" s="0" t="str">
        <f aca="false">IF(D136&gt;0,D136,"")</f>
        <v> </v>
      </c>
      <c r="AA135" s="0" t="str">
        <f aca="false">IF(E136&gt;0,E136,"")</f>
        <v> </v>
      </c>
      <c r="AB135" s="0" t="str">
        <f aca="false">IF(F136&gt;0,F136,"")</f>
        <v> </v>
      </c>
      <c r="AC135" s="0" t="str">
        <f aca="false">IF(G136&gt;0,G136,"")</f>
        <v> </v>
      </c>
      <c r="AD135" s="0" t="str">
        <f aca="false">IF(H136&gt;0,H136,"")</f>
        <v> </v>
      </c>
      <c r="AE135" s="0" t="str">
        <f aca="false">IF(I136&gt;0,I136,"")</f>
        <v> </v>
      </c>
      <c r="AF135" s="0" t="str">
        <f aca="false">IF(J136&gt;0,J136,"")</f>
        <v> </v>
      </c>
      <c r="AH135" s="15" t="n">
        <f aca="false">AH134+1</f>
        <v>43989</v>
      </c>
      <c r="AI135" s="5" t="n">
        <f aca="false">AI134+1</f>
        <v>92</v>
      </c>
      <c r="AJ135" s="32" t="str">
        <f aca="false">IF(ISNUMBER(D135),D135/D$31,"")</f>
        <v/>
      </c>
      <c r="AK135" s="32" t="str">
        <f aca="false">IF(ISNUMBER(E135),E135/E$31,"")</f>
        <v/>
      </c>
      <c r="AL135" s="32" t="str">
        <f aca="false">IF(ISNUMBER(F135),F135/F$31,"")</f>
        <v/>
      </c>
      <c r="AM135" s="32" t="str">
        <f aca="false">IF(ISNUMBER(G135),G135/G$31,"")</f>
        <v/>
      </c>
      <c r="AN135" s="32" t="str">
        <f aca="false">IF(ISNUMBER(H135),H135/H$31,"")</f>
        <v/>
      </c>
      <c r="AO135" s="32" t="str">
        <f aca="false">IF(ISNUMBER(I135),I135/I$31,"")</f>
        <v/>
      </c>
      <c r="AP135" s="32" t="str">
        <f aca="false">IF(ISNUMBER(J135),J135/J$31,"")</f>
        <v/>
      </c>
    </row>
    <row r="136" customFormat="false" ht="12.8" hidden="false" customHeight="false" outlineLevel="0" collapsed="false">
      <c r="C136" s="15" t="n">
        <f aca="false">C135+1</f>
        <v>43990</v>
      </c>
      <c r="D136" s="21" t="str">
        <f aca="false">IF(ISNUMBER(data_in!$D173),data_in!$D173," ")</f>
        <v> </v>
      </c>
      <c r="E136" s="21" t="str">
        <f aca="false">IF(ISNUMBER(data_in!$E173),data_in!$E173," ")</f>
        <v> </v>
      </c>
      <c r="F136" s="21" t="str">
        <f aca="false">IF(ISNUMBER(data_in!$F173),data_in!$F173," ")</f>
        <v> </v>
      </c>
      <c r="G136" s="21" t="str">
        <f aca="false">IF(ISNUMBER(data_in!$G173),data_in!$G173," ")</f>
        <v> </v>
      </c>
      <c r="H136" s="21" t="str">
        <f aca="false">IF(ISNUMBER(data_in!$H173),data_in!$H173," ")</f>
        <v> </v>
      </c>
      <c r="I136" s="21" t="str">
        <f aca="false">IF(ISNUMBER(data_in!$I173),data_in!$I173," ")</f>
        <v> </v>
      </c>
      <c r="J136" s="21" t="str">
        <f aca="false">IF(ISNUMBER(data_in!$J173),data_in!$J173," ")</f>
        <v> </v>
      </c>
      <c r="L136" s="15" t="n">
        <f aca="false">L135+1</f>
        <v>43990</v>
      </c>
      <c r="M136" s="0" t="n">
        <f aca="false">M135+1</f>
        <v>93</v>
      </c>
      <c r="N136" s="40" t="str">
        <f aca="false">IF(ISNUMBER(D136),D136/D$31,"")</f>
        <v/>
      </c>
      <c r="O136" s="40" t="str">
        <f aca="false">IF(ISNUMBER(E143),E143/E$31,"")</f>
        <v/>
      </c>
      <c r="P136" s="40" t="str">
        <f aca="false">IF(ISNUMBER(F147),F147/F$31,"")</f>
        <v/>
      </c>
      <c r="Q136" s="40" t="str">
        <f aca="false">IF(ISNUMBER(G153),G153/G$31,"")</f>
        <v/>
      </c>
      <c r="R136" s="40" t="str">
        <f aca="false">IF(ISNUMBER(H151),H151/H$31,"")</f>
        <v/>
      </c>
      <c r="S136" s="40" t="str">
        <f aca="false">IF(ISNUMBER(I155),I155/I$31,"")</f>
        <v/>
      </c>
      <c r="T136" s="40" t="str">
        <f aca="false">IF(ISNUMBER(J156),J156/J$31,"")</f>
        <v/>
      </c>
      <c r="X136" s="13" t="n">
        <f aca="false">X135+1</f>
        <v>43990</v>
      </c>
      <c r="Y136" s="0" t="n">
        <f aca="false">Y135+1</f>
        <v>93</v>
      </c>
      <c r="Z136" s="0" t="str">
        <f aca="false">IF(D137&gt;0,D137,"")</f>
        <v> </v>
      </c>
      <c r="AA136" s="0" t="str">
        <f aca="false">IF(E137&gt;0,E137,"")</f>
        <v> </v>
      </c>
      <c r="AB136" s="0" t="str">
        <f aca="false">IF(F137&gt;0,F137,"")</f>
        <v> </v>
      </c>
      <c r="AC136" s="0" t="str">
        <f aca="false">IF(G137&gt;0,G137,"")</f>
        <v> </v>
      </c>
      <c r="AD136" s="0" t="str">
        <f aca="false">IF(H137&gt;0,H137,"")</f>
        <v> </v>
      </c>
      <c r="AE136" s="0" t="str">
        <f aca="false">IF(I137&gt;0,I137,"")</f>
        <v> </v>
      </c>
      <c r="AF136" s="0" t="str">
        <f aca="false">IF(J137&gt;0,J137,"")</f>
        <v> </v>
      </c>
      <c r="AH136" s="15" t="n">
        <f aca="false">AH135+1</f>
        <v>43990</v>
      </c>
      <c r="AI136" s="5" t="n">
        <f aca="false">AI135+1</f>
        <v>93</v>
      </c>
      <c r="AJ136" s="32" t="str">
        <f aca="false">IF(ISNUMBER(D136),D136/D$31,"")</f>
        <v/>
      </c>
      <c r="AK136" s="32" t="str">
        <f aca="false">IF(ISNUMBER(E136),E136/E$31,"")</f>
        <v/>
      </c>
      <c r="AL136" s="32" t="str">
        <f aca="false">IF(ISNUMBER(F136),F136/F$31,"")</f>
        <v/>
      </c>
      <c r="AM136" s="32" t="str">
        <f aca="false">IF(ISNUMBER(G136),G136/G$31,"")</f>
        <v/>
      </c>
      <c r="AN136" s="32" t="str">
        <f aca="false">IF(ISNUMBER(H136),H136/H$31,"")</f>
        <v/>
      </c>
      <c r="AO136" s="32" t="str">
        <f aca="false">IF(ISNUMBER(I136),I136/I$31,"")</f>
        <v/>
      </c>
      <c r="AP136" s="32" t="str">
        <f aca="false">IF(ISNUMBER(J136),J136/J$31,"")</f>
        <v/>
      </c>
    </row>
    <row r="137" customFormat="false" ht="12.8" hidden="false" customHeight="false" outlineLevel="0" collapsed="false">
      <c r="C137" s="15" t="n">
        <f aca="false">C136+1</f>
        <v>43991</v>
      </c>
      <c r="D137" s="21" t="str">
        <f aca="false">IF(ISNUMBER(data_in!$D174),data_in!$D174," ")</f>
        <v> </v>
      </c>
      <c r="E137" s="21" t="str">
        <f aca="false">IF(ISNUMBER(data_in!$E174),data_in!$E174," ")</f>
        <v> </v>
      </c>
      <c r="F137" s="21" t="str">
        <f aca="false">IF(ISNUMBER(data_in!$F174),data_in!$F174," ")</f>
        <v> </v>
      </c>
      <c r="G137" s="21" t="str">
        <f aca="false">IF(ISNUMBER(data_in!$G174),data_in!$G174," ")</f>
        <v> </v>
      </c>
      <c r="H137" s="21" t="str">
        <f aca="false">IF(ISNUMBER(data_in!$H174),data_in!$H174," ")</f>
        <v> </v>
      </c>
      <c r="I137" s="21" t="str">
        <f aca="false">IF(ISNUMBER(data_in!$I174),data_in!$I174," ")</f>
        <v> </v>
      </c>
      <c r="J137" s="21" t="str">
        <f aca="false">IF(ISNUMBER(data_in!$J174),data_in!$J174," ")</f>
        <v> </v>
      </c>
      <c r="L137" s="15" t="n">
        <f aca="false">L136+1</f>
        <v>43991</v>
      </c>
      <c r="M137" s="0" t="n">
        <f aca="false">M136+1</f>
        <v>94</v>
      </c>
      <c r="N137" s="40" t="str">
        <f aca="false">IF(ISNUMBER(D137),D137/D$31,"")</f>
        <v/>
      </c>
      <c r="O137" s="40" t="str">
        <f aca="false">IF(ISNUMBER(E144),E144/E$31,"")</f>
        <v/>
      </c>
      <c r="P137" s="40" t="str">
        <f aca="false">IF(ISNUMBER(F148),F148/F$31,"")</f>
        <v/>
      </c>
      <c r="Q137" s="40" t="str">
        <f aca="false">IF(ISNUMBER(G154),G154/G$31,"")</f>
        <v/>
      </c>
      <c r="R137" s="40" t="str">
        <f aca="false">IF(ISNUMBER(H152),H152/H$31,"")</f>
        <v/>
      </c>
      <c r="S137" s="40" t="str">
        <f aca="false">IF(ISNUMBER(I156),I156/I$31,"")</f>
        <v/>
      </c>
      <c r="T137" s="40" t="str">
        <f aca="false">IF(ISNUMBER(J157),J157/J$31,"")</f>
        <v/>
      </c>
      <c r="X137" s="13" t="n">
        <f aca="false">X136+1</f>
        <v>43991</v>
      </c>
      <c r="Y137" s="0" t="n">
        <f aca="false">Y136+1</f>
        <v>94</v>
      </c>
      <c r="Z137" s="0" t="str">
        <f aca="false">IF(D138&gt;0,D138,"")</f>
        <v> </v>
      </c>
      <c r="AA137" s="0" t="str">
        <f aca="false">IF(E138&gt;0,E138,"")</f>
        <v> </v>
      </c>
      <c r="AB137" s="0" t="str">
        <f aca="false">IF(F138&gt;0,F138,"")</f>
        <v> </v>
      </c>
      <c r="AC137" s="0" t="str">
        <f aca="false">IF(G138&gt;0,G138,"")</f>
        <v> </v>
      </c>
      <c r="AD137" s="0" t="str">
        <f aca="false">IF(H138&gt;0,H138,"")</f>
        <v> </v>
      </c>
      <c r="AE137" s="0" t="str">
        <f aca="false">IF(I138&gt;0,I138,"")</f>
        <v> </v>
      </c>
      <c r="AF137" s="0" t="str">
        <f aca="false">IF(J138&gt;0,J138,"")</f>
        <v> </v>
      </c>
      <c r="AH137" s="15" t="n">
        <f aca="false">AH136+1</f>
        <v>43991</v>
      </c>
      <c r="AI137" s="5" t="n">
        <f aca="false">AI136+1</f>
        <v>94</v>
      </c>
      <c r="AJ137" s="32" t="str">
        <f aca="false">IF(ISNUMBER(D137),D137/D$31,"")</f>
        <v/>
      </c>
      <c r="AK137" s="32" t="str">
        <f aca="false">IF(ISNUMBER(E137),E137/E$31,"")</f>
        <v/>
      </c>
      <c r="AL137" s="32" t="str">
        <f aca="false">IF(ISNUMBER(F137),F137/F$31,"")</f>
        <v/>
      </c>
      <c r="AM137" s="32" t="str">
        <f aca="false">IF(ISNUMBER(G137),G137/G$31,"")</f>
        <v/>
      </c>
      <c r="AN137" s="32" t="str">
        <f aca="false">IF(ISNUMBER(H137),H137/H$31,"")</f>
        <v/>
      </c>
      <c r="AO137" s="32" t="str">
        <f aca="false">IF(ISNUMBER(I137),I137/I$31,"")</f>
        <v/>
      </c>
      <c r="AP137" s="32" t="str">
        <f aca="false">IF(ISNUMBER(J137),J137/J$31,"")</f>
        <v/>
      </c>
    </row>
    <row r="138" customFormat="false" ht="12.8" hidden="false" customHeight="false" outlineLevel="0" collapsed="false">
      <c r="C138" s="15" t="n">
        <f aca="false">C137+1</f>
        <v>43992</v>
      </c>
      <c r="D138" s="21" t="str">
        <f aca="false">IF(ISNUMBER(data_in!$D175),data_in!$D175," ")</f>
        <v> </v>
      </c>
      <c r="E138" s="21" t="str">
        <f aca="false">IF(ISNUMBER(data_in!$E175),data_in!$E175," ")</f>
        <v> </v>
      </c>
      <c r="F138" s="21" t="str">
        <f aca="false">IF(ISNUMBER(data_in!$F175),data_in!$F175," ")</f>
        <v> </v>
      </c>
      <c r="G138" s="21" t="str">
        <f aca="false">IF(ISNUMBER(data_in!$G175),data_in!$G175," ")</f>
        <v> </v>
      </c>
      <c r="H138" s="21" t="str">
        <f aca="false">IF(ISNUMBER(data_in!$H175),data_in!$H175," ")</f>
        <v> </v>
      </c>
      <c r="I138" s="21" t="str">
        <f aca="false">IF(ISNUMBER(data_in!$I175),data_in!$I175," ")</f>
        <v> </v>
      </c>
      <c r="J138" s="21" t="str">
        <f aca="false">IF(ISNUMBER(data_in!$J175),data_in!$J175," ")</f>
        <v> </v>
      </c>
      <c r="L138" s="15" t="n">
        <f aca="false">L137+1</f>
        <v>43992</v>
      </c>
      <c r="M138" s="0" t="n">
        <f aca="false">M137+1</f>
        <v>95</v>
      </c>
      <c r="N138" s="40" t="str">
        <f aca="false">IF(ISNUMBER(D138),D138/D$31,"")</f>
        <v/>
      </c>
      <c r="O138" s="40" t="str">
        <f aca="false">IF(ISNUMBER(E145),E145/E$31,"")</f>
        <v/>
      </c>
      <c r="P138" s="40" t="str">
        <f aca="false">IF(ISNUMBER(F149),F149/F$31,"")</f>
        <v/>
      </c>
      <c r="Q138" s="40" t="str">
        <f aca="false">IF(ISNUMBER(G155),G155/G$31,"")</f>
        <v/>
      </c>
      <c r="R138" s="40" t="str">
        <f aca="false">IF(ISNUMBER(H153),H153/H$31,"")</f>
        <v/>
      </c>
      <c r="S138" s="40" t="str">
        <f aca="false">IF(ISNUMBER(I157),I157/I$31,"")</f>
        <v/>
      </c>
      <c r="T138" s="40" t="str">
        <f aca="false">IF(ISNUMBER(J158),J158/J$31,"")</f>
        <v/>
      </c>
      <c r="X138" s="13" t="n">
        <f aca="false">X137+1</f>
        <v>43992</v>
      </c>
      <c r="Y138" s="0" t="n">
        <f aca="false">Y137+1</f>
        <v>95</v>
      </c>
      <c r="Z138" s="0" t="str">
        <f aca="false">IF(D139&gt;0,D139,"")</f>
        <v> </v>
      </c>
      <c r="AA138" s="0" t="str">
        <f aca="false">IF(E139&gt;0,E139,"")</f>
        <v> </v>
      </c>
      <c r="AB138" s="0" t="str">
        <f aca="false">IF(F139&gt;0,F139,"")</f>
        <v> </v>
      </c>
      <c r="AC138" s="0" t="str">
        <f aca="false">IF(G139&gt;0,G139,"")</f>
        <v> </v>
      </c>
      <c r="AD138" s="0" t="str">
        <f aca="false">IF(H139&gt;0,H139,"")</f>
        <v> </v>
      </c>
      <c r="AE138" s="0" t="str">
        <f aca="false">IF(I139&gt;0,I139,"")</f>
        <v> </v>
      </c>
      <c r="AF138" s="0" t="str">
        <f aca="false">IF(J139&gt;0,J139,"")</f>
        <v> </v>
      </c>
      <c r="AH138" s="15" t="n">
        <f aca="false">AH137+1</f>
        <v>43992</v>
      </c>
      <c r="AI138" s="5" t="n">
        <f aca="false">AI137+1</f>
        <v>95</v>
      </c>
      <c r="AJ138" s="32" t="str">
        <f aca="false">IF(ISNUMBER(D138),D138/D$31,"")</f>
        <v/>
      </c>
      <c r="AK138" s="32" t="str">
        <f aca="false">IF(ISNUMBER(E138),E138/E$31,"")</f>
        <v/>
      </c>
      <c r="AL138" s="32" t="str">
        <f aca="false">IF(ISNUMBER(F138),F138/F$31,"")</f>
        <v/>
      </c>
      <c r="AM138" s="32" t="str">
        <f aca="false">IF(ISNUMBER(G138),G138/G$31,"")</f>
        <v/>
      </c>
      <c r="AN138" s="32" t="str">
        <f aca="false">IF(ISNUMBER(H138),H138/H$31,"")</f>
        <v/>
      </c>
      <c r="AO138" s="32" t="str">
        <f aca="false">IF(ISNUMBER(I138),I138/I$31,"")</f>
        <v/>
      </c>
      <c r="AP138" s="32" t="str">
        <f aca="false">IF(ISNUMBER(J138),J138/J$31,"")</f>
        <v/>
      </c>
    </row>
    <row r="139" customFormat="false" ht="12.8" hidden="false" customHeight="false" outlineLevel="0" collapsed="false">
      <c r="C139" s="15" t="n">
        <f aca="false">C138+1</f>
        <v>43993</v>
      </c>
      <c r="D139" s="21" t="str">
        <f aca="false">IF(ISNUMBER(data_in!$D176),data_in!$D176," ")</f>
        <v> </v>
      </c>
      <c r="E139" s="21" t="str">
        <f aca="false">IF(ISNUMBER(data_in!$E176),data_in!$E176," ")</f>
        <v> </v>
      </c>
      <c r="F139" s="21" t="str">
        <f aca="false">IF(ISNUMBER(data_in!$F176),data_in!$F176," ")</f>
        <v> </v>
      </c>
      <c r="G139" s="21" t="str">
        <f aca="false">IF(ISNUMBER(data_in!$G176),data_in!$G176," ")</f>
        <v> </v>
      </c>
      <c r="H139" s="21" t="str">
        <f aca="false">IF(ISNUMBER(data_in!$H176),data_in!$H176," ")</f>
        <v> </v>
      </c>
      <c r="I139" s="21" t="str">
        <f aca="false">IF(ISNUMBER(data_in!$I176),data_in!$I176," ")</f>
        <v> </v>
      </c>
      <c r="J139" s="21" t="str">
        <f aca="false">IF(ISNUMBER(data_in!$J176),data_in!$J176," ")</f>
        <v> </v>
      </c>
      <c r="L139" s="15" t="n">
        <f aca="false">L138+1</f>
        <v>43993</v>
      </c>
      <c r="M139" s="0" t="n">
        <f aca="false">M138+1</f>
        <v>96</v>
      </c>
      <c r="N139" s="40" t="str">
        <f aca="false">IF(ISNUMBER(D139),D139/D$31,"")</f>
        <v/>
      </c>
      <c r="O139" s="40" t="str">
        <f aca="false">IF(ISNUMBER(E146),E146/E$31,"")</f>
        <v/>
      </c>
      <c r="P139" s="40" t="str">
        <f aca="false">IF(ISNUMBER(F150),F150/F$31,"")</f>
        <v/>
      </c>
      <c r="Q139" s="40" t="str">
        <f aca="false">IF(ISNUMBER(G156),G156/G$31,"")</f>
        <v/>
      </c>
      <c r="R139" s="40" t="str">
        <f aca="false">IF(ISNUMBER(H154),H154/H$31,"")</f>
        <v/>
      </c>
      <c r="S139" s="40" t="str">
        <f aca="false">IF(ISNUMBER(I158),I158/I$31,"")</f>
        <v/>
      </c>
      <c r="T139" s="40" t="str">
        <f aca="false">IF(ISNUMBER(J159),J159/J$31,"")</f>
        <v/>
      </c>
      <c r="X139" s="13" t="n">
        <f aca="false">X138+1</f>
        <v>43993</v>
      </c>
      <c r="Y139" s="0" t="n">
        <f aca="false">Y138+1</f>
        <v>96</v>
      </c>
      <c r="Z139" s="0" t="str">
        <f aca="false">IF(D140&gt;0,D140,"")</f>
        <v> </v>
      </c>
      <c r="AA139" s="0" t="str">
        <f aca="false">IF(E140&gt;0,E140,"")</f>
        <v> </v>
      </c>
      <c r="AB139" s="0" t="str">
        <f aca="false">IF(F140&gt;0,F140,"")</f>
        <v> </v>
      </c>
      <c r="AC139" s="0" t="str">
        <f aca="false">IF(G140&gt;0,G140,"")</f>
        <v> </v>
      </c>
      <c r="AD139" s="0" t="str">
        <f aca="false">IF(H140&gt;0,H140,"")</f>
        <v> </v>
      </c>
      <c r="AE139" s="0" t="str">
        <f aca="false">IF(I140&gt;0,I140,"")</f>
        <v> </v>
      </c>
      <c r="AF139" s="0" t="str">
        <f aca="false">IF(J140&gt;0,J140,"")</f>
        <v> </v>
      </c>
      <c r="AH139" s="15" t="n">
        <f aca="false">AH138+1</f>
        <v>43993</v>
      </c>
      <c r="AI139" s="5" t="n">
        <f aca="false">AI138+1</f>
        <v>96</v>
      </c>
      <c r="AJ139" s="32" t="str">
        <f aca="false">IF(ISNUMBER(D139),D139/D$31,"")</f>
        <v/>
      </c>
      <c r="AK139" s="32" t="str">
        <f aca="false">IF(ISNUMBER(E139),E139/E$31,"")</f>
        <v/>
      </c>
      <c r="AL139" s="32" t="str">
        <f aca="false">IF(ISNUMBER(F139),F139/F$31,"")</f>
        <v/>
      </c>
      <c r="AM139" s="32" t="str">
        <f aca="false">IF(ISNUMBER(G139),G139/G$31,"")</f>
        <v/>
      </c>
      <c r="AN139" s="32" t="str">
        <f aca="false">IF(ISNUMBER(H139),H139/H$31,"")</f>
        <v/>
      </c>
      <c r="AO139" s="32" t="str">
        <f aca="false">IF(ISNUMBER(I139),I139/I$31,"")</f>
        <v/>
      </c>
      <c r="AP139" s="32" t="str">
        <f aca="false">IF(ISNUMBER(J139),J139/J$31,"")</f>
        <v/>
      </c>
    </row>
    <row r="140" customFormat="false" ht="12.8" hidden="false" customHeight="false" outlineLevel="0" collapsed="false">
      <c r="C140" s="15" t="n">
        <f aca="false">C139+1</f>
        <v>43994</v>
      </c>
      <c r="D140" s="21" t="str">
        <f aca="false">IF(ISNUMBER(data_in!$D177),data_in!$D177," ")</f>
        <v> </v>
      </c>
      <c r="E140" s="21" t="str">
        <f aca="false">IF(ISNUMBER(data_in!$E177),data_in!$E177," ")</f>
        <v> </v>
      </c>
      <c r="F140" s="21" t="str">
        <f aca="false">IF(ISNUMBER(data_in!$F177),data_in!$F177," ")</f>
        <v> </v>
      </c>
      <c r="G140" s="21" t="str">
        <f aca="false">IF(ISNUMBER(data_in!$G177),data_in!$G177," ")</f>
        <v> </v>
      </c>
      <c r="H140" s="21" t="str">
        <f aca="false">IF(ISNUMBER(data_in!$H177),data_in!$H177," ")</f>
        <v> </v>
      </c>
      <c r="I140" s="21" t="str">
        <f aca="false">IF(ISNUMBER(data_in!$I177),data_in!$I177," ")</f>
        <v> </v>
      </c>
      <c r="J140" s="21" t="str">
        <f aca="false">IF(ISNUMBER(data_in!$J177),data_in!$J177," ")</f>
        <v> </v>
      </c>
      <c r="L140" s="15" t="n">
        <f aca="false">L139+1</f>
        <v>43994</v>
      </c>
      <c r="M140" s="0" t="n">
        <f aca="false">M139+1</f>
        <v>97</v>
      </c>
      <c r="N140" s="40" t="str">
        <f aca="false">IF(ISNUMBER(D140),D140/D$31,"")</f>
        <v/>
      </c>
      <c r="O140" s="40" t="str">
        <f aca="false">IF(ISNUMBER(E147),E147/E$31,"")</f>
        <v/>
      </c>
      <c r="P140" s="40" t="str">
        <f aca="false">IF(ISNUMBER(F151),F151/F$31,"")</f>
        <v/>
      </c>
      <c r="Q140" s="40" t="str">
        <f aca="false">IF(ISNUMBER(G157),G157/G$31,"")</f>
        <v/>
      </c>
      <c r="R140" s="40" t="str">
        <f aca="false">IF(ISNUMBER(H155),H155/H$31,"")</f>
        <v/>
      </c>
      <c r="S140" s="40" t="str">
        <f aca="false">IF(ISNUMBER(I159),I159/I$31,"")</f>
        <v/>
      </c>
      <c r="T140" s="40" t="str">
        <f aca="false">IF(ISNUMBER(J160),J160/J$31,"")</f>
        <v/>
      </c>
      <c r="X140" s="13" t="n">
        <f aca="false">X139+1</f>
        <v>43994</v>
      </c>
      <c r="Y140" s="0" t="n">
        <f aca="false">Y139+1</f>
        <v>97</v>
      </c>
      <c r="Z140" s="0" t="str">
        <f aca="false">IF(D141&gt;0,D141,"")</f>
        <v> </v>
      </c>
      <c r="AA140" s="0" t="str">
        <f aca="false">IF(E141&gt;0,E141,"")</f>
        <v> </v>
      </c>
      <c r="AB140" s="0" t="str">
        <f aca="false">IF(F141&gt;0,F141,"")</f>
        <v> </v>
      </c>
      <c r="AC140" s="0" t="str">
        <f aca="false">IF(G141&gt;0,G141,"")</f>
        <v> </v>
      </c>
      <c r="AD140" s="0" t="str">
        <f aca="false">IF(H141&gt;0,H141,"")</f>
        <v> </v>
      </c>
      <c r="AE140" s="0" t="str">
        <f aca="false">IF(I141&gt;0,I141,"")</f>
        <v> </v>
      </c>
      <c r="AF140" s="0" t="str">
        <f aca="false">IF(J141&gt;0,J141,"")</f>
        <v> </v>
      </c>
      <c r="AH140" s="15" t="n">
        <f aca="false">AH139+1</f>
        <v>43994</v>
      </c>
      <c r="AI140" s="5" t="n">
        <f aca="false">AI139+1</f>
        <v>97</v>
      </c>
      <c r="AJ140" s="32" t="str">
        <f aca="false">IF(ISNUMBER(D140),D140/D$31,"")</f>
        <v/>
      </c>
      <c r="AK140" s="32" t="str">
        <f aca="false">IF(ISNUMBER(E140),E140/E$31,"")</f>
        <v/>
      </c>
      <c r="AL140" s="32" t="str">
        <f aca="false">IF(ISNUMBER(F140),F140/F$31,"")</f>
        <v/>
      </c>
      <c r="AM140" s="32" t="str">
        <f aca="false">IF(ISNUMBER(G140),G140/G$31,"")</f>
        <v/>
      </c>
      <c r="AN140" s="32" t="str">
        <f aca="false">IF(ISNUMBER(H140),H140/H$31,"")</f>
        <v/>
      </c>
      <c r="AO140" s="32" t="str">
        <f aca="false">IF(ISNUMBER(I140),I140/I$31,"")</f>
        <v/>
      </c>
      <c r="AP140" s="32" t="str">
        <f aca="false">IF(ISNUMBER(J140),J140/J$31,"")</f>
        <v/>
      </c>
    </row>
    <row r="141" customFormat="false" ht="12.8" hidden="false" customHeight="false" outlineLevel="0" collapsed="false">
      <c r="C141" s="15" t="n">
        <f aca="false">C140+1</f>
        <v>43995</v>
      </c>
      <c r="D141" s="21" t="str">
        <f aca="false">IF(ISNUMBER(data_in!$D178),data_in!$D178," ")</f>
        <v> </v>
      </c>
      <c r="E141" s="21" t="str">
        <f aca="false">IF(ISNUMBER(data_in!$E178),data_in!$E178," ")</f>
        <v> </v>
      </c>
      <c r="F141" s="21" t="str">
        <f aca="false">IF(ISNUMBER(data_in!$F178),data_in!$F178," ")</f>
        <v> </v>
      </c>
      <c r="G141" s="21" t="str">
        <f aca="false">IF(ISNUMBER(data_in!$G178),data_in!$G178," ")</f>
        <v> </v>
      </c>
      <c r="H141" s="21" t="str">
        <f aca="false">IF(ISNUMBER(data_in!$H178),data_in!$H178," ")</f>
        <v> </v>
      </c>
      <c r="I141" s="21" t="str">
        <f aca="false">IF(ISNUMBER(data_in!$I178),data_in!$I178," ")</f>
        <v> </v>
      </c>
      <c r="J141" s="21" t="str">
        <f aca="false">IF(ISNUMBER(data_in!$J178),data_in!$J178," ")</f>
        <v> </v>
      </c>
      <c r="L141" s="15" t="n">
        <f aca="false">L140+1</f>
        <v>43995</v>
      </c>
      <c r="M141" s="0" t="n">
        <f aca="false">M140+1</f>
        <v>98</v>
      </c>
      <c r="N141" s="40" t="str">
        <f aca="false">IF(ISNUMBER(D141),D141/D$31,"")</f>
        <v/>
      </c>
      <c r="O141" s="40" t="str">
        <f aca="false">IF(ISNUMBER(E148),E148/E$31,"")</f>
        <v/>
      </c>
      <c r="P141" s="40" t="str">
        <f aca="false">IF(ISNUMBER(F152),F152/F$31,"")</f>
        <v/>
      </c>
      <c r="Q141" s="40" t="str">
        <f aca="false">IF(ISNUMBER(G158),G158/G$31,"")</f>
        <v/>
      </c>
      <c r="R141" s="40" t="str">
        <f aca="false">IF(ISNUMBER(H156),H156/H$31,"")</f>
        <v/>
      </c>
      <c r="S141" s="40" t="str">
        <f aca="false">IF(ISNUMBER(I160),I160/I$31,"")</f>
        <v/>
      </c>
      <c r="T141" s="40" t="str">
        <f aca="false">IF(ISNUMBER(J161),J161/J$31,"")</f>
        <v/>
      </c>
      <c r="X141" s="13" t="n">
        <f aca="false">X140+1</f>
        <v>43995</v>
      </c>
      <c r="Y141" s="0" t="n">
        <f aca="false">Y140+1</f>
        <v>98</v>
      </c>
      <c r="Z141" s="0" t="str">
        <f aca="false">IF(D142&gt;0,D142,"")</f>
        <v> </v>
      </c>
      <c r="AA141" s="0" t="str">
        <f aca="false">IF(E142&gt;0,E142,"")</f>
        <v> </v>
      </c>
      <c r="AB141" s="0" t="str">
        <f aca="false">IF(F142&gt;0,F142,"")</f>
        <v> </v>
      </c>
      <c r="AC141" s="0" t="str">
        <f aca="false">IF(G142&gt;0,G142,"")</f>
        <v> </v>
      </c>
      <c r="AD141" s="0" t="str">
        <f aca="false">IF(H142&gt;0,H142,"")</f>
        <v> </v>
      </c>
      <c r="AE141" s="0" t="str">
        <f aca="false">IF(I142&gt;0,I142,"")</f>
        <v> </v>
      </c>
      <c r="AF141" s="0" t="str">
        <f aca="false">IF(J142&gt;0,J142,"")</f>
        <v> </v>
      </c>
      <c r="AH141" s="15" t="n">
        <f aca="false">AH140+1</f>
        <v>43995</v>
      </c>
      <c r="AI141" s="5" t="n">
        <f aca="false">AI140+1</f>
        <v>98</v>
      </c>
      <c r="AJ141" s="32" t="str">
        <f aca="false">IF(ISNUMBER(D141),D141/D$31,"")</f>
        <v/>
      </c>
      <c r="AK141" s="32" t="str">
        <f aca="false">IF(ISNUMBER(E141),E141/E$31,"")</f>
        <v/>
      </c>
      <c r="AL141" s="32" t="str">
        <f aca="false">IF(ISNUMBER(F141),F141/F$31,"")</f>
        <v/>
      </c>
      <c r="AM141" s="32" t="str">
        <f aca="false">IF(ISNUMBER(G141),G141/G$31,"")</f>
        <v/>
      </c>
      <c r="AN141" s="32" t="str">
        <f aca="false">IF(ISNUMBER(H141),H141/H$31,"")</f>
        <v/>
      </c>
      <c r="AO141" s="32" t="str">
        <f aca="false">IF(ISNUMBER(I141),I141/I$31,"")</f>
        <v/>
      </c>
      <c r="AP141" s="32" t="str">
        <f aca="false">IF(ISNUMBER(J141),J141/J$31,"")</f>
        <v/>
      </c>
    </row>
    <row r="142" customFormat="false" ht="12.8" hidden="false" customHeight="false" outlineLevel="0" collapsed="false">
      <c r="C142" s="15" t="n">
        <f aca="false">C141+1</f>
        <v>43996</v>
      </c>
      <c r="D142" s="21" t="str">
        <f aca="false">IF(ISNUMBER(data_in!$D179),data_in!$D179," ")</f>
        <v> </v>
      </c>
      <c r="E142" s="21" t="str">
        <f aca="false">IF(ISNUMBER(data_in!$E179),data_in!$E179," ")</f>
        <v> </v>
      </c>
      <c r="F142" s="21" t="str">
        <f aca="false">IF(ISNUMBER(data_in!$F179),data_in!$F179," ")</f>
        <v> </v>
      </c>
      <c r="G142" s="21" t="str">
        <f aca="false">IF(ISNUMBER(data_in!$G179),data_in!$G179," ")</f>
        <v> </v>
      </c>
      <c r="H142" s="21" t="str">
        <f aca="false">IF(ISNUMBER(data_in!$H179),data_in!$H179," ")</f>
        <v> </v>
      </c>
      <c r="I142" s="21" t="str">
        <f aca="false">IF(ISNUMBER(data_in!$I179),data_in!$I179," ")</f>
        <v> </v>
      </c>
      <c r="J142" s="21" t="str">
        <f aca="false">IF(ISNUMBER(data_in!$J179),data_in!$J179," ")</f>
        <v> </v>
      </c>
      <c r="L142" s="15" t="n">
        <f aca="false">L141+1</f>
        <v>43996</v>
      </c>
      <c r="M142" s="0" t="n">
        <f aca="false">M141+1</f>
        <v>99</v>
      </c>
      <c r="N142" s="40" t="str">
        <f aca="false">IF(ISNUMBER(D142),D142/D$31,"")</f>
        <v/>
      </c>
      <c r="O142" s="40" t="str">
        <f aca="false">IF(ISNUMBER(E149),E149/E$31,"")</f>
        <v/>
      </c>
      <c r="P142" s="40" t="str">
        <f aca="false">IF(ISNUMBER(F153),F153/F$31,"")</f>
        <v/>
      </c>
      <c r="Q142" s="40" t="str">
        <f aca="false">IF(ISNUMBER(G159),G159/G$31,"")</f>
        <v/>
      </c>
      <c r="R142" s="40" t="str">
        <f aca="false">IF(ISNUMBER(H157),H157/H$31,"")</f>
        <v/>
      </c>
      <c r="S142" s="40" t="str">
        <f aca="false">IF(ISNUMBER(I161),I161/I$31,"")</f>
        <v/>
      </c>
      <c r="T142" s="40" t="str">
        <f aca="false">IF(ISNUMBER(J162),J162/J$31,"")</f>
        <v/>
      </c>
      <c r="X142" s="13" t="n">
        <f aca="false">X141+1</f>
        <v>43996</v>
      </c>
      <c r="Y142" s="0" t="n">
        <f aca="false">Y141+1</f>
        <v>99</v>
      </c>
      <c r="Z142" s="0" t="str">
        <f aca="false">IF(D143&gt;0,D143,"")</f>
        <v> </v>
      </c>
      <c r="AA142" s="0" t="str">
        <f aca="false">IF(E143&gt;0,E143,"")</f>
        <v> </v>
      </c>
      <c r="AB142" s="0" t="str">
        <f aca="false">IF(F143&gt;0,F143,"")</f>
        <v> </v>
      </c>
      <c r="AC142" s="0" t="str">
        <f aca="false">IF(G143&gt;0,G143,"")</f>
        <v> </v>
      </c>
      <c r="AD142" s="0" t="str">
        <f aca="false">IF(H143&gt;0,H143,"")</f>
        <v> </v>
      </c>
      <c r="AE142" s="0" t="str">
        <f aca="false">IF(I143&gt;0,I143,"")</f>
        <v> </v>
      </c>
      <c r="AF142" s="0" t="str">
        <f aca="false">IF(J143&gt;0,J143,"")</f>
        <v> </v>
      </c>
      <c r="AH142" s="15" t="n">
        <f aca="false">AH141+1</f>
        <v>43996</v>
      </c>
      <c r="AI142" s="5" t="n">
        <f aca="false">AI141+1</f>
        <v>99</v>
      </c>
      <c r="AJ142" s="32" t="str">
        <f aca="false">IF(ISNUMBER(D142),D142/D$31,"")</f>
        <v/>
      </c>
      <c r="AK142" s="32" t="str">
        <f aca="false">IF(ISNUMBER(E142),E142/E$31,"")</f>
        <v/>
      </c>
      <c r="AL142" s="32" t="str">
        <f aca="false">IF(ISNUMBER(F142),F142/F$31,"")</f>
        <v/>
      </c>
      <c r="AM142" s="32" t="str">
        <f aca="false">IF(ISNUMBER(G142),G142/G$31,"")</f>
        <v/>
      </c>
      <c r="AN142" s="32" t="str">
        <f aca="false">IF(ISNUMBER(H142),H142/H$31,"")</f>
        <v/>
      </c>
      <c r="AO142" s="32" t="str">
        <f aca="false">IF(ISNUMBER(I142),I142/I$31,"")</f>
        <v/>
      </c>
      <c r="AP142" s="32" t="str">
        <f aca="false">IF(ISNUMBER(J142),J142/J$31,"")</f>
        <v/>
      </c>
    </row>
    <row r="143" customFormat="false" ht="12.8" hidden="false" customHeight="false" outlineLevel="0" collapsed="false">
      <c r="C143" s="15" t="n">
        <f aca="false">C142+1</f>
        <v>43997</v>
      </c>
      <c r="D143" s="21" t="str">
        <f aca="false">IF(ISNUMBER(data_in!$D180),data_in!$D180," ")</f>
        <v> </v>
      </c>
      <c r="E143" s="21" t="str">
        <f aca="false">IF(ISNUMBER(data_in!$E180),data_in!$E180," ")</f>
        <v> </v>
      </c>
      <c r="F143" s="21" t="str">
        <f aca="false">IF(ISNUMBER(data_in!$F180),data_in!$F180," ")</f>
        <v> </v>
      </c>
      <c r="G143" s="21" t="str">
        <f aca="false">IF(ISNUMBER(data_in!$G180),data_in!$G180," ")</f>
        <v> </v>
      </c>
      <c r="H143" s="21" t="str">
        <f aca="false">IF(ISNUMBER(data_in!$H180),data_in!$H180," ")</f>
        <v> </v>
      </c>
      <c r="I143" s="21" t="str">
        <f aca="false">IF(ISNUMBER(data_in!$I180),data_in!$I180," ")</f>
        <v> </v>
      </c>
      <c r="J143" s="21" t="str">
        <f aca="false">IF(ISNUMBER(data_in!$J180),data_in!$J180," ")</f>
        <v> </v>
      </c>
      <c r="L143" s="15" t="n">
        <f aca="false">L142+1</f>
        <v>43997</v>
      </c>
      <c r="M143" s="0" t="n">
        <f aca="false">M142+1</f>
        <v>100</v>
      </c>
      <c r="N143" s="40" t="str">
        <f aca="false">IF(ISNUMBER(D143),D143/D$31,"")</f>
        <v/>
      </c>
      <c r="O143" s="40" t="str">
        <f aca="false">IF(ISNUMBER(E150),E150/E$31,"")</f>
        <v/>
      </c>
      <c r="P143" s="40" t="str">
        <f aca="false">IF(ISNUMBER(F154),F154/F$31,"")</f>
        <v/>
      </c>
      <c r="Q143" s="40" t="str">
        <f aca="false">IF(ISNUMBER(G160),G160/G$31,"")</f>
        <v/>
      </c>
      <c r="R143" s="40" t="str">
        <f aca="false">IF(ISNUMBER(H158),H158/H$31,"")</f>
        <v/>
      </c>
      <c r="S143" s="40" t="str">
        <f aca="false">IF(ISNUMBER(I162),I162/I$31,"")</f>
        <v/>
      </c>
      <c r="T143" s="40" t="str">
        <f aca="false">IF(ISNUMBER(J163),J163/J$31,"")</f>
        <v/>
      </c>
      <c r="X143" s="13" t="n">
        <f aca="false">X142+1</f>
        <v>43997</v>
      </c>
      <c r="Y143" s="0" t="n">
        <f aca="false">Y142+1</f>
        <v>100</v>
      </c>
      <c r="Z143" s="0" t="str">
        <f aca="false">IF(D144&gt;0,D144,"")</f>
        <v> </v>
      </c>
      <c r="AA143" s="0" t="str">
        <f aca="false">IF(E144&gt;0,E144,"")</f>
        <v> </v>
      </c>
      <c r="AB143" s="0" t="str">
        <f aca="false">IF(F144&gt;0,F144,"")</f>
        <v> </v>
      </c>
      <c r="AC143" s="0" t="str">
        <f aca="false">IF(G144&gt;0,G144,"")</f>
        <v> </v>
      </c>
      <c r="AD143" s="0" t="str">
        <f aca="false">IF(H144&gt;0,H144,"")</f>
        <v> </v>
      </c>
      <c r="AE143" s="0" t="str">
        <f aca="false">IF(I144&gt;0,I144,"")</f>
        <v> </v>
      </c>
      <c r="AF143" s="0" t="str">
        <f aca="false">IF(J144&gt;0,J144,"")</f>
        <v> </v>
      </c>
      <c r="AH143" s="15" t="n">
        <f aca="false">AH142+1</f>
        <v>43997</v>
      </c>
      <c r="AI143" s="5" t="n">
        <f aca="false">AI142+1</f>
        <v>100</v>
      </c>
      <c r="AJ143" s="32" t="str">
        <f aca="false">IF(ISNUMBER(D143),D143/D$31,"")</f>
        <v/>
      </c>
      <c r="AK143" s="32" t="str">
        <f aca="false">IF(ISNUMBER(E143),E143/E$31,"")</f>
        <v/>
      </c>
      <c r="AL143" s="32" t="str">
        <f aca="false">IF(ISNUMBER(F143),F143/F$31,"")</f>
        <v/>
      </c>
      <c r="AM143" s="32" t="str">
        <f aca="false">IF(ISNUMBER(G143),G143/G$31,"")</f>
        <v/>
      </c>
      <c r="AN143" s="32" t="str">
        <f aca="false">IF(ISNUMBER(H143),H143/H$31,"")</f>
        <v/>
      </c>
      <c r="AO143" s="32" t="str">
        <f aca="false">IF(ISNUMBER(I143),I143/I$31,"")</f>
        <v/>
      </c>
      <c r="AP143" s="32" t="str">
        <f aca="false">IF(ISNUMBER(J143),J143/J$31,"")</f>
        <v/>
      </c>
    </row>
    <row r="144" customFormat="false" ht="12.8" hidden="false" customHeight="false" outlineLevel="0" collapsed="false">
      <c r="C144" s="15" t="n">
        <f aca="false">C143+1</f>
        <v>43998</v>
      </c>
      <c r="D144" s="21" t="str">
        <f aca="false">IF(ISNUMBER(data_in!$D181),data_in!$D181," ")</f>
        <v> </v>
      </c>
      <c r="E144" s="21" t="str">
        <f aca="false">IF(ISNUMBER(data_in!$E181),data_in!$E181," ")</f>
        <v> </v>
      </c>
      <c r="F144" s="21" t="str">
        <f aca="false">IF(ISNUMBER(data_in!$F181),data_in!$F181," ")</f>
        <v> </v>
      </c>
      <c r="G144" s="21" t="str">
        <f aca="false">IF(ISNUMBER(data_in!$G181),data_in!$G181," ")</f>
        <v> </v>
      </c>
      <c r="H144" s="21" t="str">
        <f aca="false">IF(ISNUMBER(data_in!$H181),data_in!$H181," ")</f>
        <v> </v>
      </c>
      <c r="I144" s="21" t="str">
        <f aca="false">IF(ISNUMBER(data_in!$I181),data_in!$I181," ")</f>
        <v> </v>
      </c>
      <c r="J144" s="21" t="str">
        <f aca="false">IF(ISNUMBER(data_in!$J181),data_in!$J181," ")</f>
        <v> </v>
      </c>
      <c r="L144" s="15" t="n">
        <f aca="false">L143+1</f>
        <v>43998</v>
      </c>
      <c r="M144" s="0" t="n">
        <f aca="false">M143+1</f>
        <v>101</v>
      </c>
      <c r="N144" s="40" t="str">
        <f aca="false">IF(ISNUMBER(D144),D144/D$31,"")</f>
        <v/>
      </c>
      <c r="O144" s="40" t="str">
        <f aca="false">IF(ISNUMBER(E151),E151/E$31,"")</f>
        <v/>
      </c>
      <c r="P144" s="40" t="str">
        <f aca="false">IF(ISNUMBER(F155),F155/F$31,"")</f>
        <v/>
      </c>
      <c r="Q144" s="40" t="str">
        <f aca="false">IF(ISNUMBER(G161),G161/G$31,"")</f>
        <v/>
      </c>
      <c r="R144" s="40" t="str">
        <f aca="false">IF(ISNUMBER(H159),H159/H$31,"")</f>
        <v/>
      </c>
      <c r="S144" s="40" t="str">
        <f aca="false">IF(ISNUMBER(I163),I163/I$31,"")</f>
        <v/>
      </c>
      <c r="T144" s="40" t="str">
        <f aca="false">IF(ISNUMBER(J164),J164/J$31,"")</f>
        <v/>
      </c>
      <c r="X144" s="13" t="n">
        <f aca="false">X143+1</f>
        <v>43998</v>
      </c>
      <c r="Y144" s="0" t="n">
        <f aca="false">Y143+1</f>
        <v>101</v>
      </c>
      <c r="Z144" s="0" t="str">
        <f aca="false">IF(D145&gt;0,D145,"")</f>
        <v> </v>
      </c>
      <c r="AA144" s="0" t="str">
        <f aca="false">IF(E145&gt;0,E145,"")</f>
        <v> </v>
      </c>
      <c r="AB144" s="0" t="str">
        <f aca="false">IF(F145&gt;0,F145,"")</f>
        <v> </v>
      </c>
      <c r="AC144" s="0" t="str">
        <f aca="false">IF(G145&gt;0,G145,"")</f>
        <v> </v>
      </c>
      <c r="AD144" s="0" t="str">
        <f aca="false">IF(H145&gt;0,H145,"")</f>
        <v> </v>
      </c>
      <c r="AE144" s="0" t="str">
        <f aca="false">IF(I145&gt;0,I145,"")</f>
        <v> </v>
      </c>
      <c r="AF144" s="0" t="str">
        <f aca="false">IF(J145&gt;0,J145,"")</f>
        <v> </v>
      </c>
      <c r="AH144" s="15" t="n">
        <f aca="false">AH143+1</f>
        <v>43998</v>
      </c>
      <c r="AI144" s="5" t="n">
        <f aca="false">AI143+1</f>
        <v>101</v>
      </c>
      <c r="AJ144" s="32" t="str">
        <f aca="false">IF(ISNUMBER(D144),D144/D$31,"")</f>
        <v/>
      </c>
      <c r="AK144" s="32" t="str">
        <f aca="false">IF(ISNUMBER(E144),E144/E$31,"")</f>
        <v/>
      </c>
      <c r="AL144" s="32" t="str">
        <f aca="false">IF(ISNUMBER(F144),F144/F$31,"")</f>
        <v/>
      </c>
      <c r="AM144" s="32" t="str">
        <f aca="false">IF(ISNUMBER(G144),G144/G$31,"")</f>
        <v/>
      </c>
      <c r="AN144" s="32" t="str">
        <f aca="false">IF(ISNUMBER(H144),H144/H$31,"")</f>
        <v/>
      </c>
      <c r="AO144" s="32" t="str">
        <f aca="false">IF(ISNUMBER(I144),I144/I$31,"")</f>
        <v/>
      </c>
      <c r="AP144" s="32" t="str">
        <f aca="false">IF(ISNUMBER(J144),J144/J$31,"")</f>
        <v/>
      </c>
    </row>
    <row r="145" customFormat="false" ht="12.8" hidden="false" customHeight="false" outlineLevel="0" collapsed="false">
      <c r="C145" s="15" t="n">
        <f aca="false">C144+1</f>
        <v>43999</v>
      </c>
      <c r="D145" s="21" t="str">
        <f aca="false">IF(ISNUMBER(data_in!$D182),data_in!$D182," ")</f>
        <v> </v>
      </c>
      <c r="E145" s="21" t="str">
        <f aca="false">IF(ISNUMBER(data_in!$E182),data_in!$E182," ")</f>
        <v> </v>
      </c>
      <c r="F145" s="21" t="str">
        <f aca="false">IF(ISNUMBER(data_in!$F182),data_in!$F182," ")</f>
        <v> </v>
      </c>
      <c r="G145" s="21" t="str">
        <f aca="false">IF(ISNUMBER(data_in!$G182),data_in!$G182," ")</f>
        <v> </v>
      </c>
      <c r="H145" s="21" t="str">
        <f aca="false">IF(ISNUMBER(data_in!$H182),data_in!$H182," ")</f>
        <v> </v>
      </c>
      <c r="I145" s="21" t="str">
        <f aca="false">IF(ISNUMBER(data_in!$I182),data_in!$I182," ")</f>
        <v> </v>
      </c>
      <c r="J145" s="21" t="str">
        <f aca="false">IF(ISNUMBER(data_in!$J182),data_in!$J182," ")</f>
        <v> </v>
      </c>
      <c r="L145" s="15" t="n">
        <f aca="false">L144+1</f>
        <v>43999</v>
      </c>
      <c r="M145" s="0" t="n">
        <f aca="false">M144+1</f>
        <v>102</v>
      </c>
      <c r="N145" s="40" t="str">
        <f aca="false">IF(ISNUMBER(D145),D145/D$31,"")</f>
        <v/>
      </c>
      <c r="O145" s="40" t="str">
        <f aca="false">IF(ISNUMBER(E152),E152/E$31,"")</f>
        <v/>
      </c>
      <c r="P145" s="40" t="str">
        <f aca="false">IF(ISNUMBER(F156),F156/F$31,"")</f>
        <v/>
      </c>
      <c r="Q145" s="40" t="str">
        <f aca="false">IF(ISNUMBER(G162),G162/G$31,"")</f>
        <v/>
      </c>
      <c r="R145" s="40" t="str">
        <f aca="false">IF(ISNUMBER(H160),H160/H$31,"")</f>
        <v/>
      </c>
      <c r="S145" s="40" t="str">
        <f aca="false">IF(ISNUMBER(I164),I164/I$31,"")</f>
        <v/>
      </c>
      <c r="T145" s="40" t="str">
        <f aca="false">IF(ISNUMBER(J165),J165/J$31,"")</f>
        <v/>
      </c>
      <c r="X145" s="13" t="n">
        <f aca="false">X144+1</f>
        <v>43999</v>
      </c>
      <c r="Y145" s="0" t="n">
        <f aca="false">Y144+1</f>
        <v>102</v>
      </c>
      <c r="Z145" s="0" t="str">
        <f aca="false">IF(D146&gt;0,D146,"")</f>
        <v> </v>
      </c>
      <c r="AA145" s="0" t="str">
        <f aca="false">IF(E146&gt;0,E146,"")</f>
        <v> </v>
      </c>
      <c r="AB145" s="0" t="str">
        <f aca="false">IF(F146&gt;0,F146,"")</f>
        <v> </v>
      </c>
      <c r="AC145" s="0" t="str">
        <f aca="false">IF(G146&gt;0,G146,"")</f>
        <v> </v>
      </c>
      <c r="AD145" s="0" t="str">
        <f aca="false">IF(H146&gt;0,H146,"")</f>
        <v> </v>
      </c>
      <c r="AE145" s="0" t="str">
        <f aca="false">IF(I146&gt;0,I146,"")</f>
        <v> </v>
      </c>
      <c r="AF145" s="0" t="str">
        <f aca="false">IF(J146&gt;0,J146,"")</f>
        <v> </v>
      </c>
      <c r="AH145" s="15" t="n">
        <f aca="false">AH144+1</f>
        <v>43999</v>
      </c>
      <c r="AI145" s="5" t="n">
        <f aca="false">AI144+1</f>
        <v>102</v>
      </c>
      <c r="AJ145" s="32" t="str">
        <f aca="false">IF(ISNUMBER(D145),D145/D$31,"")</f>
        <v/>
      </c>
      <c r="AK145" s="32" t="str">
        <f aca="false">IF(ISNUMBER(E145),E145/E$31,"")</f>
        <v/>
      </c>
      <c r="AL145" s="32" t="str">
        <f aca="false">IF(ISNUMBER(F145),F145/F$31,"")</f>
        <v/>
      </c>
      <c r="AM145" s="32" t="str">
        <f aca="false">IF(ISNUMBER(G145),G145/G$31,"")</f>
        <v/>
      </c>
      <c r="AN145" s="32" t="str">
        <f aca="false">IF(ISNUMBER(H145),H145/H$31,"")</f>
        <v/>
      </c>
      <c r="AO145" s="32" t="str">
        <f aca="false">IF(ISNUMBER(I145),I145/I$31,"")</f>
        <v/>
      </c>
      <c r="AP145" s="32" t="str">
        <f aca="false">IF(ISNUMBER(J145),J145/J$31,"")</f>
        <v/>
      </c>
    </row>
    <row r="146" customFormat="false" ht="12.8" hidden="false" customHeight="false" outlineLevel="0" collapsed="false">
      <c r="C146" s="15" t="n">
        <f aca="false">C145+1</f>
        <v>44000</v>
      </c>
      <c r="D146" s="21" t="str">
        <f aca="false">IF(ISNUMBER(data_in!$D183),data_in!$D183," ")</f>
        <v> </v>
      </c>
      <c r="E146" s="21" t="str">
        <f aca="false">IF(ISNUMBER(data_in!$E183),data_in!$E183," ")</f>
        <v> </v>
      </c>
      <c r="F146" s="21" t="str">
        <f aca="false">IF(ISNUMBER(data_in!$F183),data_in!$F183," ")</f>
        <v> </v>
      </c>
      <c r="G146" s="21" t="str">
        <f aca="false">IF(ISNUMBER(data_in!$G183),data_in!$G183," ")</f>
        <v> </v>
      </c>
      <c r="H146" s="21" t="str">
        <f aca="false">IF(ISNUMBER(data_in!$H183),data_in!$H183," ")</f>
        <v> </v>
      </c>
      <c r="I146" s="21" t="str">
        <f aca="false">IF(ISNUMBER(data_in!$I183),data_in!$I183," ")</f>
        <v> </v>
      </c>
      <c r="J146" s="21" t="str">
        <f aca="false">IF(ISNUMBER(data_in!$J183),data_in!$J183," ")</f>
        <v> </v>
      </c>
      <c r="L146" s="15" t="n">
        <f aca="false">L145+1</f>
        <v>44000</v>
      </c>
      <c r="M146" s="0" t="n">
        <f aca="false">M145+1</f>
        <v>103</v>
      </c>
      <c r="N146" s="40" t="str">
        <f aca="false">IF(ISNUMBER(D146),D146/D$31,"")</f>
        <v/>
      </c>
      <c r="O146" s="40" t="str">
        <f aca="false">IF(ISNUMBER(E153),E153/E$31,"")</f>
        <v/>
      </c>
      <c r="P146" s="40" t="str">
        <f aca="false">IF(ISNUMBER(F157),F157/F$31,"")</f>
        <v/>
      </c>
      <c r="Q146" s="40" t="str">
        <f aca="false">IF(ISNUMBER(G163),G163/G$31,"")</f>
        <v/>
      </c>
      <c r="R146" s="40" t="str">
        <f aca="false">IF(ISNUMBER(H161),H161/H$31,"")</f>
        <v/>
      </c>
      <c r="S146" s="40" t="str">
        <f aca="false">IF(ISNUMBER(I165),I165/I$31,"")</f>
        <v/>
      </c>
      <c r="T146" s="40" t="str">
        <f aca="false">IF(ISNUMBER(J166),J166/J$31,"")</f>
        <v/>
      </c>
      <c r="X146" s="13" t="n">
        <f aca="false">X145+1</f>
        <v>44000</v>
      </c>
      <c r="Y146" s="0" t="n">
        <f aca="false">Y145+1</f>
        <v>103</v>
      </c>
      <c r="Z146" s="0" t="str">
        <f aca="false">IF(D147&gt;0,D147,"")</f>
        <v> </v>
      </c>
      <c r="AA146" s="0" t="str">
        <f aca="false">IF(E147&gt;0,E147,"")</f>
        <v> </v>
      </c>
      <c r="AB146" s="0" t="str">
        <f aca="false">IF(F147&gt;0,F147,"")</f>
        <v> </v>
      </c>
      <c r="AC146" s="0" t="str">
        <f aca="false">IF(G147&gt;0,G147,"")</f>
        <v> </v>
      </c>
      <c r="AD146" s="0" t="str">
        <f aca="false">IF(H147&gt;0,H147,"")</f>
        <v> </v>
      </c>
      <c r="AE146" s="0" t="str">
        <f aca="false">IF(I147&gt;0,I147,"")</f>
        <v> </v>
      </c>
      <c r="AF146" s="0" t="str">
        <f aca="false">IF(J147&gt;0,J147,"")</f>
        <v> </v>
      </c>
      <c r="AH146" s="15" t="n">
        <f aca="false">AH145+1</f>
        <v>44000</v>
      </c>
      <c r="AI146" s="5" t="n">
        <f aca="false">AI145+1</f>
        <v>103</v>
      </c>
      <c r="AJ146" s="32" t="str">
        <f aca="false">IF(ISNUMBER(D146),D146/D$31,"")</f>
        <v/>
      </c>
      <c r="AK146" s="32" t="str">
        <f aca="false">IF(ISNUMBER(E146),E146/E$31,"")</f>
        <v/>
      </c>
      <c r="AL146" s="32" t="str">
        <f aca="false">IF(ISNUMBER(F146),F146/F$31,"")</f>
        <v/>
      </c>
      <c r="AM146" s="32" t="str">
        <f aca="false">IF(ISNUMBER(G146),G146/G$31,"")</f>
        <v/>
      </c>
      <c r="AN146" s="32" t="str">
        <f aca="false">IF(ISNUMBER(H146),H146/H$31,"")</f>
        <v/>
      </c>
      <c r="AO146" s="32" t="str">
        <f aca="false">IF(ISNUMBER(I146),I146/I$31,"")</f>
        <v/>
      </c>
      <c r="AP146" s="32" t="str">
        <f aca="false">IF(ISNUMBER(J146),J146/J$31,"")</f>
        <v/>
      </c>
    </row>
    <row r="147" customFormat="false" ht="12.8" hidden="false" customHeight="false" outlineLevel="0" collapsed="false">
      <c r="C147" s="15" t="n">
        <f aca="false">C146+1</f>
        <v>44001</v>
      </c>
      <c r="D147" s="21" t="str">
        <f aca="false">IF(ISNUMBER(data_in!$D184),data_in!$D184," ")</f>
        <v> </v>
      </c>
      <c r="E147" s="21" t="str">
        <f aca="false">IF(ISNUMBER(data_in!$E184),data_in!$E184," ")</f>
        <v> </v>
      </c>
      <c r="F147" s="21" t="str">
        <f aca="false">IF(ISNUMBER(data_in!$F184),data_in!$F184," ")</f>
        <v> </v>
      </c>
      <c r="G147" s="21" t="str">
        <f aca="false">IF(ISNUMBER(data_in!$G184),data_in!$G184," ")</f>
        <v> </v>
      </c>
      <c r="H147" s="21" t="str">
        <f aca="false">IF(ISNUMBER(data_in!$H184),data_in!$H184," ")</f>
        <v> </v>
      </c>
      <c r="I147" s="21" t="str">
        <f aca="false">IF(ISNUMBER(data_in!$I184),data_in!$I184," ")</f>
        <v> </v>
      </c>
      <c r="J147" s="21" t="str">
        <f aca="false">IF(ISNUMBER(data_in!$J184),data_in!$J184," ")</f>
        <v> </v>
      </c>
      <c r="L147" s="15" t="n">
        <f aca="false">L146+1</f>
        <v>44001</v>
      </c>
      <c r="M147" s="0" t="n">
        <f aca="false">M146+1</f>
        <v>104</v>
      </c>
      <c r="N147" s="40" t="str">
        <f aca="false">IF(ISNUMBER(D147),D147/D$31,"")</f>
        <v/>
      </c>
      <c r="O147" s="40" t="str">
        <f aca="false">IF(ISNUMBER(E154),E154/E$31,"")</f>
        <v/>
      </c>
      <c r="P147" s="40" t="str">
        <f aca="false">IF(ISNUMBER(F158),F158/F$31,"")</f>
        <v/>
      </c>
      <c r="Q147" s="40" t="str">
        <f aca="false">IF(ISNUMBER(G164),G164/G$31,"")</f>
        <v/>
      </c>
      <c r="R147" s="40" t="str">
        <f aca="false">IF(ISNUMBER(H162),H162/H$31,"")</f>
        <v/>
      </c>
      <c r="S147" s="40" t="str">
        <f aca="false">IF(ISNUMBER(I166),I166/I$31,"")</f>
        <v/>
      </c>
      <c r="T147" s="40" t="str">
        <f aca="false">IF(ISNUMBER(J167),J167/J$31,"")</f>
        <v/>
      </c>
      <c r="X147" s="13" t="n">
        <f aca="false">X146+1</f>
        <v>44001</v>
      </c>
      <c r="Y147" s="0" t="n">
        <f aca="false">Y146+1</f>
        <v>104</v>
      </c>
      <c r="Z147" s="0" t="str">
        <f aca="false">IF(D148&gt;0,D148,"")</f>
        <v> </v>
      </c>
      <c r="AA147" s="0" t="str">
        <f aca="false">IF(E148&gt;0,E148,"")</f>
        <v> </v>
      </c>
      <c r="AB147" s="0" t="str">
        <f aca="false">IF(F148&gt;0,F148,"")</f>
        <v> </v>
      </c>
      <c r="AC147" s="0" t="str">
        <f aca="false">IF(G148&gt;0,G148,"")</f>
        <v> </v>
      </c>
      <c r="AD147" s="0" t="str">
        <f aca="false">IF(H148&gt;0,H148,"")</f>
        <v> </v>
      </c>
      <c r="AE147" s="0" t="str">
        <f aca="false">IF(I148&gt;0,I148,"")</f>
        <v> </v>
      </c>
      <c r="AF147" s="0" t="str">
        <f aca="false">IF(J148&gt;0,J148,"")</f>
        <v> </v>
      </c>
      <c r="AH147" s="15" t="n">
        <f aca="false">AH146+1</f>
        <v>44001</v>
      </c>
      <c r="AI147" s="5" t="n">
        <f aca="false">AI146+1</f>
        <v>104</v>
      </c>
      <c r="AJ147" s="32" t="str">
        <f aca="false">IF(ISNUMBER(D147),D147/D$31,"")</f>
        <v/>
      </c>
      <c r="AK147" s="32" t="str">
        <f aca="false">IF(ISNUMBER(E147),E147/E$31,"")</f>
        <v/>
      </c>
      <c r="AL147" s="32" t="str">
        <f aca="false">IF(ISNUMBER(F147),F147/F$31,"")</f>
        <v/>
      </c>
      <c r="AM147" s="32" t="str">
        <f aca="false">IF(ISNUMBER(G147),G147/G$31,"")</f>
        <v/>
      </c>
      <c r="AN147" s="32" t="str">
        <f aca="false">IF(ISNUMBER(H147),H147/H$31,"")</f>
        <v/>
      </c>
      <c r="AO147" s="32" t="str">
        <f aca="false">IF(ISNUMBER(I147),I147/I$31,"")</f>
        <v/>
      </c>
      <c r="AP147" s="32" t="str">
        <f aca="false">IF(ISNUMBER(J147),J147/J$31,"")</f>
        <v/>
      </c>
    </row>
    <row r="148" customFormat="false" ht="12.8" hidden="false" customHeight="false" outlineLevel="0" collapsed="false">
      <c r="C148" s="15" t="n">
        <f aca="false">C147+1</f>
        <v>44002</v>
      </c>
      <c r="D148" s="21" t="str">
        <f aca="false">IF(ISNUMBER(data_in!$D185),data_in!$D185," ")</f>
        <v> </v>
      </c>
      <c r="E148" s="21" t="str">
        <f aca="false">IF(ISNUMBER(data_in!$E185),data_in!$E185," ")</f>
        <v> </v>
      </c>
      <c r="F148" s="21" t="str">
        <f aca="false">IF(ISNUMBER(data_in!$F185),data_in!$F185," ")</f>
        <v> </v>
      </c>
      <c r="G148" s="21" t="str">
        <f aca="false">IF(ISNUMBER(data_in!$G185),data_in!$G185," ")</f>
        <v> </v>
      </c>
      <c r="H148" s="21" t="str">
        <f aca="false">IF(ISNUMBER(data_in!$H185),data_in!$H185," ")</f>
        <v> </v>
      </c>
      <c r="I148" s="21" t="str">
        <f aca="false">IF(ISNUMBER(data_in!$I185),data_in!$I185," ")</f>
        <v> </v>
      </c>
      <c r="J148" s="21" t="str">
        <f aca="false">IF(ISNUMBER(data_in!$J185),data_in!$J185," ")</f>
        <v> </v>
      </c>
      <c r="L148" s="15" t="n">
        <f aca="false">L147+1</f>
        <v>44002</v>
      </c>
      <c r="M148" s="0" t="n">
        <f aca="false">M147+1</f>
        <v>105</v>
      </c>
      <c r="N148" s="40" t="str">
        <f aca="false">IF(ISNUMBER(D148),D148/D$31,"")</f>
        <v/>
      </c>
      <c r="O148" s="40" t="str">
        <f aca="false">IF(ISNUMBER(E155),E155/E$31,"")</f>
        <v/>
      </c>
      <c r="P148" s="40" t="str">
        <f aca="false">IF(ISNUMBER(F159),F159/F$31,"")</f>
        <v/>
      </c>
      <c r="Q148" s="40" t="str">
        <f aca="false">IF(ISNUMBER(G165),G165/G$31,"")</f>
        <v/>
      </c>
      <c r="R148" s="40" t="str">
        <f aca="false">IF(ISNUMBER(H163),H163/H$31,"")</f>
        <v/>
      </c>
      <c r="S148" s="40" t="str">
        <f aca="false">IF(ISNUMBER(I167),I167/I$31,"")</f>
        <v/>
      </c>
      <c r="T148" s="40" t="str">
        <f aca="false">IF(ISNUMBER(J168),J168/J$31,"")</f>
        <v/>
      </c>
      <c r="X148" s="13" t="n">
        <f aca="false">X147+1</f>
        <v>44002</v>
      </c>
      <c r="Y148" s="0" t="n">
        <f aca="false">Y147+1</f>
        <v>105</v>
      </c>
      <c r="Z148" s="0" t="str">
        <f aca="false">IF(D149&gt;0,D149,"")</f>
        <v> </v>
      </c>
      <c r="AA148" s="0" t="str">
        <f aca="false">IF(E149&gt;0,E149,"")</f>
        <v> </v>
      </c>
      <c r="AB148" s="0" t="str">
        <f aca="false">IF(F149&gt;0,F149,"")</f>
        <v> </v>
      </c>
      <c r="AC148" s="0" t="str">
        <f aca="false">IF(G149&gt;0,G149,"")</f>
        <v> </v>
      </c>
      <c r="AD148" s="0" t="str">
        <f aca="false">IF(H149&gt;0,H149,"")</f>
        <v> </v>
      </c>
      <c r="AE148" s="0" t="str">
        <f aca="false">IF(I149&gt;0,I149,"")</f>
        <v> </v>
      </c>
      <c r="AF148" s="0" t="str">
        <f aca="false">IF(J149&gt;0,J149,"")</f>
        <v> </v>
      </c>
      <c r="AH148" s="15" t="n">
        <f aca="false">AH147+1</f>
        <v>44002</v>
      </c>
      <c r="AI148" s="5" t="n">
        <f aca="false">AI147+1</f>
        <v>105</v>
      </c>
      <c r="AJ148" s="32" t="str">
        <f aca="false">IF(ISNUMBER(D148),D148/D$31,"")</f>
        <v/>
      </c>
      <c r="AK148" s="32" t="str">
        <f aca="false">IF(ISNUMBER(E148),E148/E$31,"")</f>
        <v/>
      </c>
      <c r="AL148" s="32" t="str">
        <f aca="false">IF(ISNUMBER(F148),F148/F$31,"")</f>
        <v/>
      </c>
      <c r="AM148" s="32" t="str">
        <f aca="false">IF(ISNUMBER(G148),G148/G$31,"")</f>
        <v/>
      </c>
      <c r="AN148" s="32" t="str">
        <f aca="false">IF(ISNUMBER(H148),H148/H$31,"")</f>
        <v/>
      </c>
      <c r="AO148" s="32" t="str">
        <f aca="false">IF(ISNUMBER(I148),I148/I$31,"")</f>
        <v/>
      </c>
      <c r="AP148" s="32" t="str">
        <f aca="false">IF(ISNUMBER(J148),J148/J$31,"")</f>
        <v/>
      </c>
    </row>
    <row r="149" customFormat="false" ht="12.8" hidden="false" customHeight="false" outlineLevel="0" collapsed="false">
      <c r="C149" s="15" t="n">
        <f aca="false">C148+1</f>
        <v>44003</v>
      </c>
      <c r="D149" s="21" t="str">
        <f aca="false">IF(ISNUMBER(data_in!$D186),data_in!$D186," ")</f>
        <v> </v>
      </c>
      <c r="E149" s="21" t="str">
        <f aca="false">IF(ISNUMBER(data_in!$E186),data_in!$E186," ")</f>
        <v> </v>
      </c>
      <c r="F149" s="21" t="str">
        <f aca="false">IF(ISNUMBER(data_in!$F186),data_in!$F186," ")</f>
        <v> </v>
      </c>
      <c r="G149" s="21" t="str">
        <f aca="false">IF(ISNUMBER(data_in!$G186),data_in!$G186," ")</f>
        <v> </v>
      </c>
      <c r="H149" s="21" t="str">
        <f aca="false">IF(ISNUMBER(data_in!$H186),data_in!$H186," ")</f>
        <v> </v>
      </c>
      <c r="I149" s="21" t="str">
        <f aca="false">IF(ISNUMBER(data_in!$I186),data_in!$I186," ")</f>
        <v> </v>
      </c>
      <c r="J149" s="21" t="str">
        <f aca="false">IF(ISNUMBER(data_in!$J186),data_in!$J186," ")</f>
        <v> </v>
      </c>
      <c r="L149" s="15" t="n">
        <f aca="false">L148+1</f>
        <v>44003</v>
      </c>
      <c r="M149" s="0" t="n">
        <f aca="false">M148+1</f>
        <v>106</v>
      </c>
      <c r="N149" s="40" t="str">
        <f aca="false">IF(ISNUMBER(D149),D149/D$31,"")</f>
        <v/>
      </c>
      <c r="O149" s="40" t="str">
        <f aca="false">IF(ISNUMBER(E156),E156/E$31,"")</f>
        <v/>
      </c>
      <c r="P149" s="40" t="str">
        <f aca="false">IF(ISNUMBER(F160),F160/F$31,"")</f>
        <v/>
      </c>
      <c r="Q149" s="40" t="str">
        <f aca="false">IF(ISNUMBER(G166),G166/G$31,"")</f>
        <v/>
      </c>
      <c r="R149" s="40" t="str">
        <f aca="false">IF(ISNUMBER(H164),H164/H$31,"")</f>
        <v/>
      </c>
      <c r="S149" s="40" t="str">
        <f aca="false">IF(ISNUMBER(I168),I168/I$31,"")</f>
        <v/>
      </c>
      <c r="T149" s="40" t="str">
        <f aca="false">IF(ISNUMBER(J169),J169/J$31,"")</f>
        <v/>
      </c>
      <c r="X149" s="13" t="n">
        <f aca="false">X148+1</f>
        <v>44003</v>
      </c>
      <c r="Y149" s="0" t="n">
        <f aca="false">Y148+1</f>
        <v>106</v>
      </c>
      <c r="Z149" s="0" t="str">
        <f aca="false">IF(D150&gt;0,D150,"")</f>
        <v> </v>
      </c>
      <c r="AA149" s="0" t="str">
        <f aca="false">IF(E150&gt;0,E150,"")</f>
        <v> </v>
      </c>
      <c r="AB149" s="0" t="str">
        <f aca="false">IF(F150&gt;0,F150,"")</f>
        <v> </v>
      </c>
      <c r="AC149" s="0" t="str">
        <f aca="false">IF(G150&gt;0,G150,"")</f>
        <v> </v>
      </c>
      <c r="AD149" s="0" t="str">
        <f aca="false">IF(H150&gt;0,H150,"")</f>
        <v> </v>
      </c>
      <c r="AE149" s="0" t="str">
        <f aca="false">IF(I150&gt;0,I150,"")</f>
        <v> </v>
      </c>
      <c r="AF149" s="0" t="str">
        <f aca="false">IF(J150&gt;0,J150,"")</f>
        <v> </v>
      </c>
      <c r="AH149" s="15" t="n">
        <f aca="false">AH148+1</f>
        <v>44003</v>
      </c>
      <c r="AI149" s="5" t="n">
        <f aca="false">AI148+1</f>
        <v>106</v>
      </c>
      <c r="AJ149" s="32" t="str">
        <f aca="false">IF(ISNUMBER(D149),D149/D$31,"")</f>
        <v/>
      </c>
      <c r="AK149" s="32" t="str">
        <f aca="false">IF(ISNUMBER(E149),E149/E$31,"")</f>
        <v/>
      </c>
      <c r="AL149" s="32" t="str">
        <f aca="false">IF(ISNUMBER(F149),F149/F$31,"")</f>
        <v/>
      </c>
      <c r="AM149" s="32" t="str">
        <f aca="false">IF(ISNUMBER(G149),G149/G$31,"")</f>
        <v/>
      </c>
      <c r="AN149" s="32" t="str">
        <f aca="false">IF(ISNUMBER(H149),H149/H$31,"")</f>
        <v/>
      </c>
      <c r="AO149" s="32" t="str">
        <f aca="false">IF(ISNUMBER(I149),I149/I$31,"")</f>
        <v/>
      </c>
      <c r="AP149" s="32" t="str">
        <f aca="false">IF(ISNUMBER(J149),J149/J$31,"")</f>
        <v/>
      </c>
    </row>
    <row r="150" customFormat="false" ht="12.8" hidden="false" customHeight="false" outlineLevel="0" collapsed="false">
      <c r="C150" s="15" t="n">
        <f aca="false">C149+1</f>
        <v>44004</v>
      </c>
      <c r="D150" s="21" t="str">
        <f aca="false">IF(ISNUMBER(data_in!$D187),data_in!$D187," ")</f>
        <v> </v>
      </c>
      <c r="E150" s="21" t="str">
        <f aca="false">IF(ISNUMBER(data_in!$E187),data_in!$E187," ")</f>
        <v> </v>
      </c>
      <c r="F150" s="21" t="str">
        <f aca="false">IF(ISNUMBER(data_in!$F187),data_in!$F187," ")</f>
        <v> </v>
      </c>
      <c r="G150" s="21" t="str">
        <f aca="false">IF(ISNUMBER(data_in!$G187),data_in!$G187," ")</f>
        <v> </v>
      </c>
      <c r="H150" s="21" t="str">
        <f aca="false">IF(ISNUMBER(data_in!$H187),data_in!$H187," ")</f>
        <v> </v>
      </c>
      <c r="I150" s="21" t="str">
        <f aca="false">IF(ISNUMBER(data_in!$I187),data_in!$I187," ")</f>
        <v> </v>
      </c>
      <c r="J150" s="21" t="str">
        <f aca="false">IF(ISNUMBER(data_in!$J187),data_in!$J187," ")</f>
        <v> </v>
      </c>
      <c r="L150" s="15" t="n">
        <f aca="false">L149+1</f>
        <v>44004</v>
      </c>
      <c r="M150" s="0" t="n">
        <f aca="false">M149+1</f>
        <v>107</v>
      </c>
      <c r="N150" s="40" t="str">
        <f aca="false">IF(ISNUMBER(D150),D150/D$31,"")</f>
        <v/>
      </c>
      <c r="O150" s="40" t="str">
        <f aca="false">IF(ISNUMBER(E157),E157/E$31,"")</f>
        <v/>
      </c>
      <c r="P150" s="40" t="str">
        <f aca="false">IF(ISNUMBER(F161),F161/F$31,"")</f>
        <v/>
      </c>
      <c r="Q150" s="40" t="str">
        <f aca="false">IF(ISNUMBER(G167),G167/G$31,"")</f>
        <v/>
      </c>
      <c r="R150" s="40" t="str">
        <f aca="false">IF(ISNUMBER(H165),H165/H$31,"")</f>
        <v/>
      </c>
      <c r="S150" s="40" t="str">
        <f aca="false">IF(ISNUMBER(I169),I169/I$31,"")</f>
        <v/>
      </c>
      <c r="T150" s="40" t="str">
        <f aca="false">IF(ISNUMBER(J170),J170/J$31,"")</f>
        <v/>
      </c>
      <c r="X150" s="13" t="n">
        <f aca="false">X149+1</f>
        <v>44004</v>
      </c>
      <c r="Y150" s="0" t="n">
        <f aca="false">Y149+1</f>
        <v>107</v>
      </c>
      <c r="Z150" s="0" t="str">
        <f aca="false">IF(D151&gt;0,D151,"")</f>
        <v> </v>
      </c>
      <c r="AA150" s="0" t="str">
        <f aca="false">IF(E151&gt;0,E151,"")</f>
        <v> </v>
      </c>
      <c r="AB150" s="0" t="str">
        <f aca="false">IF(F151&gt;0,F151,"")</f>
        <v> </v>
      </c>
      <c r="AC150" s="0" t="str">
        <f aca="false">IF(G151&gt;0,G151,"")</f>
        <v> </v>
      </c>
      <c r="AD150" s="0" t="str">
        <f aca="false">IF(H151&gt;0,H151,"")</f>
        <v> </v>
      </c>
      <c r="AE150" s="0" t="str">
        <f aca="false">IF(I151&gt;0,I151,"")</f>
        <v> </v>
      </c>
      <c r="AF150" s="0" t="str">
        <f aca="false">IF(J151&gt;0,J151,"")</f>
        <v> </v>
      </c>
      <c r="AH150" s="15" t="n">
        <f aca="false">AH149+1</f>
        <v>44004</v>
      </c>
      <c r="AI150" s="5" t="n">
        <f aca="false">AI149+1</f>
        <v>107</v>
      </c>
      <c r="AJ150" s="32" t="str">
        <f aca="false">IF(ISNUMBER(D150),D150/D$31,"")</f>
        <v/>
      </c>
      <c r="AK150" s="32" t="str">
        <f aca="false">IF(ISNUMBER(E150),E150/E$31,"")</f>
        <v/>
      </c>
      <c r="AL150" s="32" t="str">
        <f aca="false">IF(ISNUMBER(F150),F150/F$31,"")</f>
        <v/>
      </c>
      <c r="AM150" s="32" t="str">
        <f aca="false">IF(ISNUMBER(G150),G150/G$31,"")</f>
        <v/>
      </c>
      <c r="AN150" s="32" t="str">
        <f aca="false">IF(ISNUMBER(H150),H150/H$31,"")</f>
        <v/>
      </c>
      <c r="AO150" s="32" t="str">
        <f aca="false">IF(ISNUMBER(I150),I150/I$31,"")</f>
        <v/>
      </c>
      <c r="AP150" s="32" t="str">
        <f aca="false">IF(ISNUMBER(J150),J150/J$31,"")</f>
        <v/>
      </c>
    </row>
    <row r="151" customFormat="false" ht="12.8" hidden="false" customHeight="false" outlineLevel="0" collapsed="false">
      <c r="C151" s="15" t="n">
        <f aca="false">C150+1</f>
        <v>44005</v>
      </c>
      <c r="D151" s="21" t="str">
        <f aca="false">IF(ISNUMBER(data_in!$D188),data_in!$D188," ")</f>
        <v> </v>
      </c>
      <c r="E151" s="21" t="str">
        <f aca="false">IF(ISNUMBER(data_in!$E188),data_in!$E188," ")</f>
        <v> </v>
      </c>
      <c r="F151" s="21" t="str">
        <f aca="false">IF(ISNUMBER(data_in!$F188),data_in!$F188," ")</f>
        <v> </v>
      </c>
      <c r="G151" s="21" t="str">
        <f aca="false">IF(ISNUMBER(data_in!$G188),data_in!$G188," ")</f>
        <v> </v>
      </c>
      <c r="H151" s="21" t="str">
        <f aca="false">IF(ISNUMBER(data_in!$H188),data_in!$H188," ")</f>
        <v> </v>
      </c>
      <c r="I151" s="21" t="str">
        <f aca="false">IF(ISNUMBER(data_in!$I188),data_in!$I188," ")</f>
        <v> </v>
      </c>
      <c r="J151" s="21" t="str">
        <f aca="false">IF(ISNUMBER(data_in!$J188),data_in!$J188," ")</f>
        <v> </v>
      </c>
      <c r="L151" s="15" t="n">
        <f aca="false">L150+1</f>
        <v>44005</v>
      </c>
      <c r="M151" s="0" t="n">
        <f aca="false">M150+1</f>
        <v>108</v>
      </c>
      <c r="N151" s="40" t="str">
        <f aca="false">IF(ISNUMBER(D151),D151/D$31,"")</f>
        <v/>
      </c>
      <c r="O151" s="40" t="str">
        <f aca="false">IF(ISNUMBER(E158),E158/E$31,"")</f>
        <v/>
      </c>
      <c r="P151" s="40" t="str">
        <f aca="false">IF(ISNUMBER(F162),F162/F$31,"")</f>
        <v/>
      </c>
      <c r="Q151" s="40" t="str">
        <f aca="false">IF(ISNUMBER(G168),G168/G$31,"")</f>
        <v/>
      </c>
      <c r="R151" s="40" t="str">
        <f aca="false">IF(ISNUMBER(H166),H166/H$31,"")</f>
        <v/>
      </c>
      <c r="S151" s="40" t="str">
        <f aca="false">IF(ISNUMBER(I170),I170/I$31,"")</f>
        <v/>
      </c>
      <c r="T151" s="40" t="str">
        <f aca="false">IF(ISNUMBER(J171),J171/J$31,"")</f>
        <v/>
      </c>
      <c r="X151" s="13" t="n">
        <f aca="false">X150+1</f>
        <v>44005</v>
      </c>
      <c r="Y151" s="0" t="n">
        <f aca="false">Y150+1</f>
        <v>108</v>
      </c>
      <c r="Z151" s="0" t="str">
        <f aca="false">IF(D152&gt;0,D152,"")</f>
        <v> </v>
      </c>
      <c r="AA151" s="0" t="str">
        <f aca="false">IF(E152&gt;0,E152,"")</f>
        <v> </v>
      </c>
      <c r="AB151" s="0" t="str">
        <f aca="false">IF(F152&gt;0,F152,"")</f>
        <v> </v>
      </c>
      <c r="AC151" s="0" t="str">
        <f aca="false">IF(G152&gt;0,G152,"")</f>
        <v> </v>
      </c>
      <c r="AD151" s="0" t="str">
        <f aca="false">IF(H152&gt;0,H152,"")</f>
        <v> </v>
      </c>
      <c r="AE151" s="0" t="str">
        <f aca="false">IF(I152&gt;0,I152,"")</f>
        <v> </v>
      </c>
      <c r="AF151" s="0" t="str">
        <f aca="false">IF(J152&gt;0,J152,"")</f>
        <v> </v>
      </c>
      <c r="AH151" s="15" t="n">
        <f aca="false">AH150+1</f>
        <v>44005</v>
      </c>
      <c r="AI151" s="5" t="n">
        <f aca="false">AI150+1</f>
        <v>108</v>
      </c>
      <c r="AJ151" s="32" t="str">
        <f aca="false">IF(ISNUMBER(D151),D151/D$31,"")</f>
        <v/>
      </c>
      <c r="AK151" s="32" t="str">
        <f aca="false">IF(ISNUMBER(E151),E151/E$31,"")</f>
        <v/>
      </c>
      <c r="AL151" s="32" t="str">
        <f aca="false">IF(ISNUMBER(F151),F151/F$31,"")</f>
        <v/>
      </c>
      <c r="AM151" s="32" t="str">
        <f aca="false">IF(ISNUMBER(G151),G151/G$31,"")</f>
        <v/>
      </c>
      <c r="AN151" s="32" t="str">
        <f aca="false">IF(ISNUMBER(H151),H151/H$31,"")</f>
        <v/>
      </c>
      <c r="AO151" s="32" t="str">
        <f aca="false">IF(ISNUMBER(I151),I151/I$31,"")</f>
        <v/>
      </c>
      <c r="AP151" s="32" t="str">
        <f aca="false">IF(ISNUMBER(J151),J151/J$31,"")</f>
        <v/>
      </c>
    </row>
    <row r="152" customFormat="false" ht="12.8" hidden="false" customHeight="false" outlineLevel="0" collapsed="false">
      <c r="C152" s="15" t="n">
        <f aca="false">C151+1</f>
        <v>44006</v>
      </c>
      <c r="D152" s="21" t="str">
        <f aca="false">IF(ISNUMBER(data_in!$D189),data_in!$D189," ")</f>
        <v> </v>
      </c>
      <c r="E152" s="21" t="str">
        <f aca="false">IF(ISNUMBER(data_in!$E189),data_in!$E189," ")</f>
        <v> </v>
      </c>
      <c r="F152" s="21" t="str">
        <f aca="false">IF(ISNUMBER(data_in!$F189),data_in!$F189," ")</f>
        <v> </v>
      </c>
      <c r="G152" s="21" t="str">
        <f aca="false">IF(ISNUMBER(data_in!$G189),data_in!$G189," ")</f>
        <v> </v>
      </c>
      <c r="H152" s="21" t="str">
        <f aca="false">IF(ISNUMBER(data_in!$H189),data_in!$H189," ")</f>
        <v> </v>
      </c>
      <c r="I152" s="21" t="str">
        <f aca="false">IF(ISNUMBER(data_in!$I189),data_in!$I189," ")</f>
        <v> </v>
      </c>
      <c r="J152" s="21" t="str">
        <f aca="false">IF(ISNUMBER(data_in!$J189),data_in!$J189," ")</f>
        <v> </v>
      </c>
      <c r="L152" s="15" t="n">
        <f aca="false">L151+1</f>
        <v>44006</v>
      </c>
      <c r="M152" s="0" t="n">
        <f aca="false">M151+1</f>
        <v>109</v>
      </c>
      <c r="N152" s="40" t="str">
        <f aca="false">IF(ISNUMBER(D152),D152/D$31,"")</f>
        <v/>
      </c>
      <c r="O152" s="40" t="str">
        <f aca="false">IF(ISNUMBER(E159),E159/E$31,"")</f>
        <v/>
      </c>
      <c r="P152" s="40" t="str">
        <f aca="false">IF(ISNUMBER(F163),F163/F$31,"")</f>
        <v/>
      </c>
      <c r="Q152" s="40" t="str">
        <f aca="false">IF(ISNUMBER(G169),G169/G$31,"")</f>
        <v/>
      </c>
      <c r="R152" s="40" t="str">
        <f aca="false">IF(ISNUMBER(H167),H167/H$31,"")</f>
        <v/>
      </c>
      <c r="S152" s="40" t="str">
        <f aca="false">IF(ISNUMBER(I171),I171/I$31,"")</f>
        <v/>
      </c>
      <c r="T152" s="40" t="str">
        <f aca="false">IF(ISNUMBER(J172),J172/J$31,"")</f>
        <v/>
      </c>
      <c r="X152" s="13" t="n">
        <f aca="false">X151+1</f>
        <v>44006</v>
      </c>
      <c r="Y152" s="0" t="n">
        <f aca="false">Y151+1</f>
        <v>109</v>
      </c>
      <c r="Z152" s="0" t="str">
        <f aca="false">IF(D153&gt;0,D153,"")</f>
        <v> </v>
      </c>
      <c r="AA152" s="0" t="str">
        <f aca="false">IF(E153&gt;0,E153,"")</f>
        <v> </v>
      </c>
      <c r="AB152" s="0" t="str">
        <f aca="false">IF(F153&gt;0,F153,"")</f>
        <v> </v>
      </c>
      <c r="AC152" s="0" t="str">
        <f aca="false">IF(G153&gt;0,G153,"")</f>
        <v> </v>
      </c>
      <c r="AD152" s="0" t="str">
        <f aca="false">IF(H153&gt;0,H153,"")</f>
        <v> </v>
      </c>
      <c r="AE152" s="0" t="str">
        <f aca="false">IF(I153&gt;0,I153,"")</f>
        <v> </v>
      </c>
      <c r="AF152" s="0" t="str">
        <f aca="false">IF(J153&gt;0,J153,"")</f>
        <v> </v>
      </c>
      <c r="AH152" s="15" t="n">
        <f aca="false">AH151+1</f>
        <v>44006</v>
      </c>
      <c r="AI152" s="5" t="n">
        <f aca="false">AI151+1</f>
        <v>109</v>
      </c>
      <c r="AJ152" s="32" t="str">
        <f aca="false">IF(ISNUMBER(D152),D152/D$31,"")</f>
        <v/>
      </c>
      <c r="AK152" s="32" t="str">
        <f aca="false">IF(ISNUMBER(E152),E152/E$31,"")</f>
        <v/>
      </c>
      <c r="AL152" s="32" t="str">
        <f aca="false">IF(ISNUMBER(F152),F152/F$31,"")</f>
        <v/>
      </c>
      <c r="AM152" s="32" t="str">
        <f aca="false">IF(ISNUMBER(G152),G152/G$31,"")</f>
        <v/>
      </c>
      <c r="AN152" s="32" t="str">
        <f aca="false">IF(ISNUMBER(H152),H152/H$31,"")</f>
        <v/>
      </c>
      <c r="AO152" s="32" t="str">
        <f aca="false">IF(ISNUMBER(I152),I152/I$31,"")</f>
        <v/>
      </c>
      <c r="AP152" s="32" t="str">
        <f aca="false">IF(ISNUMBER(J152),J152/J$31,"")</f>
        <v/>
      </c>
    </row>
    <row r="153" customFormat="false" ht="12.8" hidden="false" customHeight="false" outlineLevel="0" collapsed="false">
      <c r="C153" s="15" t="n">
        <f aca="false">C152+1</f>
        <v>44007</v>
      </c>
      <c r="D153" s="21" t="str">
        <f aca="false">IF(ISNUMBER(data_in!$D190),data_in!$D190," ")</f>
        <v> </v>
      </c>
      <c r="E153" s="21" t="str">
        <f aca="false">IF(ISNUMBER(data_in!$E190),data_in!$E190," ")</f>
        <v> </v>
      </c>
      <c r="F153" s="21" t="str">
        <f aca="false">IF(ISNUMBER(data_in!$F190),data_in!$F190," ")</f>
        <v> </v>
      </c>
      <c r="G153" s="21" t="str">
        <f aca="false">IF(ISNUMBER(data_in!$G190),data_in!$G190," ")</f>
        <v> </v>
      </c>
      <c r="H153" s="21" t="str">
        <f aca="false">IF(ISNUMBER(data_in!$H190),data_in!$H190," ")</f>
        <v> </v>
      </c>
      <c r="I153" s="21" t="str">
        <f aca="false">IF(ISNUMBER(data_in!$I190),data_in!$I190," ")</f>
        <v> </v>
      </c>
      <c r="J153" s="21" t="str">
        <f aca="false">IF(ISNUMBER(data_in!$J190),data_in!$J190," ")</f>
        <v> </v>
      </c>
      <c r="L153" s="15" t="n">
        <f aca="false">L152+1</f>
        <v>44007</v>
      </c>
      <c r="M153" s="0" t="n">
        <f aca="false">M152+1</f>
        <v>110</v>
      </c>
      <c r="N153" s="40" t="str">
        <f aca="false">IF(ISNUMBER(D153),D153/D$31,"")</f>
        <v/>
      </c>
      <c r="O153" s="40" t="str">
        <f aca="false">IF(ISNUMBER(E160),E160/E$31,"")</f>
        <v/>
      </c>
      <c r="P153" s="40" t="str">
        <f aca="false">IF(ISNUMBER(F164),F164/F$31,"")</f>
        <v/>
      </c>
      <c r="Q153" s="40" t="str">
        <f aca="false">IF(ISNUMBER(G170),G170/G$31,"")</f>
        <v/>
      </c>
      <c r="R153" s="40" t="str">
        <f aca="false">IF(ISNUMBER(H168),H168/H$31,"")</f>
        <v/>
      </c>
      <c r="S153" s="40" t="str">
        <f aca="false">IF(ISNUMBER(I172),I172/I$31,"")</f>
        <v/>
      </c>
      <c r="T153" s="40" t="str">
        <f aca="false">IF(ISNUMBER(J173),J173/J$31,"")</f>
        <v/>
      </c>
      <c r="X153" s="13" t="n">
        <f aca="false">X152+1</f>
        <v>44007</v>
      </c>
      <c r="Y153" s="0" t="n">
        <f aca="false">Y152+1</f>
        <v>110</v>
      </c>
      <c r="Z153" s="0" t="str">
        <f aca="false">IF(D154&gt;0,D154,"")</f>
        <v> </v>
      </c>
      <c r="AA153" s="0" t="str">
        <f aca="false">IF(E154&gt;0,E154,"")</f>
        <v> </v>
      </c>
      <c r="AB153" s="0" t="str">
        <f aca="false">IF(F154&gt;0,F154,"")</f>
        <v> </v>
      </c>
      <c r="AC153" s="0" t="str">
        <f aca="false">IF(G154&gt;0,G154,"")</f>
        <v> </v>
      </c>
      <c r="AD153" s="0" t="str">
        <f aca="false">IF(H154&gt;0,H154,"")</f>
        <v> </v>
      </c>
      <c r="AE153" s="0" t="str">
        <f aca="false">IF(I154&gt;0,I154,"")</f>
        <v> </v>
      </c>
      <c r="AF153" s="0" t="str">
        <f aca="false">IF(J154&gt;0,J154,"")</f>
        <v> </v>
      </c>
      <c r="AH153" s="15" t="n">
        <f aca="false">AH152+1</f>
        <v>44007</v>
      </c>
      <c r="AI153" s="5" t="n">
        <f aca="false">AI152+1</f>
        <v>110</v>
      </c>
      <c r="AJ153" s="32" t="str">
        <f aca="false">IF(ISNUMBER(D153),D153/D$31,"")</f>
        <v/>
      </c>
      <c r="AK153" s="32" t="str">
        <f aca="false">IF(ISNUMBER(E153),E153/E$31,"")</f>
        <v/>
      </c>
      <c r="AL153" s="32" t="str">
        <f aca="false">IF(ISNUMBER(F153),F153/F$31,"")</f>
        <v/>
      </c>
      <c r="AM153" s="32" t="str">
        <f aca="false">IF(ISNUMBER(G153),G153/G$31,"")</f>
        <v/>
      </c>
      <c r="AN153" s="32" t="str">
        <f aca="false">IF(ISNUMBER(H153),H153/H$31,"")</f>
        <v/>
      </c>
      <c r="AO153" s="32" t="str">
        <f aca="false">IF(ISNUMBER(I153),I153/I$31,"")</f>
        <v/>
      </c>
      <c r="AP153" s="32" t="str">
        <f aca="false">IF(ISNUMBER(J153),J153/J$31,"")</f>
        <v/>
      </c>
    </row>
    <row r="154" customFormat="false" ht="12.8" hidden="false" customHeight="false" outlineLevel="0" collapsed="false">
      <c r="C154" s="15" t="n">
        <f aca="false">C153+1</f>
        <v>44008</v>
      </c>
      <c r="D154" s="21" t="str">
        <f aca="false">IF(ISNUMBER(data_in!$D191),data_in!$D191," ")</f>
        <v> </v>
      </c>
      <c r="E154" s="21" t="str">
        <f aca="false">IF(ISNUMBER(data_in!$E191),data_in!$E191," ")</f>
        <v> </v>
      </c>
      <c r="F154" s="21" t="str">
        <f aca="false">IF(ISNUMBER(data_in!$F191),data_in!$F191," ")</f>
        <v> </v>
      </c>
      <c r="G154" s="21" t="str">
        <f aca="false">IF(ISNUMBER(data_in!$G191),data_in!$G191," ")</f>
        <v> </v>
      </c>
      <c r="H154" s="21" t="str">
        <f aca="false">IF(ISNUMBER(data_in!$H191),data_in!$H191," ")</f>
        <v> </v>
      </c>
      <c r="I154" s="21" t="str">
        <f aca="false">IF(ISNUMBER(data_in!$I191),data_in!$I191," ")</f>
        <v> </v>
      </c>
      <c r="J154" s="21" t="str">
        <f aca="false">IF(ISNUMBER(data_in!$J191),data_in!$J191," ")</f>
        <v> </v>
      </c>
      <c r="L154" s="15" t="n">
        <f aca="false">L153+1</f>
        <v>44008</v>
      </c>
      <c r="M154" s="0" t="n">
        <f aca="false">M153+1</f>
        <v>111</v>
      </c>
      <c r="N154" s="40" t="str">
        <f aca="false">IF(ISNUMBER(D154),D154/D$31,"")</f>
        <v/>
      </c>
      <c r="O154" s="40" t="str">
        <f aca="false">IF(ISNUMBER(E161),E161/E$31,"")</f>
        <v/>
      </c>
      <c r="P154" s="40" t="str">
        <f aca="false">IF(ISNUMBER(F165),F165/F$31,"")</f>
        <v/>
      </c>
      <c r="Q154" s="40" t="str">
        <f aca="false">IF(ISNUMBER(G171),G171/G$31,"")</f>
        <v/>
      </c>
      <c r="R154" s="40" t="str">
        <f aca="false">IF(ISNUMBER(H169),H169/H$31,"")</f>
        <v/>
      </c>
      <c r="S154" s="40" t="str">
        <f aca="false">IF(ISNUMBER(I173),I173/I$31,"")</f>
        <v/>
      </c>
      <c r="T154" s="40" t="str">
        <f aca="false">IF(ISNUMBER(J174),J174/J$31,"")</f>
        <v/>
      </c>
      <c r="X154" s="13" t="n">
        <f aca="false">X153+1</f>
        <v>44008</v>
      </c>
      <c r="Y154" s="0" t="n">
        <f aca="false">Y153+1</f>
        <v>111</v>
      </c>
      <c r="Z154" s="0" t="str">
        <f aca="false">IF(D155&gt;0,D155,"")</f>
        <v> </v>
      </c>
      <c r="AA154" s="0" t="str">
        <f aca="false">IF(E155&gt;0,E155,"")</f>
        <v> </v>
      </c>
      <c r="AB154" s="0" t="str">
        <f aca="false">IF(F155&gt;0,F155,"")</f>
        <v> </v>
      </c>
      <c r="AC154" s="0" t="str">
        <f aca="false">IF(G155&gt;0,G155,"")</f>
        <v> </v>
      </c>
      <c r="AD154" s="0" t="str">
        <f aca="false">IF(H155&gt;0,H155,"")</f>
        <v> </v>
      </c>
      <c r="AE154" s="0" t="str">
        <f aca="false">IF(I155&gt;0,I155,"")</f>
        <v> </v>
      </c>
      <c r="AF154" s="0" t="str">
        <f aca="false">IF(J155&gt;0,J155,"")</f>
        <v> </v>
      </c>
      <c r="AH154" s="15" t="n">
        <f aca="false">AH153+1</f>
        <v>44008</v>
      </c>
      <c r="AI154" s="5" t="n">
        <f aca="false">AI153+1</f>
        <v>111</v>
      </c>
      <c r="AJ154" s="32" t="str">
        <f aca="false">IF(ISNUMBER(D154),D154/D$31,"")</f>
        <v/>
      </c>
      <c r="AK154" s="32" t="str">
        <f aca="false">IF(ISNUMBER(E154),E154/E$31,"")</f>
        <v/>
      </c>
      <c r="AL154" s="32" t="str">
        <f aca="false">IF(ISNUMBER(F154),F154/F$31,"")</f>
        <v/>
      </c>
      <c r="AM154" s="32" t="str">
        <f aca="false">IF(ISNUMBER(G154),G154/G$31,"")</f>
        <v/>
      </c>
      <c r="AN154" s="32" t="str">
        <f aca="false">IF(ISNUMBER(H154),H154/H$31,"")</f>
        <v/>
      </c>
      <c r="AO154" s="32" t="str">
        <f aca="false">IF(ISNUMBER(I154),I154/I$31,"")</f>
        <v/>
      </c>
      <c r="AP154" s="32" t="str">
        <f aca="false">IF(ISNUMBER(J154),J154/J$31,"")</f>
        <v/>
      </c>
    </row>
    <row r="155" customFormat="false" ht="12.8" hidden="false" customHeight="false" outlineLevel="0" collapsed="false">
      <c r="C155" s="15" t="n">
        <f aca="false">C154+1</f>
        <v>44009</v>
      </c>
      <c r="D155" s="21" t="str">
        <f aca="false">IF(ISNUMBER(data_in!$D192),data_in!$D192," ")</f>
        <v> </v>
      </c>
      <c r="E155" s="21" t="str">
        <f aca="false">IF(ISNUMBER(data_in!$E192),data_in!$E192," ")</f>
        <v> </v>
      </c>
      <c r="F155" s="21" t="str">
        <f aca="false">IF(ISNUMBER(data_in!$F192),data_in!$F192," ")</f>
        <v> </v>
      </c>
      <c r="G155" s="21" t="str">
        <f aca="false">IF(ISNUMBER(data_in!$G192),data_in!$G192," ")</f>
        <v> </v>
      </c>
      <c r="H155" s="21" t="str">
        <f aca="false">IF(ISNUMBER(data_in!$H192),data_in!$H192," ")</f>
        <v> </v>
      </c>
      <c r="I155" s="21" t="str">
        <f aca="false">IF(ISNUMBER(data_in!$I192),data_in!$I192," ")</f>
        <v> </v>
      </c>
      <c r="J155" s="21" t="str">
        <f aca="false">IF(ISNUMBER(data_in!$J192),data_in!$J192," ")</f>
        <v> </v>
      </c>
      <c r="L155" s="15" t="n">
        <f aca="false">L154+1</f>
        <v>44009</v>
      </c>
      <c r="M155" s="0" t="n">
        <f aca="false">M154+1</f>
        <v>112</v>
      </c>
      <c r="N155" s="40" t="str">
        <f aca="false">IF(ISNUMBER(D155),D155/D$31,"")</f>
        <v/>
      </c>
      <c r="O155" s="40" t="str">
        <f aca="false">IF(ISNUMBER(E162),E162/E$31,"")</f>
        <v/>
      </c>
      <c r="P155" s="40" t="str">
        <f aca="false">IF(ISNUMBER(F166),F166/F$31,"")</f>
        <v/>
      </c>
      <c r="Q155" s="40" t="str">
        <f aca="false">IF(ISNUMBER(G172),G172/G$31,"")</f>
        <v/>
      </c>
      <c r="R155" s="40" t="str">
        <f aca="false">IF(ISNUMBER(H170),H170/H$31,"")</f>
        <v/>
      </c>
      <c r="S155" s="40" t="str">
        <f aca="false">IF(ISNUMBER(I174),I174/I$31,"")</f>
        <v/>
      </c>
      <c r="T155" s="40" t="str">
        <f aca="false">IF(ISNUMBER(J175),J175/J$31,"")</f>
        <v/>
      </c>
      <c r="X155" s="13" t="n">
        <f aca="false">X154+1</f>
        <v>44009</v>
      </c>
      <c r="Y155" s="0" t="n">
        <f aca="false">Y154+1</f>
        <v>112</v>
      </c>
      <c r="Z155" s="0" t="str">
        <f aca="false">IF(D156&gt;0,D156,"")</f>
        <v> </v>
      </c>
      <c r="AA155" s="0" t="str">
        <f aca="false">IF(E156&gt;0,E156,"")</f>
        <v> </v>
      </c>
      <c r="AB155" s="0" t="str">
        <f aca="false">IF(F156&gt;0,F156,"")</f>
        <v> </v>
      </c>
      <c r="AC155" s="0" t="str">
        <f aca="false">IF(G156&gt;0,G156,"")</f>
        <v> </v>
      </c>
      <c r="AD155" s="0" t="str">
        <f aca="false">IF(H156&gt;0,H156,"")</f>
        <v> </v>
      </c>
      <c r="AE155" s="0" t="str">
        <f aca="false">IF(I156&gt;0,I156,"")</f>
        <v> </v>
      </c>
      <c r="AF155" s="0" t="str">
        <f aca="false">IF(J156&gt;0,J156,"")</f>
        <v> </v>
      </c>
      <c r="AH155" s="15" t="n">
        <f aca="false">AH154+1</f>
        <v>44009</v>
      </c>
      <c r="AI155" s="5" t="n">
        <f aca="false">AI154+1</f>
        <v>112</v>
      </c>
      <c r="AJ155" s="32" t="str">
        <f aca="false">IF(ISNUMBER(D155),D155/D$31,"")</f>
        <v/>
      </c>
      <c r="AK155" s="32" t="str">
        <f aca="false">IF(ISNUMBER(E155),E155/E$31,"")</f>
        <v/>
      </c>
      <c r="AL155" s="32" t="str">
        <f aca="false">IF(ISNUMBER(F155),F155/F$31,"")</f>
        <v/>
      </c>
      <c r="AM155" s="32" t="str">
        <f aca="false">IF(ISNUMBER(G155),G155/G$31,"")</f>
        <v/>
      </c>
      <c r="AN155" s="32" t="str">
        <f aca="false">IF(ISNUMBER(H155),H155/H$31,"")</f>
        <v/>
      </c>
      <c r="AO155" s="32" t="str">
        <f aca="false">IF(ISNUMBER(I155),I155/I$31,"")</f>
        <v/>
      </c>
      <c r="AP155" s="32" t="str">
        <f aca="false">IF(ISNUMBER(J155),J155/J$31,"")</f>
        <v/>
      </c>
    </row>
    <row r="156" customFormat="false" ht="12.8" hidden="false" customHeight="false" outlineLevel="0" collapsed="false">
      <c r="C156" s="15" t="n">
        <f aca="false">C155+1</f>
        <v>44010</v>
      </c>
      <c r="D156" s="21" t="str">
        <f aca="false">IF(ISNUMBER(data_in!$D193),data_in!$D193," ")</f>
        <v> </v>
      </c>
      <c r="E156" s="21" t="str">
        <f aca="false">IF(ISNUMBER(data_in!$E193),data_in!$E193," ")</f>
        <v> </v>
      </c>
      <c r="F156" s="21" t="str">
        <f aca="false">IF(ISNUMBER(data_in!$F193),data_in!$F193," ")</f>
        <v> </v>
      </c>
      <c r="G156" s="21" t="str">
        <f aca="false">IF(ISNUMBER(data_in!$G193),data_in!$G193," ")</f>
        <v> </v>
      </c>
      <c r="H156" s="21" t="str">
        <f aca="false">IF(ISNUMBER(data_in!$H193),data_in!$H193," ")</f>
        <v> </v>
      </c>
      <c r="I156" s="21" t="str">
        <f aca="false">IF(ISNUMBER(data_in!$I193),data_in!$I193," ")</f>
        <v> </v>
      </c>
      <c r="J156" s="21" t="str">
        <f aca="false">IF(ISNUMBER(data_in!$J193),data_in!$J193," ")</f>
        <v> </v>
      </c>
      <c r="L156" s="15" t="n">
        <f aca="false">L155+1</f>
        <v>44010</v>
      </c>
      <c r="M156" s="0" t="n">
        <f aca="false">M155+1</f>
        <v>113</v>
      </c>
      <c r="N156" s="40" t="str">
        <f aca="false">IF(ISNUMBER(D156),D156/D$31,"")</f>
        <v/>
      </c>
      <c r="O156" s="40" t="str">
        <f aca="false">IF(ISNUMBER(E163),E163/E$31,"")</f>
        <v/>
      </c>
      <c r="P156" s="40" t="str">
        <f aca="false">IF(ISNUMBER(F167),F167/F$31,"")</f>
        <v/>
      </c>
      <c r="Q156" s="40" t="str">
        <f aca="false">IF(ISNUMBER(G173),G173/G$31,"")</f>
        <v/>
      </c>
      <c r="R156" s="40" t="str">
        <f aca="false">IF(ISNUMBER(H171),H171/H$31,"")</f>
        <v/>
      </c>
      <c r="S156" s="40" t="str">
        <f aca="false">IF(ISNUMBER(I175),I175/I$31,"")</f>
        <v/>
      </c>
      <c r="T156" s="40" t="str">
        <f aca="false">IF(ISNUMBER(J176),J176/J$31,"")</f>
        <v/>
      </c>
      <c r="X156" s="13" t="n">
        <f aca="false">X155+1</f>
        <v>44010</v>
      </c>
      <c r="Y156" s="0" t="n">
        <f aca="false">Y155+1</f>
        <v>113</v>
      </c>
      <c r="Z156" s="0" t="str">
        <f aca="false">IF(D157&gt;0,D157,"")</f>
        <v> </v>
      </c>
      <c r="AA156" s="0" t="str">
        <f aca="false">IF(E157&gt;0,E157,"")</f>
        <v> </v>
      </c>
      <c r="AB156" s="0" t="str">
        <f aca="false">IF(F157&gt;0,F157,"")</f>
        <v> </v>
      </c>
      <c r="AC156" s="0" t="str">
        <f aca="false">IF(G157&gt;0,G157,"")</f>
        <v> </v>
      </c>
      <c r="AD156" s="0" t="str">
        <f aca="false">IF(H157&gt;0,H157,"")</f>
        <v> </v>
      </c>
      <c r="AE156" s="0" t="str">
        <f aca="false">IF(I157&gt;0,I157,"")</f>
        <v> </v>
      </c>
      <c r="AF156" s="0" t="str">
        <f aca="false">IF(J157&gt;0,J157,"")</f>
        <v> </v>
      </c>
      <c r="AH156" s="15" t="n">
        <f aca="false">AH155+1</f>
        <v>44010</v>
      </c>
      <c r="AI156" s="5" t="n">
        <f aca="false">AI155+1</f>
        <v>113</v>
      </c>
      <c r="AJ156" s="32" t="str">
        <f aca="false">IF(ISNUMBER(D156),D156/D$31,"")</f>
        <v/>
      </c>
      <c r="AK156" s="32" t="str">
        <f aca="false">IF(ISNUMBER(E156),E156/E$31,"")</f>
        <v/>
      </c>
      <c r="AL156" s="32" t="str">
        <f aca="false">IF(ISNUMBER(F156),F156/F$31,"")</f>
        <v/>
      </c>
      <c r="AM156" s="32" t="str">
        <f aca="false">IF(ISNUMBER(G156),G156/G$31,"")</f>
        <v/>
      </c>
      <c r="AN156" s="32" t="str">
        <f aca="false">IF(ISNUMBER(H156),H156/H$31,"")</f>
        <v/>
      </c>
      <c r="AO156" s="32" t="str">
        <f aca="false">IF(ISNUMBER(I156),I156/I$31,"")</f>
        <v/>
      </c>
      <c r="AP156" s="32" t="str">
        <f aca="false">IF(ISNUMBER(J156),J156/J$31,"")</f>
        <v/>
      </c>
    </row>
    <row r="157" customFormat="false" ht="12.8" hidden="false" customHeight="false" outlineLevel="0" collapsed="false">
      <c r="C157" s="15" t="n">
        <f aca="false">C156+1</f>
        <v>44011</v>
      </c>
      <c r="D157" s="21" t="str">
        <f aca="false">IF(ISNUMBER(data_in!$D194),data_in!$D194," ")</f>
        <v> </v>
      </c>
      <c r="E157" s="21" t="str">
        <f aca="false">IF(ISNUMBER(data_in!$E194),data_in!$E194," ")</f>
        <v> </v>
      </c>
      <c r="F157" s="21" t="str">
        <f aca="false">IF(ISNUMBER(data_in!$F194),data_in!$F194," ")</f>
        <v> </v>
      </c>
      <c r="G157" s="21" t="str">
        <f aca="false">IF(ISNUMBER(data_in!$G194),data_in!$G194," ")</f>
        <v> </v>
      </c>
      <c r="H157" s="21" t="str">
        <f aca="false">IF(ISNUMBER(data_in!$H194),data_in!$H194," ")</f>
        <v> </v>
      </c>
      <c r="I157" s="21" t="str">
        <f aca="false">IF(ISNUMBER(data_in!$I194),data_in!$I194," ")</f>
        <v> </v>
      </c>
      <c r="J157" s="21" t="str">
        <f aca="false">IF(ISNUMBER(data_in!$J194),data_in!$J194," ")</f>
        <v> </v>
      </c>
      <c r="L157" s="15" t="n">
        <f aca="false">L156+1</f>
        <v>44011</v>
      </c>
      <c r="M157" s="0" t="n">
        <f aca="false">M156+1</f>
        <v>114</v>
      </c>
      <c r="N157" s="40" t="str">
        <f aca="false">IF(ISNUMBER(D157),D157/D$31,"")</f>
        <v/>
      </c>
      <c r="O157" s="40" t="str">
        <f aca="false">IF(ISNUMBER(E164),E164/E$31,"")</f>
        <v/>
      </c>
      <c r="P157" s="40" t="str">
        <f aca="false">IF(ISNUMBER(F168),F168/F$31,"")</f>
        <v/>
      </c>
      <c r="Q157" s="40" t="str">
        <f aca="false">IF(ISNUMBER(G174),G174/G$31,"")</f>
        <v/>
      </c>
      <c r="R157" s="40" t="str">
        <f aca="false">IF(ISNUMBER(H172),H172/H$31,"")</f>
        <v/>
      </c>
      <c r="S157" s="40" t="str">
        <f aca="false">IF(ISNUMBER(I176),I176/I$31,"")</f>
        <v/>
      </c>
      <c r="T157" s="40" t="str">
        <f aca="false">IF(ISNUMBER(J177),J177/J$31,"")</f>
        <v/>
      </c>
      <c r="X157" s="13" t="n">
        <f aca="false">X156+1</f>
        <v>44011</v>
      </c>
      <c r="Y157" s="0" t="n">
        <f aca="false">Y156+1</f>
        <v>114</v>
      </c>
      <c r="Z157" s="0" t="str">
        <f aca="false">IF(D158&gt;0,D158,"")</f>
        <v> </v>
      </c>
      <c r="AA157" s="0" t="str">
        <f aca="false">IF(E158&gt;0,E158,"")</f>
        <v> </v>
      </c>
      <c r="AB157" s="0" t="str">
        <f aca="false">IF(F158&gt;0,F158,"")</f>
        <v> </v>
      </c>
      <c r="AC157" s="0" t="str">
        <f aca="false">IF(G158&gt;0,G158,"")</f>
        <v> </v>
      </c>
      <c r="AD157" s="0" t="str">
        <f aca="false">IF(H158&gt;0,H158,"")</f>
        <v> </v>
      </c>
      <c r="AE157" s="0" t="str">
        <f aca="false">IF(I158&gt;0,I158,"")</f>
        <v> </v>
      </c>
      <c r="AF157" s="0" t="str">
        <f aca="false">IF(J158&gt;0,J158,"")</f>
        <v> </v>
      </c>
      <c r="AH157" s="15" t="n">
        <f aca="false">AH156+1</f>
        <v>44011</v>
      </c>
      <c r="AI157" s="5" t="n">
        <f aca="false">AI156+1</f>
        <v>114</v>
      </c>
      <c r="AJ157" s="32" t="str">
        <f aca="false">IF(ISNUMBER(D157),D157/D$31,"")</f>
        <v/>
      </c>
      <c r="AK157" s="32" t="str">
        <f aca="false">IF(ISNUMBER(E157),E157/E$31,"")</f>
        <v/>
      </c>
      <c r="AL157" s="32" t="str">
        <f aca="false">IF(ISNUMBER(F157),F157/F$31,"")</f>
        <v/>
      </c>
      <c r="AM157" s="32" t="str">
        <f aca="false">IF(ISNUMBER(G157),G157/G$31,"")</f>
        <v/>
      </c>
      <c r="AN157" s="32" t="str">
        <f aca="false">IF(ISNUMBER(H157),H157/H$31,"")</f>
        <v/>
      </c>
      <c r="AO157" s="32" t="str">
        <f aca="false">IF(ISNUMBER(I157),I157/I$31,"")</f>
        <v/>
      </c>
      <c r="AP157" s="32" t="str">
        <f aca="false">IF(ISNUMBER(J157),J157/J$31,"")</f>
        <v/>
      </c>
    </row>
    <row r="158" customFormat="false" ht="12.8" hidden="false" customHeight="false" outlineLevel="0" collapsed="false">
      <c r="C158" s="15" t="n">
        <f aca="false">C157+1</f>
        <v>44012</v>
      </c>
      <c r="D158" s="21" t="str">
        <f aca="false">IF(ISNUMBER(data_in!$D195),data_in!$D195," ")</f>
        <v> </v>
      </c>
      <c r="E158" s="21" t="str">
        <f aca="false">IF(ISNUMBER(data_in!$E195),data_in!$E195," ")</f>
        <v> </v>
      </c>
      <c r="F158" s="21" t="str">
        <f aca="false">IF(ISNUMBER(data_in!$F195),data_in!$F195," ")</f>
        <v> </v>
      </c>
      <c r="G158" s="21" t="str">
        <f aca="false">IF(ISNUMBER(data_in!$G195),data_in!$G195," ")</f>
        <v> </v>
      </c>
      <c r="H158" s="21" t="str">
        <f aca="false">IF(ISNUMBER(data_in!$H195),data_in!$H195," ")</f>
        <v> </v>
      </c>
      <c r="I158" s="21" t="str">
        <f aca="false">IF(ISNUMBER(data_in!$I195),data_in!$I195," ")</f>
        <v> </v>
      </c>
      <c r="J158" s="21" t="str">
        <f aca="false">IF(ISNUMBER(data_in!$J195),data_in!$J195," ")</f>
        <v> </v>
      </c>
      <c r="L158" s="15" t="n">
        <f aca="false">L157+1</f>
        <v>44012</v>
      </c>
      <c r="M158" s="0" t="n">
        <f aca="false">M157+1</f>
        <v>115</v>
      </c>
      <c r="N158" s="40" t="str">
        <f aca="false">IF(ISNUMBER(D158),D158/D$31,"")</f>
        <v/>
      </c>
      <c r="O158" s="40" t="str">
        <f aca="false">IF(ISNUMBER(E165),E165/E$31,"")</f>
        <v/>
      </c>
      <c r="P158" s="40" t="str">
        <f aca="false">IF(ISNUMBER(F169),F169/F$31,"")</f>
        <v/>
      </c>
      <c r="Q158" s="40" t="str">
        <f aca="false">IF(ISNUMBER(G175),G175/G$31,"")</f>
        <v/>
      </c>
      <c r="R158" s="40" t="str">
        <f aca="false">IF(ISNUMBER(H173),H173/H$31,"")</f>
        <v/>
      </c>
      <c r="S158" s="40" t="str">
        <f aca="false">IF(ISNUMBER(I177),I177/I$31,"")</f>
        <v/>
      </c>
      <c r="T158" s="40" t="str">
        <f aca="false">IF(ISNUMBER(J178),J178/J$31,"")</f>
        <v/>
      </c>
      <c r="X158" s="13" t="n">
        <f aca="false">X157+1</f>
        <v>44012</v>
      </c>
      <c r="Y158" s="0" t="n">
        <f aca="false">Y157+1</f>
        <v>115</v>
      </c>
      <c r="Z158" s="0" t="str">
        <f aca="false">IF(D159&gt;0,D159,"")</f>
        <v> </v>
      </c>
      <c r="AA158" s="0" t="str">
        <f aca="false">IF(E159&gt;0,E159,"")</f>
        <v> </v>
      </c>
      <c r="AB158" s="0" t="str">
        <f aca="false">IF(F159&gt;0,F159,"")</f>
        <v> </v>
      </c>
      <c r="AC158" s="0" t="str">
        <f aca="false">IF(G159&gt;0,G159,"")</f>
        <v> </v>
      </c>
      <c r="AD158" s="0" t="str">
        <f aca="false">IF(H159&gt;0,H159,"")</f>
        <v> </v>
      </c>
      <c r="AE158" s="0" t="str">
        <f aca="false">IF(I159&gt;0,I159,"")</f>
        <v> </v>
      </c>
      <c r="AF158" s="0" t="str">
        <f aca="false">IF(J159&gt;0,J159,"")</f>
        <v> </v>
      </c>
      <c r="AH158" s="15" t="n">
        <f aca="false">AH157+1</f>
        <v>44012</v>
      </c>
      <c r="AI158" s="5" t="n">
        <f aca="false">AI157+1</f>
        <v>115</v>
      </c>
      <c r="AJ158" s="32" t="str">
        <f aca="false">IF(ISNUMBER(D158),D158/D$31,"")</f>
        <v/>
      </c>
      <c r="AK158" s="32" t="str">
        <f aca="false">IF(ISNUMBER(E158),E158/E$31,"")</f>
        <v/>
      </c>
      <c r="AL158" s="32" t="str">
        <f aca="false">IF(ISNUMBER(F158),F158/F$31,"")</f>
        <v/>
      </c>
      <c r="AM158" s="32" t="str">
        <f aca="false">IF(ISNUMBER(G158),G158/G$31,"")</f>
        <v/>
      </c>
      <c r="AN158" s="32" t="str">
        <f aca="false">IF(ISNUMBER(H158),H158/H$31,"")</f>
        <v/>
      </c>
      <c r="AO158" s="32" t="str">
        <f aca="false">IF(ISNUMBER(I158),I158/I$31,"")</f>
        <v/>
      </c>
      <c r="AP158" s="32" t="str">
        <f aca="false">IF(ISNUMBER(J158),J158/J$31,"")</f>
        <v/>
      </c>
    </row>
    <row r="159" customFormat="false" ht="12.8" hidden="false" customHeight="false" outlineLevel="0" collapsed="false">
      <c r="C159" s="15" t="n">
        <f aca="false">C158+1</f>
        <v>44013</v>
      </c>
      <c r="D159" s="21" t="str">
        <f aca="false">IF(ISNUMBER(data_in!$D196),data_in!$D196," ")</f>
        <v> </v>
      </c>
      <c r="E159" s="21" t="str">
        <f aca="false">IF(ISNUMBER(data_in!$E196),data_in!$E196," ")</f>
        <v> </v>
      </c>
      <c r="F159" s="21" t="str">
        <f aca="false">IF(ISNUMBER(data_in!$F196),data_in!$F196," ")</f>
        <v> </v>
      </c>
      <c r="G159" s="21" t="str">
        <f aca="false">IF(ISNUMBER(data_in!$G196),data_in!$G196," ")</f>
        <v> </v>
      </c>
      <c r="H159" s="21" t="str">
        <f aca="false">IF(ISNUMBER(data_in!$H196),data_in!$H196," ")</f>
        <v> </v>
      </c>
      <c r="I159" s="21" t="str">
        <f aca="false">IF(ISNUMBER(data_in!$I196),data_in!$I196," ")</f>
        <v> </v>
      </c>
      <c r="J159" s="21" t="str">
        <f aca="false">IF(ISNUMBER(data_in!$J196),data_in!$J196," ")</f>
        <v> </v>
      </c>
      <c r="L159" s="15" t="n">
        <f aca="false">L158+1</f>
        <v>44013</v>
      </c>
      <c r="M159" s="0" t="n">
        <f aca="false">M158+1</f>
        <v>116</v>
      </c>
      <c r="N159" s="40" t="str">
        <f aca="false">IF(ISNUMBER(D159),D159/D$31,"")</f>
        <v/>
      </c>
      <c r="O159" s="40" t="str">
        <f aca="false">IF(ISNUMBER(E166),E166/E$31,"")</f>
        <v/>
      </c>
      <c r="P159" s="40" t="str">
        <f aca="false">IF(ISNUMBER(F170),F170/F$31,"")</f>
        <v/>
      </c>
      <c r="Q159" s="40" t="str">
        <f aca="false">IF(ISNUMBER(G176),G176/G$31,"")</f>
        <v/>
      </c>
      <c r="R159" s="40" t="str">
        <f aca="false">IF(ISNUMBER(H174),H174/H$31,"")</f>
        <v/>
      </c>
      <c r="S159" s="40" t="str">
        <f aca="false">IF(ISNUMBER(I178),I178/I$31,"")</f>
        <v/>
      </c>
      <c r="T159" s="40" t="str">
        <f aca="false">IF(ISNUMBER(J179),J179/J$31,"")</f>
        <v/>
      </c>
      <c r="X159" s="13" t="n">
        <f aca="false">X158+1</f>
        <v>44013</v>
      </c>
      <c r="Y159" s="0" t="n">
        <f aca="false">Y158+1</f>
        <v>116</v>
      </c>
      <c r="Z159" s="0" t="str">
        <f aca="false">IF(D160&gt;0,D160,"")</f>
        <v> </v>
      </c>
      <c r="AA159" s="0" t="str">
        <f aca="false">IF(E160&gt;0,E160,"")</f>
        <v> </v>
      </c>
      <c r="AB159" s="0" t="str">
        <f aca="false">IF(F160&gt;0,F160,"")</f>
        <v> </v>
      </c>
      <c r="AC159" s="0" t="str">
        <f aca="false">IF(G160&gt;0,G160,"")</f>
        <v> </v>
      </c>
      <c r="AD159" s="0" t="str">
        <f aca="false">IF(H160&gt;0,H160,"")</f>
        <v> </v>
      </c>
      <c r="AE159" s="0" t="str">
        <f aca="false">IF(I160&gt;0,I160,"")</f>
        <v> </v>
      </c>
      <c r="AF159" s="0" t="str">
        <f aca="false">IF(J160&gt;0,J160,"")</f>
        <v> </v>
      </c>
      <c r="AH159" s="15" t="n">
        <f aca="false">AH158+1</f>
        <v>44013</v>
      </c>
      <c r="AI159" s="5" t="n">
        <f aca="false">AI158+1</f>
        <v>116</v>
      </c>
      <c r="AJ159" s="32" t="str">
        <f aca="false">IF(ISNUMBER(D159),D159/D$31,"")</f>
        <v/>
      </c>
      <c r="AK159" s="32" t="str">
        <f aca="false">IF(ISNUMBER(E159),E159/E$31,"")</f>
        <v/>
      </c>
      <c r="AL159" s="32" t="str">
        <f aca="false">IF(ISNUMBER(F159),F159/F$31,"")</f>
        <v/>
      </c>
      <c r="AM159" s="32" t="str">
        <f aca="false">IF(ISNUMBER(G159),G159/G$31,"")</f>
        <v/>
      </c>
      <c r="AN159" s="32" t="str">
        <f aca="false">IF(ISNUMBER(H159),H159/H$31,"")</f>
        <v/>
      </c>
      <c r="AO159" s="32" t="str">
        <f aca="false">IF(ISNUMBER(I159),I159/I$31,"")</f>
        <v/>
      </c>
      <c r="AP159" s="32" t="str">
        <f aca="false">IF(ISNUMBER(J159),J159/J$31,"")</f>
        <v/>
      </c>
    </row>
    <row r="160" customFormat="false" ht="12.8" hidden="false" customHeight="false" outlineLevel="0" collapsed="false">
      <c r="C160" s="15" t="n">
        <f aca="false">C159+1</f>
        <v>44014</v>
      </c>
      <c r="D160" s="21" t="str">
        <f aca="false">IF(ISNUMBER(data_in!$D197),data_in!$D197," ")</f>
        <v> </v>
      </c>
      <c r="E160" s="21" t="str">
        <f aca="false">IF(ISNUMBER(data_in!$E197),data_in!$E197," ")</f>
        <v> </v>
      </c>
      <c r="F160" s="21" t="str">
        <f aca="false">IF(ISNUMBER(data_in!$F197),data_in!$F197," ")</f>
        <v> </v>
      </c>
      <c r="G160" s="21" t="str">
        <f aca="false">IF(ISNUMBER(data_in!$G197),data_in!$G197," ")</f>
        <v> </v>
      </c>
      <c r="H160" s="21" t="str">
        <f aca="false">IF(ISNUMBER(data_in!$H197),data_in!$H197," ")</f>
        <v> </v>
      </c>
      <c r="I160" s="21" t="str">
        <f aca="false">IF(ISNUMBER(data_in!$I197),data_in!$I197," ")</f>
        <v> </v>
      </c>
      <c r="J160" s="21" t="str">
        <f aca="false">IF(ISNUMBER(data_in!$J197),data_in!$J197," ")</f>
        <v> </v>
      </c>
      <c r="L160" s="15" t="n">
        <f aca="false">L159+1</f>
        <v>44014</v>
      </c>
      <c r="M160" s="0" t="n">
        <f aca="false">M159+1</f>
        <v>117</v>
      </c>
      <c r="N160" s="40" t="str">
        <f aca="false">IF(ISNUMBER(D160),D160/D$31,"")</f>
        <v/>
      </c>
      <c r="O160" s="40" t="str">
        <f aca="false">IF(ISNUMBER(E167),E167/E$31,"")</f>
        <v/>
      </c>
      <c r="P160" s="40" t="str">
        <f aca="false">IF(ISNUMBER(F171),F171/F$31,"")</f>
        <v/>
      </c>
      <c r="Q160" s="40" t="str">
        <f aca="false">IF(ISNUMBER(G177),G177/G$31,"")</f>
        <v/>
      </c>
      <c r="R160" s="40" t="str">
        <f aca="false">IF(ISNUMBER(H175),H175/H$31,"")</f>
        <v/>
      </c>
      <c r="S160" s="40" t="str">
        <f aca="false">IF(ISNUMBER(I179),I179/I$31,"")</f>
        <v/>
      </c>
      <c r="T160" s="40" t="str">
        <f aca="false">IF(ISNUMBER(J180),J180/J$31,"")</f>
        <v/>
      </c>
      <c r="X160" s="13" t="n">
        <f aca="false">X159+1</f>
        <v>44014</v>
      </c>
      <c r="Y160" s="0" t="n">
        <f aca="false">Y159+1</f>
        <v>117</v>
      </c>
      <c r="Z160" s="0" t="str">
        <f aca="false">IF(D161&gt;0,D161,"")</f>
        <v> </v>
      </c>
      <c r="AA160" s="0" t="str">
        <f aca="false">IF(E161&gt;0,E161,"")</f>
        <v> </v>
      </c>
      <c r="AB160" s="0" t="str">
        <f aca="false">IF(F161&gt;0,F161,"")</f>
        <v> </v>
      </c>
      <c r="AC160" s="0" t="str">
        <f aca="false">IF(G161&gt;0,G161,"")</f>
        <v> </v>
      </c>
      <c r="AD160" s="0" t="str">
        <f aca="false">IF(H161&gt;0,H161,"")</f>
        <v> </v>
      </c>
      <c r="AE160" s="0" t="str">
        <f aca="false">IF(I161&gt;0,I161,"")</f>
        <v> </v>
      </c>
      <c r="AF160" s="0" t="str">
        <f aca="false">IF(J161&gt;0,J161,"")</f>
        <v> </v>
      </c>
      <c r="AH160" s="15" t="n">
        <f aca="false">AH159+1</f>
        <v>44014</v>
      </c>
      <c r="AI160" s="5" t="n">
        <f aca="false">AI159+1</f>
        <v>117</v>
      </c>
      <c r="AJ160" s="32" t="str">
        <f aca="false">IF(ISNUMBER(D160),D160/D$31,"")</f>
        <v/>
      </c>
      <c r="AK160" s="32" t="str">
        <f aca="false">IF(ISNUMBER(E160),E160/E$31,"")</f>
        <v/>
      </c>
      <c r="AL160" s="32" t="str">
        <f aca="false">IF(ISNUMBER(F160),F160/F$31,"")</f>
        <v/>
      </c>
      <c r="AM160" s="32" t="str">
        <f aca="false">IF(ISNUMBER(G160),G160/G$31,"")</f>
        <v/>
      </c>
      <c r="AN160" s="32" t="str">
        <f aca="false">IF(ISNUMBER(H160),H160/H$31,"")</f>
        <v/>
      </c>
      <c r="AO160" s="32" t="str">
        <f aca="false">IF(ISNUMBER(I160),I160/I$31,"")</f>
        <v/>
      </c>
      <c r="AP160" s="32" t="str">
        <f aca="false">IF(ISNUMBER(J160),J160/J$31,"")</f>
        <v/>
      </c>
    </row>
    <row r="161" customFormat="false" ht="12.8" hidden="false" customHeight="false" outlineLevel="0" collapsed="false">
      <c r="C161" s="15" t="n">
        <f aca="false">C160+1</f>
        <v>44015</v>
      </c>
      <c r="D161" s="21" t="str">
        <f aca="false">IF(ISNUMBER(data_in!$D198),data_in!$D198," ")</f>
        <v> </v>
      </c>
      <c r="E161" s="21" t="str">
        <f aca="false">IF(ISNUMBER(data_in!$E198),data_in!$E198," ")</f>
        <v> </v>
      </c>
      <c r="F161" s="21" t="str">
        <f aca="false">IF(ISNUMBER(data_in!$F198),data_in!$F198," ")</f>
        <v> </v>
      </c>
      <c r="G161" s="21" t="str">
        <f aca="false">IF(ISNUMBER(data_in!$G198),data_in!$G198," ")</f>
        <v> </v>
      </c>
      <c r="H161" s="21" t="str">
        <f aca="false">IF(ISNUMBER(data_in!$H198),data_in!$H198," ")</f>
        <v> </v>
      </c>
      <c r="I161" s="21" t="str">
        <f aca="false">IF(ISNUMBER(data_in!$I198),data_in!$I198," ")</f>
        <v> </v>
      </c>
      <c r="J161" s="21" t="str">
        <f aca="false">IF(ISNUMBER(data_in!$J198),data_in!$J198," ")</f>
        <v> </v>
      </c>
      <c r="L161" s="15" t="n">
        <f aca="false">L160+1</f>
        <v>44015</v>
      </c>
      <c r="M161" s="0" t="n">
        <f aca="false">M160+1</f>
        <v>118</v>
      </c>
      <c r="N161" s="40" t="str">
        <f aca="false">IF(ISNUMBER(D161),D161/D$31,"")</f>
        <v/>
      </c>
      <c r="O161" s="40" t="str">
        <f aca="false">IF(ISNUMBER(E168),E168/E$31,"")</f>
        <v/>
      </c>
      <c r="P161" s="40" t="str">
        <f aca="false">IF(ISNUMBER(F172),F172/F$31,"")</f>
        <v/>
      </c>
      <c r="Q161" s="40" t="str">
        <f aca="false">IF(ISNUMBER(G178),G178/G$31,"")</f>
        <v/>
      </c>
      <c r="R161" s="40" t="str">
        <f aca="false">IF(ISNUMBER(H176),H176/H$31,"")</f>
        <v/>
      </c>
      <c r="S161" s="40" t="str">
        <f aca="false">IF(ISNUMBER(I180),I180/I$31,"")</f>
        <v/>
      </c>
      <c r="T161" s="40" t="str">
        <f aca="false">IF(ISNUMBER(J181),J181/J$31,"")</f>
        <v/>
      </c>
      <c r="X161" s="13" t="n">
        <f aca="false">X160+1</f>
        <v>44015</v>
      </c>
      <c r="Y161" s="0" t="n">
        <f aca="false">Y160+1</f>
        <v>118</v>
      </c>
      <c r="Z161" s="0" t="str">
        <f aca="false">IF(D162&gt;0,D162,"")</f>
        <v> </v>
      </c>
      <c r="AA161" s="0" t="str">
        <f aca="false">IF(E162&gt;0,E162,"")</f>
        <v> </v>
      </c>
      <c r="AB161" s="0" t="str">
        <f aca="false">IF(F162&gt;0,F162,"")</f>
        <v> </v>
      </c>
      <c r="AC161" s="0" t="str">
        <f aca="false">IF(G162&gt;0,G162,"")</f>
        <v> </v>
      </c>
      <c r="AD161" s="0" t="str">
        <f aca="false">IF(H162&gt;0,H162,"")</f>
        <v> </v>
      </c>
      <c r="AE161" s="0" t="str">
        <f aca="false">IF(I162&gt;0,I162,"")</f>
        <v> </v>
      </c>
      <c r="AF161" s="0" t="str">
        <f aca="false">IF(J162&gt;0,J162,"")</f>
        <v> </v>
      </c>
      <c r="AH161" s="15" t="n">
        <f aca="false">AH160+1</f>
        <v>44015</v>
      </c>
      <c r="AI161" s="5" t="n">
        <f aca="false">AI160+1</f>
        <v>118</v>
      </c>
      <c r="AJ161" s="32" t="str">
        <f aca="false">IF(ISNUMBER(D161),D161/D$31,"")</f>
        <v/>
      </c>
      <c r="AK161" s="32" t="str">
        <f aca="false">IF(ISNUMBER(E161),E161/E$31,"")</f>
        <v/>
      </c>
      <c r="AL161" s="32" t="str">
        <f aca="false">IF(ISNUMBER(F161),F161/F$31,"")</f>
        <v/>
      </c>
      <c r="AM161" s="32" t="str">
        <f aca="false">IF(ISNUMBER(G161),G161/G$31,"")</f>
        <v/>
      </c>
      <c r="AN161" s="32" t="str">
        <f aca="false">IF(ISNUMBER(H161),H161/H$31,"")</f>
        <v/>
      </c>
      <c r="AO161" s="32" t="str">
        <f aca="false">IF(ISNUMBER(I161),I161/I$31,"")</f>
        <v/>
      </c>
      <c r="AP161" s="32" t="str">
        <f aca="false">IF(ISNUMBER(J161),J161/J$31,"")</f>
        <v/>
      </c>
    </row>
    <row r="162" customFormat="false" ht="12.8" hidden="false" customHeight="false" outlineLevel="0" collapsed="false">
      <c r="C162" s="15" t="n">
        <f aca="false">C161+1</f>
        <v>44016</v>
      </c>
      <c r="D162" s="21" t="str">
        <f aca="false">IF(ISNUMBER(data_in!$D199),data_in!$D199," ")</f>
        <v> </v>
      </c>
      <c r="E162" s="21" t="str">
        <f aca="false">IF(ISNUMBER(data_in!$E199),data_in!$E199," ")</f>
        <v> </v>
      </c>
      <c r="F162" s="21" t="str">
        <f aca="false">IF(ISNUMBER(data_in!$F199),data_in!$F199," ")</f>
        <v> </v>
      </c>
      <c r="G162" s="21" t="str">
        <f aca="false">IF(ISNUMBER(data_in!$G199),data_in!$G199," ")</f>
        <v> </v>
      </c>
      <c r="H162" s="21" t="str">
        <f aca="false">IF(ISNUMBER(data_in!$H199),data_in!$H199," ")</f>
        <v> </v>
      </c>
      <c r="I162" s="21" t="str">
        <f aca="false">IF(ISNUMBER(data_in!$I199),data_in!$I199," ")</f>
        <v> </v>
      </c>
      <c r="J162" s="21" t="str">
        <f aca="false">IF(ISNUMBER(data_in!$J199),data_in!$J199," ")</f>
        <v> </v>
      </c>
      <c r="L162" s="15" t="n">
        <f aca="false">L161+1</f>
        <v>44016</v>
      </c>
      <c r="M162" s="0" t="n">
        <f aca="false">M161+1</f>
        <v>119</v>
      </c>
      <c r="N162" s="40" t="str">
        <f aca="false">IF(ISNUMBER(D162),D162/D$31,"")</f>
        <v/>
      </c>
      <c r="O162" s="40" t="str">
        <f aca="false">IF(ISNUMBER(E169),E169/E$31,"")</f>
        <v/>
      </c>
      <c r="P162" s="40" t="str">
        <f aca="false">IF(ISNUMBER(F173),F173/F$31,"")</f>
        <v/>
      </c>
      <c r="Q162" s="40" t="str">
        <f aca="false">IF(ISNUMBER(G179),G179/G$31,"")</f>
        <v/>
      </c>
      <c r="R162" s="40" t="str">
        <f aca="false">IF(ISNUMBER(H177),H177/H$31,"")</f>
        <v/>
      </c>
      <c r="S162" s="40" t="str">
        <f aca="false">IF(ISNUMBER(I181),I181/I$31,"")</f>
        <v/>
      </c>
      <c r="T162" s="40" t="str">
        <f aca="false">IF(ISNUMBER(J182),J182/J$31,"")</f>
        <v/>
      </c>
      <c r="X162" s="13" t="n">
        <f aca="false">X161+1</f>
        <v>44016</v>
      </c>
      <c r="Y162" s="0" t="n">
        <f aca="false">Y161+1</f>
        <v>119</v>
      </c>
      <c r="Z162" s="0" t="str">
        <f aca="false">IF(D163&gt;0,D163,"")</f>
        <v> </v>
      </c>
      <c r="AA162" s="0" t="str">
        <f aca="false">IF(E163&gt;0,E163,"")</f>
        <v> </v>
      </c>
      <c r="AB162" s="0" t="str">
        <f aca="false">IF(F163&gt;0,F163,"")</f>
        <v> </v>
      </c>
      <c r="AC162" s="0" t="str">
        <f aca="false">IF(G163&gt;0,G163,"")</f>
        <v> </v>
      </c>
      <c r="AD162" s="0" t="str">
        <f aca="false">IF(H163&gt;0,H163,"")</f>
        <v> </v>
      </c>
      <c r="AE162" s="0" t="str">
        <f aca="false">IF(I163&gt;0,I163,"")</f>
        <v> </v>
      </c>
      <c r="AF162" s="0" t="str">
        <f aca="false">IF(J163&gt;0,J163,"")</f>
        <v> </v>
      </c>
      <c r="AH162" s="15" t="n">
        <f aca="false">AH161+1</f>
        <v>44016</v>
      </c>
      <c r="AI162" s="5" t="n">
        <f aca="false">AI161+1</f>
        <v>119</v>
      </c>
      <c r="AJ162" s="32" t="str">
        <f aca="false">IF(ISNUMBER(D162),D162/D$31,"")</f>
        <v/>
      </c>
      <c r="AK162" s="32" t="str">
        <f aca="false">IF(ISNUMBER(E162),E162/E$31,"")</f>
        <v/>
      </c>
      <c r="AL162" s="32" t="str">
        <f aca="false">IF(ISNUMBER(F162),F162/F$31,"")</f>
        <v/>
      </c>
      <c r="AM162" s="32" t="str">
        <f aca="false">IF(ISNUMBER(G162),G162/G$31,"")</f>
        <v/>
      </c>
      <c r="AN162" s="32" t="str">
        <f aca="false">IF(ISNUMBER(H162),H162/H$31,"")</f>
        <v/>
      </c>
      <c r="AO162" s="32" t="str">
        <f aca="false">IF(ISNUMBER(I162),I162/I$31,"")</f>
        <v/>
      </c>
      <c r="AP162" s="32" t="str">
        <f aca="false">IF(ISNUMBER(J162),J162/J$31,"")</f>
        <v/>
      </c>
    </row>
    <row r="163" customFormat="false" ht="12.8" hidden="false" customHeight="false" outlineLevel="0" collapsed="false">
      <c r="C163" s="15" t="n">
        <f aca="false">C162+1</f>
        <v>44017</v>
      </c>
      <c r="D163" s="21" t="str">
        <f aca="false">IF(ISNUMBER(data_in!$D200),data_in!$D200," ")</f>
        <v> </v>
      </c>
      <c r="E163" s="21" t="str">
        <f aca="false">IF(ISNUMBER(data_in!$E200),data_in!$E200," ")</f>
        <v> </v>
      </c>
      <c r="F163" s="21" t="str">
        <f aca="false">IF(ISNUMBER(data_in!$F200),data_in!$F200," ")</f>
        <v> </v>
      </c>
      <c r="G163" s="21" t="str">
        <f aca="false">IF(ISNUMBER(data_in!$G200),data_in!$G200," ")</f>
        <v> </v>
      </c>
      <c r="H163" s="21" t="str">
        <f aca="false">IF(ISNUMBER(data_in!$H200),data_in!$H200," ")</f>
        <v> </v>
      </c>
      <c r="I163" s="21" t="str">
        <f aca="false">IF(ISNUMBER(data_in!$I200),data_in!$I200," ")</f>
        <v> </v>
      </c>
      <c r="J163" s="21" t="str">
        <f aca="false">IF(ISNUMBER(data_in!$J200),data_in!$J200," ")</f>
        <v> </v>
      </c>
      <c r="L163" s="15" t="n">
        <f aca="false">L162+1</f>
        <v>44017</v>
      </c>
      <c r="M163" s="0" t="n">
        <f aca="false">M162+1</f>
        <v>120</v>
      </c>
      <c r="N163" s="40" t="str">
        <f aca="false">IF(ISNUMBER(D163),D163/D$31,"")</f>
        <v/>
      </c>
      <c r="O163" s="40" t="str">
        <f aca="false">IF(ISNUMBER(E170),E170/E$31,"")</f>
        <v/>
      </c>
      <c r="P163" s="40" t="str">
        <f aca="false">IF(ISNUMBER(F174),F174/F$31,"")</f>
        <v/>
      </c>
      <c r="Q163" s="40" t="str">
        <f aca="false">IF(ISNUMBER(G180),G180/G$31,"")</f>
        <v/>
      </c>
      <c r="R163" s="40" t="str">
        <f aca="false">IF(ISNUMBER(H178),H178/H$31,"")</f>
        <v/>
      </c>
      <c r="S163" s="40" t="str">
        <f aca="false">IF(ISNUMBER(I182),I182/I$31,"")</f>
        <v/>
      </c>
      <c r="T163" s="40" t="str">
        <f aca="false">IF(ISNUMBER(J183),J183/J$31,"")</f>
        <v/>
      </c>
      <c r="X163" s="13" t="n">
        <f aca="false">X162+1</f>
        <v>44017</v>
      </c>
      <c r="Y163" s="0" t="n">
        <f aca="false">Y162+1</f>
        <v>120</v>
      </c>
      <c r="Z163" s="0" t="str">
        <f aca="false">IF(D164&gt;0,D164,"")</f>
        <v> </v>
      </c>
      <c r="AA163" s="0" t="str">
        <f aca="false">IF(E164&gt;0,E164,"")</f>
        <v> </v>
      </c>
      <c r="AB163" s="0" t="str">
        <f aca="false">IF(F164&gt;0,F164,"")</f>
        <v> </v>
      </c>
      <c r="AC163" s="0" t="str">
        <f aca="false">IF(G164&gt;0,G164,"")</f>
        <v> </v>
      </c>
      <c r="AD163" s="0" t="str">
        <f aca="false">IF(H164&gt;0,H164,"")</f>
        <v> </v>
      </c>
      <c r="AE163" s="0" t="str">
        <f aca="false">IF(I164&gt;0,I164,"")</f>
        <v> </v>
      </c>
      <c r="AF163" s="0" t="str">
        <f aca="false">IF(J164&gt;0,J164,"")</f>
        <v> </v>
      </c>
      <c r="AH163" s="15" t="n">
        <f aca="false">AH162+1</f>
        <v>44017</v>
      </c>
      <c r="AI163" s="5" t="n">
        <f aca="false">AI162+1</f>
        <v>120</v>
      </c>
      <c r="AJ163" s="32" t="str">
        <f aca="false">IF(ISNUMBER(D163),D163/D$31,"")</f>
        <v/>
      </c>
      <c r="AK163" s="32" t="str">
        <f aca="false">IF(ISNUMBER(E163),E163/E$31,"")</f>
        <v/>
      </c>
      <c r="AL163" s="32" t="str">
        <f aca="false">IF(ISNUMBER(F163),F163/F$31,"")</f>
        <v/>
      </c>
      <c r="AM163" s="32" t="str">
        <f aca="false">IF(ISNUMBER(G163),G163/G$31,"")</f>
        <v/>
      </c>
      <c r="AN163" s="32" t="str">
        <f aca="false">IF(ISNUMBER(H163),H163/H$31,"")</f>
        <v/>
      </c>
      <c r="AO163" s="32" t="str">
        <f aca="false">IF(ISNUMBER(I163),I163/I$31,"")</f>
        <v/>
      </c>
      <c r="AP163" s="32" t="str">
        <f aca="false">IF(ISNUMBER(J163),J163/J$31,"")</f>
        <v/>
      </c>
    </row>
    <row r="164" customFormat="false" ht="12.8" hidden="false" customHeight="false" outlineLevel="0" collapsed="false">
      <c r="C164" s="15" t="n">
        <f aca="false">C163+1</f>
        <v>44018</v>
      </c>
      <c r="D164" s="21" t="str">
        <f aca="false">IF(ISNUMBER(data_in!$D201),data_in!$D201," ")</f>
        <v> </v>
      </c>
      <c r="E164" s="21" t="str">
        <f aca="false">IF(ISNUMBER(data_in!$E201),data_in!$E201," ")</f>
        <v> </v>
      </c>
      <c r="F164" s="21" t="str">
        <f aca="false">IF(ISNUMBER(data_in!$F201),data_in!$F201," ")</f>
        <v> </v>
      </c>
      <c r="G164" s="21" t="str">
        <f aca="false">IF(ISNUMBER(data_in!$G201),data_in!$G201," ")</f>
        <v> </v>
      </c>
      <c r="H164" s="21" t="str">
        <f aca="false">IF(ISNUMBER(data_in!$H201),data_in!$H201," ")</f>
        <v> </v>
      </c>
      <c r="I164" s="21" t="str">
        <f aca="false">IF(ISNUMBER(data_in!$I201),data_in!$I201," ")</f>
        <v> </v>
      </c>
      <c r="J164" s="21" t="str">
        <f aca="false">IF(ISNUMBER(data_in!$J201),data_in!$J201," ")</f>
        <v> </v>
      </c>
      <c r="L164" s="15" t="n">
        <f aca="false">L163+1</f>
        <v>44018</v>
      </c>
      <c r="M164" s="0" t="n">
        <f aca="false">M163+1</f>
        <v>121</v>
      </c>
      <c r="N164" s="40" t="str">
        <f aca="false">IF(ISNUMBER(D164),D164/D$31,"")</f>
        <v/>
      </c>
      <c r="O164" s="40" t="str">
        <f aca="false">IF(ISNUMBER(E171),E171/E$31,"")</f>
        <v/>
      </c>
      <c r="P164" s="40" t="str">
        <f aca="false">IF(ISNUMBER(F175),F175/F$31,"")</f>
        <v/>
      </c>
      <c r="Q164" s="40" t="str">
        <f aca="false">IF(ISNUMBER(G181),G181/G$31,"")</f>
        <v/>
      </c>
      <c r="R164" s="40" t="str">
        <f aca="false">IF(ISNUMBER(H179),H179/H$31,"")</f>
        <v/>
      </c>
      <c r="S164" s="40" t="str">
        <f aca="false">IF(ISNUMBER(I183),I183/I$31,"")</f>
        <v/>
      </c>
      <c r="T164" s="40" t="str">
        <f aca="false">IF(ISNUMBER(J184),J184/J$31,"")</f>
        <v/>
      </c>
      <c r="X164" s="13" t="n">
        <f aca="false">X163+1</f>
        <v>44018</v>
      </c>
      <c r="Y164" s="0" t="n">
        <f aca="false">Y163+1</f>
        <v>121</v>
      </c>
      <c r="Z164" s="0" t="str">
        <f aca="false">IF(D165&gt;0,D165,"")</f>
        <v> </v>
      </c>
      <c r="AA164" s="0" t="str">
        <f aca="false">IF(E165&gt;0,E165,"")</f>
        <v> </v>
      </c>
      <c r="AB164" s="0" t="str">
        <f aca="false">IF(F165&gt;0,F165,"")</f>
        <v> </v>
      </c>
      <c r="AC164" s="0" t="str">
        <f aca="false">IF(G165&gt;0,G165,"")</f>
        <v> </v>
      </c>
      <c r="AD164" s="0" t="str">
        <f aca="false">IF(H165&gt;0,H165,"")</f>
        <v> </v>
      </c>
      <c r="AE164" s="0" t="str">
        <f aca="false">IF(I165&gt;0,I165,"")</f>
        <v> </v>
      </c>
      <c r="AF164" s="0" t="str">
        <f aca="false">IF(J165&gt;0,J165,"")</f>
        <v> </v>
      </c>
      <c r="AH164" s="15" t="n">
        <f aca="false">AH163+1</f>
        <v>44018</v>
      </c>
      <c r="AI164" s="5" t="n">
        <f aca="false">AI163+1</f>
        <v>121</v>
      </c>
      <c r="AJ164" s="32" t="str">
        <f aca="false">IF(ISNUMBER(D164),D164/D$31,"")</f>
        <v/>
      </c>
      <c r="AK164" s="32" t="str">
        <f aca="false">IF(ISNUMBER(E164),E164/E$31,"")</f>
        <v/>
      </c>
      <c r="AL164" s="32" t="str">
        <f aca="false">IF(ISNUMBER(F164),F164/F$31,"")</f>
        <v/>
      </c>
      <c r="AM164" s="32" t="str">
        <f aca="false">IF(ISNUMBER(G164),G164/G$31,"")</f>
        <v/>
      </c>
      <c r="AN164" s="32" t="str">
        <f aca="false">IF(ISNUMBER(H164),H164/H$31,"")</f>
        <v/>
      </c>
      <c r="AO164" s="32" t="str">
        <f aca="false">IF(ISNUMBER(I164),I164/I$31,"")</f>
        <v/>
      </c>
      <c r="AP164" s="32" t="str">
        <f aca="false">IF(ISNUMBER(J164),J164/J$31,"")</f>
        <v/>
      </c>
    </row>
    <row r="165" customFormat="false" ht="12.8" hidden="false" customHeight="false" outlineLevel="0" collapsed="false">
      <c r="C165" s="15" t="n">
        <f aca="false">C164+1</f>
        <v>44019</v>
      </c>
      <c r="D165" s="21" t="str">
        <f aca="false">IF(ISNUMBER(data_in!$D202),data_in!$D202," ")</f>
        <v> </v>
      </c>
      <c r="E165" s="21" t="str">
        <f aca="false">IF(ISNUMBER(data_in!$E202),data_in!$E202," ")</f>
        <v> </v>
      </c>
      <c r="F165" s="21" t="str">
        <f aca="false">IF(ISNUMBER(data_in!$F202),data_in!$F202," ")</f>
        <v> </v>
      </c>
      <c r="G165" s="21" t="str">
        <f aca="false">IF(ISNUMBER(data_in!$G202),data_in!$G202," ")</f>
        <v> </v>
      </c>
      <c r="H165" s="21" t="str">
        <f aca="false">IF(ISNUMBER(data_in!$H202),data_in!$H202," ")</f>
        <v> </v>
      </c>
      <c r="I165" s="21" t="str">
        <f aca="false">IF(ISNUMBER(data_in!$I202),data_in!$I202," ")</f>
        <v> </v>
      </c>
      <c r="J165" s="21" t="str">
        <f aca="false">IF(ISNUMBER(data_in!$J202),data_in!$J202," ")</f>
        <v> </v>
      </c>
      <c r="L165" s="15" t="n">
        <f aca="false">L164+1</f>
        <v>44019</v>
      </c>
      <c r="M165" s="0" t="n">
        <f aca="false">M164+1</f>
        <v>122</v>
      </c>
      <c r="N165" s="40" t="str">
        <f aca="false">IF(ISNUMBER(D165),D165/D$31,"")</f>
        <v/>
      </c>
      <c r="O165" s="40" t="str">
        <f aca="false">IF(ISNUMBER(E172),E172/E$31,"")</f>
        <v/>
      </c>
      <c r="P165" s="40" t="str">
        <f aca="false">IF(ISNUMBER(F176),F176/F$31,"")</f>
        <v/>
      </c>
      <c r="Q165" s="40" t="str">
        <f aca="false">IF(ISNUMBER(G182),G182/G$31,"")</f>
        <v/>
      </c>
      <c r="R165" s="40" t="str">
        <f aca="false">IF(ISNUMBER(H180),H180/H$31,"")</f>
        <v/>
      </c>
      <c r="S165" s="40" t="str">
        <f aca="false">IF(ISNUMBER(I184),I184/I$31,"")</f>
        <v/>
      </c>
      <c r="T165" s="40" t="str">
        <f aca="false">IF(ISNUMBER(J185),J185/J$31,"")</f>
        <v/>
      </c>
      <c r="X165" s="13" t="n">
        <f aca="false">X164+1</f>
        <v>44019</v>
      </c>
      <c r="Y165" s="0" t="n">
        <f aca="false">Y164+1</f>
        <v>122</v>
      </c>
      <c r="Z165" s="0" t="str">
        <f aca="false">IF(D166&gt;0,D166,"")</f>
        <v> </v>
      </c>
      <c r="AA165" s="0" t="str">
        <f aca="false">IF(E166&gt;0,E166,"")</f>
        <v> </v>
      </c>
      <c r="AB165" s="0" t="str">
        <f aca="false">IF(F166&gt;0,F166,"")</f>
        <v> </v>
      </c>
      <c r="AC165" s="0" t="str">
        <f aca="false">IF(G166&gt;0,G166,"")</f>
        <v> </v>
      </c>
      <c r="AD165" s="0" t="str">
        <f aca="false">IF(H166&gt;0,H166,"")</f>
        <v> </v>
      </c>
      <c r="AE165" s="0" t="str">
        <f aca="false">IF(I166&gt;0,I166,"")</f>
        <v> </v>
      </c>
      <c r="AF165" s="0" t="str">
        <f aca="false">IF(J166&gt;0,J166,"")</f>
        <v> </v>
      </c>
      <c r="AH165" s="15" t="n">
        <f aca="false">AH164+1</f>
        <v>44019</v>
      </c>
      <c r="AI165" s="5" t="n">
        <f aca="false">AI164+1</f>
        <v>122</v>
      </c>
      <c r="AJ165" s="32" t="str">
        <f aca="false">IF(ISNUMBER(D165),D165/D$31,"")</f>
        <v/>
      </c>
      <c r="AK165" s="32" t="str">
        <f aca="false">IF(ISNUMBER(E165),E165/E$31,"")</f>
        <v/>
      </c>
      <c r="AL165" s="32" t="str">
        <f aca="false">IF(ISNUMBER(F165),F165/F$31,"")</f>
        <v/>
      </c>
      <c r="AM165" s="32" t="str">
        <f aca="false">IF(ISNUMBER(G165),G165/G$31,"")</f>
        <v/>
      </c>
      <c r="AN165" s="32" t="str">
        <f aca="false">IF(ISNUMBER(H165),H165/H$31,"")</f>
        <v/>
      </c>
      <c r="AO165" s="32" t="str">
        <f aca="false">IF(ISNUMBER(I165),I165/I$31,"")</f>
        <v/>
      </c>
      <c r="AP165" s="32" t="str">
        <f aca="false">IF(ISNUMBER(J165),J165/J$31,"")</f>
        <v/>
      </c>
    </row>
    <row r="166" customFormat="false" ht="12.8" hidden="false" customHeight="false" outlineLevel="0" collapsed="false">
      <c r="C166" s="15" t="n">
        <f aca="false">C165+1</f>
        <v>44020</v>
      </c>
      <c r="D166" s="21" t="str">
        <f aca="false">IF(ISNUMBER(data_in!$D203),data_in!$D203," ")</f>
        <v> </v>
      </c>
      <c r="E166" s="21" t="str">
        <f aca="false">IF(ISNUMBER(data_in!$E203),data_in!$E203," ")</f>
        <v> </v>
      </c>
      <c r="F166" s="21" t="str">
        <f aca="false">IF(ISNUMBER(data_in!$F203),data_in!$F203," ")</f>
        <v> </v>
      </c>
      <c r="G166" s="21" t="str">
        <f aca="false">IF(ISNUMBER(data_in!$G203),data_in!$G203," ")</f>
        <v> </v>
      </c>
      <c r="H166" s="21" t="str">
        <f aca="false">IF(ISNUMBER(data_in!$H203),data_in!$H203," ")</f>
        <v> </v>
      </c>
      <c r="I166" s="21" t="str">
        <f aca="false">IF(ISNUMBER(data_in!$I203),data_in!$I203," ")</f>
        <v> </v>
      </c>
      <c r="J166" s="21" t="str">
        <f aca="false">IF(ISNUMBER(data_in!$J203),data_in!$J203," ")</f>
        <v> </v>
      </c>
      <c r="L166" s="15" t="n">
        <f aca="false">L165+1</f>
        <v>44020</v>
      </c>
      <c r="M166" s="0" t="n">
        <f aca="false">M165+1</f>
        <v>123</v>
      </c>
      <c r="N166" s="40" t="str">
        <f aca="false">IF(ISNUMBER(D166),D166/D$31,"")</f>
        <v/>
      </c>
      <c r="O166" s="40" t="str">
        <f aca="false">IF(ISNUMBER(E173),E173/E$31,"")</f>
        <v/>
      </c>
      <c r="P166" s="40" t="str">
        <f aca="false">IF(ISNUMBER(F177),F177/F$31,"")</f>
        <v/>
      </c>
      <c r="Q166" s="40" t="str">
        <f aca="false">IF(ISNUMBER(G183),G183/G$31,"")</f>
        <v/>
      </c>
      <c r="R166" s="40" t="str">
        <f aca="false">IF(ISNUMBER(H181),H181/H$31,"")</f>
        <v/>
      </c>
      <c r="S166" s="40" t="str">
        <f aca="false">IF(ISNUMBER(I185),I185/I$31,"")</f>
        <v/>
      </c>
      <c r="T166" s="40" t="str">
        <f aca="false">IF(ISNUMBER(J186),J186/J$31,"")</f>
        <v/>
      </c>
      <c r="X166" s="13" t="n">
        <f aca="false">X165+1</f>
        <v>44020</v>
      </c>
      <c r="Y166" s="0" t="n">
        <f aca="false">Y165+1</f>
        <v>123</v>
      </c>
      <c r="Z166" s="0" t="str">
        <f aca="false">IF(D167&gt;0,D167,"")</f>
        <v> </v>
      </c>
      <c r="AA166" s="0" t="str">
        <f aca="false">IF(E167&gt;0,E167,"")</f>
        <v> </v>
      </c>
      <c r="AB166" s="0" t="str">
        <f aca="false">IF(F167&gt;0,F167,"")</f>
        <v> </v>
      </c>
      <c r="AC166" s="0" t="str">
        <f aca="false">IF(G167&gt;0,G167,"")</f>
        <v> </v>
      </c>
      <c r="AD166" s="0" t="str">
        <f aca="false">IF(H167&gt;0,H167,"")</f>
        <v> </v>
      </c>
      <c r="AE166" s="0" t="str">
        <f aca="false">IF(I167&gt;0,I167,"")</f>
        <v> </v>
      </c>
      <c r="AF166" s="0" t="str">
        <f aca="false">IF(J167&gt;0,J167,"")</f>
        <v> </v>
      </c>
      <c r="AH166" s="15" t="n">
        <f aca="false">AH165+1</f>
        <v>44020</v>
      </c>
      <c r="AI166" s="5" t="n">
        <f aca="false">AI165+1</f>
        <v>123</v>
      </c>
      <c r="AJ166" s="32" t="str">
        <f aca="false">IF(ISNUMBER(D166),D166/D$31,"")</f>
        <v/>
      </c>
      <c r="AK166" s="32" t="str">
        <f aca="false">IF(ISNUMBER(E166),E166/E$31,"")</f>
        <v/>
      </c>
      <c r="AL166" s="32" t="str">
        <f aca="false">IF(ISNUMBER(F166),F166/F$31,"")</f>
        <v/>
      </c>
      <c r="AM166" s="32" t="str">
        <f aca="false">IF(ISNUMBER(G166),G166/G$31,"")</f>
        <v/>
      </c>
      <c r="AN166" s="32" t="str">
        <f aca="false">IF(ISNUMBER(H166),H166/H$31,"")</f>
        <v/>
      </c>
      <c r="AO166" s="32" t="str">
        <f aca="false">IF(ISNUMBER(I166),I166/I$31,"")</f>
        <v/>
      </c>
      <c r="AP166" s="32" t="str">
        <f aca="false">IF(ISNUMBER(J166),J166/J$31,"")</f>
        <v/>
      </c>
    </row>
    <row r="167" customFormat="false" ht="12.8" hidden="false" customHeight="false" outlineLevel="0" collapsed="false">
      <c r="C167" s="15" t="n">
        <f aca="false">C166+1</f>
        <v>44021</v>
      </c>
      <c r="D167" s="21" t="str">
        <f aca="false">IF(ISNUMBER(data_in!$D204),data_in!$D204," ")</f>
        <v> </v>
      </c>
      <c r="E167" s="21" t="str">
        <f aca="false">IF(ISNUMBER(data_in!$E204),data_in!$E204," ")</f>
        <v> </v>
      </c>
      <c r="F167" s="21" t="str">
        <f aca="false">IF(ISNUMBER(data_in!$F204),data_in!$F204," ")</f>
        <v> </v>
      </c>
      <c r="G167" s="21" t="str">
        <f aca="false">IF(ISNUMBER(data_in!$G204),data_in!$G204," ")</f>
        <v> </v>
      </c>
      <c r="H167" s="21" t="str">
        <f aca="false">IF(ISNUMBER(data_in!$H204),data_in!$H204," ")</f>
        <v> </v>
      </c>
      <c r="I167" s="21" t="str">
        <f aca="false">IF(ISNUMBER(data_in!$I204),data_in!$I204," ")</f>
        <v> </v>
      </c>
      <c r="J167" s="21" t="str">
        <f aca="false">IF(ISNUMBER(data_in!$J204),data_in!$J204," ")</f>
        <v> </v>
      </c>
      <c r="L167" s="15" t="n">
        <f aca="false">L166+1</f>
        <v>44021</v>
      </c>
      <c r="M167" s="0" t="n">
        <f aca="false">M166+1</f>
        <v>124</v>
      </c>
      <c r="N167" s="40" t="str">
        <f aca="false">IF(ISNUMBER(D167),D167/D$31,"")</f>
        <v/>
      </c>
      <c r="O167" s="40" t="str">
        <f aca="false">IF(ISNUMBER(E174),E174/E$31,"")</f>
        <v/>
      </c>
      <c r="P167" s="40" t="str">
        <f aca="false">IF(ISNUMBER(F178),F178/F$31,"")</f>
        <v/>
      </c>
      <c r="Q167" s="40" t="str">
        <f aca="false">IF(ISNUMBER(G184),G184/G$31,"")</f>
        <v/>
      </c>
      <c r="R167" s="40" t="str">
        <f aca="false">IF(ISNUMBER(H182),H182/H$31,"")</f>
        <v/>
      </c>
      <c r="S167" s="40" t="str">
        <f aca="false">IF(ISNUMBER(I186),I186/I$31,"")</f>
        <v/>
      </c>
      <c r="T167" s="40" t="str">
        <f aca="false">IF(ISNUMBER(J187),J187/J$31,"")</f>
        <v/>
      </c>
      <c r="X167" s="13" t="n">
        <f aca="false">X166+1</f>
        <v>44021</v>
      </c>
      <c r="Y167" s="0" t="n">
        <f aca="false">Y166+1</f>
        <v>124</v>
      </c>
      <c r="Z167" s="0" t="str">
        <f aca="false">IF(D168&gt;0,D168,"")</f>
        <v> </v>
      </c>
      <c r="AA167" s="0" t="str">
        <f aca="false">IF(E168&gt;0,E168,"")</f>
        <v> </v>
      </c>
      <c r="AB167" s="0" t="str">
        <f aca="false">IF(F168&gt;0,F168,"")</f>
        <v> </v>
      </c>
      <c r="AC167" s="0" t="str">
        <f aca="false">IF(G168&gt;0,G168,"")</f>
        <v> </v>
      </c>
      <c r="AD167" s="0" t="str">
        <f aca="false">IF(H168&gt;0,H168,"")</f>
        <v> </v>
      </c>
      <c r="AE167" s="0" t="str">
        <f aca="false">IF(I168&gt;0,I168,"")</f>
        <v> </v>
      </c>
      <c r="AF167" s="0" t="str">
        <f aca="false">IF(J168&gt;0,J168,"")</f>
        <v> </v>
      </c>
      <c r="AH167" s="15" t="n">
        <f aca="false">AH166+1</f>
        <v>44021</v>
      </c>
      <c r="AI167" s="5" t="n">
        <f aca="false">AI166+1</f>
        <v>124</v>
      </c>
      <c r="AJ167" s="32" t="str">
        <f aca="false">IF(ISNUMBER(D167),D167/D$31,"")</f>
        <v/>
      </c>
      <c r="AK167" s="32" t="str">
        <f aca="false">IF(ISNUMBER(E167),E167/E$31,"")</f>
        <v/>
      </c>
      <c r="AL167" s="32" t="str">
        <f aca="false">IF(ISNUMBER(F167),F167/F$31,"")</f>
        <v/>
      </c>
      <c r="AM167" s="32" t="str">
        <f aca="false">IF(ISNUMBER(G167),G167/G$31,"")</f>
        <v/>
      </c>
      <c r="AN167" s="32" t="str">
        <f aca="false">IF(ISNUMBER(H167),H167/H$31,"")</f>
        <v/>
      </c>
      <c r="AO167" s="32" t="str">
        <f aca="false">IF(ISNUMBER(I167),I167/I$31,"")</f>
        <v/>
      </c>
      <c r="AP167" s="32" t="str">
        <f aca="false">IF(ISNUMBER(J167),J167/J$31,"")</f>
        <v/>
      </c>
    </row>
    <row r="168" customFormat="false" ht="12.8" hidden="false" customHeight="false" outlineLevel="0" collapsed="false">
      <c r="C168" s="15" t="n">
        <f aca="false">C167+1</f>
        <v>44022</v>
      </c>
      <c r="D168" s="21" t="str">
        <f aca="false">IF(ISNUMBER(data_in!$D205),data_in!$D205," ")</f>
        <v> </v>
      </c>
      <c r="E168" s="21" t="str">
        <f aca="false">IF(ISNUMBER(data_in!$E205),data_in!$E205," ")</f>
        <v> </v>
      </c>
      <c r="F168" s="21" t="str">
        <f aca="false">IF(ISNUMBER(data_in!$F205),data_in!$F205," ")</f>
        <v> </v>
      </c>
      <c r="G168" s="21" t="str">
        <f aca="false">IF(ISNUMBER(data_in!$G205),data_in!$G205," ")</f>
        <v> </v>
      </c>
      <c r="H168" s="21" t="str">
        <f aca="false">IF(ISNUMBER(data_in!$H205),data_in!$H205," ")</f>
        <v> </v>
      </c>
      <c r="I168" s="21" t="str">
        <f aca="false">IF(ISNUMBER(data_in!$I205),data_in!$I205," ")</f>
        <v> </v>
      </c>
      <c r="J168" s="21" t="str">
        <f aca="false">IF(ISNUMBER(data_in!$J205),data_in!$J205," ")</f>
        <v> </v>
      </c>
      <c r="L168" s="15" t="n">
        <f aca="false">L167+1</f>
        <v>44022</v>
      </c>
      <c r="M168" s="0" t="n">
        <f aca="false">M167+1</f>
        <v>125</v>
      </c>
      <c r="N168" s="40" t="str">
        <f aca="false">IF(ISNUMBER(D168),D168/D$31,"")</f>
        <v/>
      </c>
      <c r="O168" s="40" t="str">
        <f aca="false">IF(ISNUMBER(E175),E175/E$31,"")</f>
        <v/>
      </c>
      <c r="P168" s="40" t="str">
        <f aca="false">IF(ISNUMBER(F179),F179/F$31,"")</f>
        <v/>
      </c>
      <c r="Q168" s="40" t="str">
        <f aca="false">IF(ISNUMBER(G185),G185/G$31,"")</f>
        <v/>
      </c>
      <c r="R168" s="40" t="str">
        <f aca="false">IF(ISNUMBER(H183),H183/H$31,"")</f>
        <v/>
      </c>
      <c r="S168" s="40" t="str">
        <f aca="false">IF(ISNUMBER(I187),I187/I$31,"")</f>
        <v/>
      </c>
      <c r="T168" s="40" t="str">
        <f aca="false">IF(ISNUMBER(J188),J188/J$31,"")</f>
        <v/>
      </c>
      <c r="X168" s="13" t="n">
        <f aca="false">X167+1</f>
        <v>44022</v>
      </c>
      <c r="Y168" s="0" t="n">
        <f aca="false">Y167+1</f>
        <v>125</v>
      </c>
      <c r="Z168" s="0" t="str">
        <f aca="false">IF(D169&gt;0,D169,"")</f>
        <v> </v>
      </c>
      <c r="AA168" s="0" t="str">
        <f aca="false">IF(E169&gt;0,E169,"")</f>
        <v> </v>
      </c>
      <c r="AB168" s="0" t="str">
        <f aca="false">IF(F169&gt;0,F169,"")</f>
        <v> </v>
      </c>
      <c r="AC168" s="0" t="str">
        <f aca="false">IF(G169&gt;0,G169,"")</f>
        <v> </v>
      </c>
      <c r="AD168" s="0" t="str">
        <f aca="false">IF(H169&gt;0,H169,"")</f>
        <v> </v>
      </c>
      <c r="AE168" s="0" t="str">
        <f aca="false">IF(I169&gt;0,I169,"")</f>
        <v> </v>
      </c>
      <c r="AF168" s="0" t="str">
        <f aca="false">IF(J169&gt;0,J169,"")</f>
        <v> </v>
      </c>
      <c r="AH168" s="15" t="n">
        <f aca="false">AH167+1</f>
        <v>44022</v>
      </c>
      <c r="AI168" s="5" t="n">
        <f aca="false">AI167+1</f>
        <v>125</v>
      </c>
      <c r="AJ168" s="32" t="str">
        <f aca="false">IF(ISNUMBER(D168),D168/D$31,"")</f>
        <v/>
      </c>
      <c r="AK168" s="32" t="str">
        <f aca="false">IF(ISNUMBER(E168),E168/E$31,"")</f>
        <v/>
      </c>
      <c r="AL168" s="32" t="str">
        <f aca="false">IF(ISNUMBER(F168),F168/F$31,"")</f>
        <v/>
      </c>
      <c r="AM168" s="32" t="str">
        <f aca="false">IF(ISNUMBER(G168),G168/G$31,"")</f>
        <v/>
      </c>
      <c r="AN168" s="32" t="str">
        <f aca="false">IF(ISNUMBER(H168),H168/H$31,"")</f>
        <v/>
      </c>
      <c r="AO168" s="32" t="str">
        <f aca="false">IF(ISNUMBER(I168),I168/I$31,"")</f>
        <v/>
      </c>
      <c r="AP168" s="32" t="str">
        <f aca="false">IF(ISNUMBER(J168),J168/J$31,"")</f>
        <v/>
      </c>
    </row>
    <row r="169" customFormat="false" ht="12.8" hidden="false" customHeight="false" outlineLevel="0" collapsed="false">
      <c r="C169" s="15" t="n">
        <f aca="false">C168+1</f>
        <v>44023</v>
      </c>
      <c r="D169" s="21" t="str">
        <f aca="false">IF(ISNUMBER(data_in!$D206),data_in!$D206," ")</f>
        <v> </v>
      </c>
      <c r="E169" s="21" t="str">
        <f aca="false">IF(ISNUMBER(data_in!$E206),data_in!$E206," ")</f>
        <v> </v>
      </c>
      <c r="F169" s="21" t="str">
        <f aca="false">IF(ISNUMBER(data_in!$F206),data_in!$F206," ")</f>
        <v> </v>
      </c>
      <c r="G169" s="21" t="str">
        <f aca="false">IF(ISNUMBER(data_in!$G206),data_in!$G206," ")</f>
        <v> </v>
      </c>
      <c r="H169" s="21" t="str">
        <f aca="false">IF(ISNUMBER(data_in!$H206),data_in!$H206," ")</f>
        <v> </v>
      </c>
      <c r="I169" s="21" t="str">
        <f aca="false">IF(ISNUMBER(data_in!$I206),data_in!$I206," ")</f>
        <v> </v>
      </c>
      <c r="J169" s="21" t="str">
        <f aca="false">IF(ISNUMBER(data_in!$J206),data_in!$J206," ")</f>
        <v> </v>
      </c>
      <c r="L169" s="15" t="n">
        <f aca="false">L168+1</f>
        <v>44023</v>
      </c>
      <c r="M169" s="0" t="n">
        <f aca="false">M168+1</f>
        <v>126</v>
      </c>
      <c r="N169" s="40" t="str">
        <f aca="false">IF(ISNUMBER(D169),D169/D$31,"")</f>
        <v/>
      </c>
      <c r="O169" s="40" t="str">
        <f aca="false">IF(ISNUMBER(E176),E176/E$31,"")</f>
        <v/>
      </c>
      <c r="P169" s="40" t="str">
        <f aca="false">IF(ISNUMBER(F180),F180/F$31,"")</f>
        <v/>
      </c>
      <c r="Q169" s="40" t="str">
        <f aca="false">IF(ISNUMBER(G186),G186/G$31,"")</f>
        <v/>
      </c>
      <c r="R169" s="40" t="str">
        <f aca="false">IF(ISNUMBER(H184),H184/H$31,"")</f>
        <v/>
      </c>
      <c r="S169" s="40" t="str">
        <f aca="false">IF(ISNUMBER(I188),I188/I$31,"")</f>
        <v/>
      </c>
      <c r="T169" s="40" t="str">
        <f aca="false">IF(ISNUMBER(J189),J189/J$31,"")</f>
        <v/>
      </c>
      <c r="X169" s="13" t="n">
        <f aca="false">X168+1</f>
        <v>44023</v>
      </c>
      <c r="Y169" s="0" t="n">
        <f aca="false">Y168+1</f>
        <v>126</v>
      </c>
      <c r="Z169" s="0" t="str">
        <f aca="false">IF(D170&gt;0,D170,"")</f>
        <v> </v>
      </c>
      <c r="AA169" s="0" t="str">
        <f aca="false">IF(E170&gt;0,E170,"")</f>
        <v> </v>
      </c>
      <c r="AB169" s="0" t="str">
        <f aca="false">IF(F170&gt;0,F170,"")</f>
        <v> </v>
      </c>
      <c r="AC169" s="0" t="str">
        <f aca="false">IF(G170&gt;0,G170,"")</f>
        <v> </v>
      </c>
      <c r="AD169" s="0" t="str">
        <f aca="false">IF(H170&gt;0,H170,"")</f>
        <v> </v>
      </c>
      <c r="AE169" s="0" t="str">
        <f aca="false">IF(I170&gt;0,I170,"")</f>
        <v> </v>
      </c>
      <c r="AF169" s="0" t="str">
        <f aca="false">IF(J170&gt;0,J170,"")</f>
        <v> </v>
      </c>
      <c r="AH169" s="15" t="n">
        <f aca="false">AH168+1</f>
        <v>44023</v>
      </c>
      <c r="AI169" s="5" t="n">
        <f aca="false">AI168+1</f>
        <v>126</v>
      </c>
      <c r="AJ169" s="32" t="str">
        <f aca="false">IF(ISNUMBER(D169),D169/D$31,"")</f>
        <v/>
      </c>
      <c r="AK169" s="32" t="str">
        <f aca="false">IF(ISNUMBER(E169),E169/E$31,"")</f>
        <v/>
      </c>
      <c r="AL169" s="32" t="str">
        <f aca="false">IF(ISNUMBER(F169),F169/F$31,"")</f>
        <v/>
      </c>
      <c r="AM169" s="32" t="str">
        <f aca="false">IF(ISNUMBER(G169),G169/G$31,"")</f>
        <v/>
      </c>
      <c r="AN169" s="32" t="str">
        <f aca="false">IF(ISNUMBER(H169),H169/H$31,"")</f>
        <v/>
      </c>
      <c r="AO169" s="32" t="str">
        <f aca="false">IF(ISNUMBER(I169),I169/I$31,"")</f>
        <v/>
      </c>
      <c r="AP169" s="32" t="str">
        <f aca="false">IF(ISNUMBER(J169),J169/J$31,"")</f>
        <v/>
      </c>
    </row>
    <row r="170" customFormat="false" ht="12.8" hidden="false" customHeight="false" outlineLevel="0" collapsed="false">
      <c r="C170" s="15" t="n">
        <f aca="false">C169+1</f>
        <v>44024</v>
      </c>
      <c r="D170" s="21" t="str">
        <f aca="false">IF(ISNUMBER(data_in!$D207),data_in!$D207," ")</f>
        <v> </v>
      </c>
      <c r="E170" s="21" t="str">
        <f aca="false">IF(ISNUMBER(data_in!$E207),data_in!$E207," ")</f>
        <v> </v>
      </c>
      <c r="F170" s="21" t="str">
        <f aca="false">IF(ISNUMBER(data_in!$F207),data_in!$F207," ")</f>
        <v> </v>
      </c>
      <c r="G170" s="21" t="str">
        <f aca="false">IF(ISNUMBER(data_in!$G207),data_in!$G207," ")</f>
        <v> </v>
      </c>
      <c r="H170" s="21" t="str">
        <f aca="false">IF(ISNUMBER(data_in!$H207),data_in!$H207," ")</f>
        <v> </v>
      </c>
      <c r="I170" s="21" t="str">
        <f aca="false">IF(ISNUMBER(data_in!$I207),data_in!$I207," ")</f>
        <v> </v>
      </c>
      <c r="J170" s="21" t="str">
        <f aca="false">IF(ISNUMBER(data_in!$J207),data_in!$J207," ")</f>
        <v> </v>
      </c>
      <c r="L170" s="15" t="n">
        <f aca="false">L169+1</f>
        <v>44024</v>
      </c>
      <c r="M170" s="0" t="n">
        <f aca="false">M169+1</f>
        <v>127</v>
      </c>
      <c r="N170" s="40" t="str">
        <f aca="false">IF(ISNUMBER(D170),D170/D$31,"")</f>
        <v/>
      </c>
      <c r="O170" s="40" t="str">
        <f aca="false">IF(ISNUMBER(E177),E177/E$31,"")</f>
        <v/>
      </c>
      <c r="P170" s="40" t="str">
        <f aca="false">IF(ISNUMBER(F181),F181/F$31,"")</f>
        <v/>
      </c>
      <c r="Q170" s="40" t="str">
        <f aca="false">IF(ISNUMBER(G187),G187/G$31,"")</f>
        <v/>
      </c>
      <c r="R170" s="40" t="str">
        <f aca="false">IF(ISNUMBER(H185),H185/H$31,"")</f>
        <v/>
      </c>
      <c r="S170" s="40" t="str">
        <f aca="false">IF(ISNUMBER(I189),I189/I$31,"")</f>
        <v/>
      </c>
      <c r="T170" s="40" t="str">
        <f aca="false">IF(ISNUMBER(J190),J190/J$31,"")</f>
        <v/>
      </c>
      <c r="X170" s="13" t="n">
        <f aca="false">X169+1</f>
        <v>44024</v>
      </c>
      <c r="Y170" s="0" t="n">
        <f aca="false">Y169+1</f>
        <v>127</v>
      </c>
      <c r="Z170" s="0" t="str">
        <f aca="false">IF(D171&gt;0,D171,"")</f>
        <v> </v>
      </c>
      <c r="AA170" s="0" t="str">
        <f aca="false">IF(E171&gt;0,E171,"")</f>
        <v> </v>
      </c>
      <c r="AB170" s="0" t="str">
        <f aca="false">IF(F171&gt;0,F171,"")</f>
        <v> </v>
      </c>
      <c r="AC170" s="0" t="str">
        <f aca="false">IF(G171&gt;0,G171,"")</f>
        <v> </v>
      </c>
      <c r="AD170" s="0" t="str">
        <f aca="false">IF(H171&gt;0,H171,"")</f>
        <v> </v>
      </c>
      <c r="AE170" s="0" t="str">
        <f aca="false">IF(I171&gt;0,I171,"")</f>
        <v> </v>
      </c>
      <c r="AF170" s="0" t="str">
        <f aca="false">IF(J171&gt;0,J171,"")</f>
        <v> </v>
      </c>
      <c r="AH170" s="15" t="n">
        <f aca="false">AH169+1</f>
        <v>44024</v>
      </c>
      <c r="AI170" s="5" t="n">
        <f aca="false">AI169+1</f>
        <v>127</v>
      </c>
      <c r="AJ170" s="32" t="str">
        <f aca="false">IF(ISNUMBER(D170),D170/D$31,"")</f>
        <v/>
      </c>
      <c r="AK170" s="32" t="str">
        <f aca="false">IF(ISNUMBER(E170),E170/E$31,"")</f>
        <v/>
      </c>
      <c r="AL170" s="32" t="str">
        <f aca="false">IF(ISNUMBER(F170),F170/F$31,"")</f>
        <v/>
      </c>
      <c r="AM170" s="32" t="str">
        <f aca="false">IF(ISNUMBER(G170),G170/G$31,"")</f>
        <v/>
      </c>
      <c r="AN170" s="32" t="str">
        <f aca="false">IF(ISNUMBER(H170),H170/H$31,"")</f>
        <v/>
      </c>
      <c r="AO170" s="32" t="str">
        <f aca="false">IF(ISNUMBER(I170),I170/I$31,"")</f>
        <v/>
      </c>
      <c r="AP170" s="32" t="str">
        <f aca="false">IF(ISNUMBER(J170),J170/J$31,"")</f>
        <v/>
      </c>
    </row>
    <row r="171" customFormat="false" ht="12.8" hidden="false" customHeight="false" outlineLevel="0" collapsed="false">
      <c r="C171" s="15" t="n">
        <f aca="false">C170+1</f>
        <v>44025</v>
      </c>
      <c r="D171" s="21" t="str">
        <f aca="false">IF(ISNUMBER(data_in!$D208),data_in!$D208," ")</f>
        <v> </v>
      </c>
      <c r="E171" s="21" t="str">
        <f aca="false">IF(ISNUMBER(data_in!$E208),data_in!$E208," ")</f>
        <v> </v>
      </c>
      <c r="F171" s="21" t="str">
        <f aca="false">IF(ISNUMBER(data_in!$F208),data_in!$F208," ")</f>
        <v> </v>
      </c>
      <c r="G171" s="21" t="str">
        <f aca="false">IF(ISNUMBER(data_in!$G208),data_in!$G208," ")</f>
        <v> </v>
      </c>
      <c r="H171" s="21" t="str">
        <f aca="false">IF(ISNUMBER(data_in!$H208),data_in!$H208," ")</f>
        <v> </v>
      </c>
      <c r="I171" s="21" t="str">
        <f aca="false">IF(ISNUMBER(data_in!$I208),data_in!$I208," ")</f>
        <v> </v>
      </c>
      <c r="J171" s="21" t="str">
        <f aca="false">IF(ISNUMBER(data_in!$J208),data_in!$J208," ")</f>
        <v> </v>
      </c>
      <c r="L171" s="15" t="n">
        <f aca="false">L170+1</f>
        <v>44025</v>
      </c>
      <c r="M171" s="0" t="n">
        <f aca="false">M170+1</f>
        <v>128</v>
      </c>
      <c r="N171" s="40" t="str">
        <f aca="false">IF(ISNUMBER(D171),D171/D$31,"")</f>
        <v/>
      </c>
      <c r="O171" s="40" t="str">
        <f aca="false">IF(ISNUMBER(E178),E178/E$31,"")</f>
        <v/>
      </c>
      <c r="P171" s="40" t="str">
        <f aca="false">IF(ISNUMBER(F182),F182/F$31,"")</f>
        <v/>
      </c>
      <c r="Q171" s="40" t="str">
        <f aca="false">IF(ISNUMBER(G188),G188/G$31,"")</f>
        <v/>
      </c>
      <c r="R171" s="40" t="str">
        <f aca="false">IF(ISNUMBER(H186),H186/H$31,"")</f>
        <v/>
      </c>
      <c r="S171" s="40" t="str">
        <f aca="false">IF(ISNUMBER(I190),I190/I$31,"")</f>
        <v/>
      </c>
      <c r="T171" s="40" t="str">
        <f aca="false">IF(ISNUMBER(J191),J191/J$31,"")</f>
        <v/>
      </c>
      <c r="X171" s="13" t="n">
        <f aca="false">X170+1</f>
        <v>44025</v>
      </c>
      <c r="Y171" s="0" t="n">
        <f aca="false">Y170+1</f>
        <v>128</v>
      </c>
      <c r="Z171" s="0" t="str">
        <f aca="false">IF(D172&gt;0,D172,"")</f>
        <v> </v>
      </c>
      <c r="AA171" s="0" t="str">
        <f aca="false">IF(E172&gt;0,E172,"")</f>
        <v> </v>
      </c>
      <c r="AB171" s="0" t="str">
        <f aca="false">IF(F172&gt;0,F172,"")</f>
        <v> </v>
      </c>
      <c r="AC171" s="0" t="str">
        <f aca="false">IF(G172&gt;0,G172,"")</f>
        <v> </v>
      </c>
      <c r="AD171" s="0" t="str">
        <f aca="false">IF(H172&gt;0,H172,"")</f>
        <v> </v>
      </c>
      <c r="AE171" s="0" t="str">
        <f aca="false">IF(I172&gt;0,I172,"")</f>
        <v> </v>
      </c>
      <c r="AF171" s="0" t="str">
        <f aca="false">IF(J172&gt;0,J172,"")</f>
        <v> </v>
      </c>
      <c r="AH171" s="15" t="n">
        <f aca="false">AH170+1</f>
        <v>44025</v>
      </c>
      <c r="AI171" s="5" t="n">
        <f aca="false">AI170+1</f>
        <v>128</v>
      </c>
      <c r="AJ171" s="32" t="str">
        <f aca="false">IF(ISNUMBER(D171),D171/D$31,"")</f>
        <v/>
      </c>
      <c r="AK171" s="32" t="str">
        <f aca="false">IF(ISNUMBER(E171),E171/E$31,"")</f>
        <v/>
      </c>
      <c r="AL171" s="32" t="str">
        <f aca="false">IF(ISNUMBER(F171),F171/F$31,"")</f>
        <v/>
      </c>
      <c r="AM171" s="32" t="str">
        <f aca="false">IF(ISNUMBER(G171),G171/G$31,"")</f>
        <v/>
      </c>
      <c r="AN171" s="32" t="str">
        <f aca="false">IF(ISNUMBER(H171),H171/H$31,"")</f>
        <v/>
      </c>
      <c r="AO171" s="32" t="str">
        <f aca="false">IF(ISNUMBER(I171),I171/I$31,"")</f>
        <v/>
      </c>
      <c r="AP171" s="32" t="str">
        <f aca="false">IF(ISNUMBER(J171),J171/J$31,"")</f>
        <v/>
      </c>
    </row>
    <row r="172" customFormat="false" ht="12.8" hidden="false" customHeight="false" outlineLevel="0" collapsed="false">
      <c r="C172" s="15" t="n">
        <f aca="false">C171+1</f>
        <v>44026</v>
      </c>
      <c r="D172" s="21" t="str">
        <f aca="false">IF(ISNUMBER(data_in!$D209),data_in!$D209," ")</f>
        <v> </v>
      </c>
      <c r="E172" s="21" t="str">
        <f aca="false">IF(ISNUMBER(data_in!$E209),data_in!$E209," ")</f>
        <v> </v>
      </c>
      <c r="F172" s="21" t="str">
        <f aca="false">IF(ISNUMBER(data_in!$F209),data_in!$F209," ")</f>
        <v> </v>
      </c>
      <c r="G172" s="21" t="str">
        <f aca="false">IF(ISNUMBER(data_in!$G209),data_in!$G209," ")</f>
        <v> </v>
      </c>
      <c r="H172" s="21" t="str">
        <f aca="false">IF(ISNUMBER(data_in!$H209),data_in!$H209," ")</f>
        <v> </v>
      </c>
      <c r="I172" s="21" t="str">
        <f aca="false">IF(ISNUMBER(data_in!$I209),data_in!$I209," ")</f>
        <v> </v>
      </c>
      <c r="J172" s="21" t="str">
        <f aca="false">IF(ISNUMBER(data_in!$J209),data_in!$J209," ")</f>
        <v> </v>
      </c>
      <c r="L172" s="15" t="n">
        <f aca="false">L171+1</f>
        <v>44026</v>
      </c>
      <c r="M172" s="0" t="n">
        <f aca="false">M171+1</f>
        <v>129</v>
      </c>
      <c r="N172" s="40" t="str">
        <f aca="false">IF(ISNUMBER(D172),D172/D$31,"")</f>
        <v/>
      </c>
      <c r="O172" s="40" t="str">
        <f aca="false">IF(ISNUMBER(E179),E179/E$31,"")</f>
        <v/>
      </c>
      <c r="P172" s="40" t="str">
        <f aca="false">IF(ISNUMBER(F183),F183/F$31,"")</f>
        <v/>
      </c>
      <c r="Q172" s="40" t="str">
        <f aca="false">IF(ISNUMBER(G189),G189/G$31,"")</f>
        <v/>
      </c>
      <c r="R172" s="40" t="str">
        <f aca="false">IF(ISNUMBER(H187),H187/H$31,"")</f>
        <v/>
      </c>
      <c r="S172" s="40" t="str">
        <f aca="false">IF(ISNUMBER(I191),I191/I$31,"")</f>
        <v/>
      </c>
      <c r="T172" s="40" t="str">
        <f aca="false">IF(ISNUMBER(J192),J192/J$31,"")</f>
        <v/>
      </c>
      <c r="X172" s="13" t="n">
        <f aca="false">X171+1</f>
        <v>44026</v>
      </c>
      <c r="Y172" s="0" t="n">
        <f aca="false">Y171+1</f>
        <v>129</v>
      </c>
      <c r="Z172" s="0" t="str">
        <f aca="false">IF(D173&gt;0,D173,"")</f>
        <v> </v>
      </c>
      <c r="AA172" s="0" t="str">
        <f aca="false">IF(E173&gt;0,E173,"")</f>
        <v> </v>
      </c>
      <c r="AB172" s="0" t="str">
        <f aca="false">IF(F173&gt;0,F173,"")</f>
        <v> </v>
      </c>
      <c r="AC172" s="0" t="str">
        <f aca="false">IF(G173&gt;0,G173,"")</f>
        <v> </v>
      </c>
      <c r="AD172" s="0" t="str">
        <f aca="false">IF(H173&gt;0,H173,"")</f>
        <v> </v>
      </c>
      <c r="AE172" s="0" t="str">
        <f aca="false">IF(I173&gt;0,I173,"")</f>
        <v> </v>
      </c>
      <c r="AF172" s="0" t="str">
        <f aca="false">IF(J173&gt;0,J173,"")</f>
        <v> </v>
      </c>
      <c r="AH172" s="15" t="n">
        <f aca="false">AH171+1</f>
        <v>44026</v>
      </c>
      <c r="AI172" s="5" t="n">
        <f aca="false">AI171+1</f>
        <v>129</v>
      </c>
      <c r="AJ172" s="32" t="str">
        <f aca="false">IF(ISNUMBER(D172),D172/D$31,"")</f>
        <v/>
      </c>
      <c r="AK172" s="32" t="str">
        <f aca="false">IF(ISNUMBER(E172),E172/E$31,"")</f>
        <v/>
      </c>
      <c r="AL172" s="32" t="str">
        <f aca="false">IF(ISNUMBER(F172),F172/F$31,"")</f>
        <v/>
      </c>
      <c r="AM172" s="32" t="str">
        <f aca="false">IF(ISNUMBER(G172),G172/G$31,"")</f>
        <v/>
      </c>
      <c r="AN172" s="32" t="str">
        <f aca="false">IF(ISNUMBER(H172),H172/H$31,"")</f>
        <v/>
      </c>
      <c r="AO172" s="32" t="str">
        <f aca="false">IF(ISNUMBER(I172),I172/I$31,"")</f>
        <v/>
      </c>
      <c r="AP172" s="32" t="str">
        <f aca="false">IF(ISNUMBER(J172),J172/J$31,"")</f>
        <v/>
      </c>
    </row>
    <row r="173" customFormat="false" ht="12.8" hidden="false" customHeight="false" outlineLevel="0" collapsed="false">
      <c r="C173" s="15" t="n">
        <f aca="false">C172+1</f>
        <v>44027</v>
      </c>
      <c r="D173" s="21" t="str">
        <f aca="false">IF(ISNUMBER(data_in!$D210),data_in!$D210," ")</f>
        <v> </v>
      </c>
      <c r="E173" s="21" t="str">
        <f aca="false">IF(ISNUMBER(data_in!$E210),data_in!$E210," ")</f>
        <v> </v>
      </c>
      <c r="F173" s="21" t="str">
        <f aca="false">IF(ISNUMBER(data_in!$F210),data_in!$F210," ")</f>
        <v> </v>
      </c>
      <c r="G173" s="21" t="str">
        <f aca="false">IF(ISNUMBER(data_in!$G210),data_in!$G210," ")</f>
        <v> </v>
      </c>
      <c r="H173" s="21" t="str">
        <f aca="false">IF(ISNUMBER(data_in!$H210),data_in!$H210," ")</f>
        <v> </v>
      </c>
      <c r="I173" s="21" t="str">
        <f aca="false">IF(ISNUMBER(data_in!$I210),data_in!$I210," ")</f>
        <v> </v>
      </c>
      <c r="J173" s="21" t="str">
        <f aca="false">IF(ISNUMBER(data_in!$J210),data_in!$J210," ")</f>
        <v> </v>
      </c>
      <c r="L173" s="15" t="n">
        <f aca="false">L172+1</f>
        <v>44027</v>
      </c>
      <c r="M173" s="0" t="n">
        <f aca="false">M172+1</f>
        <v>130</v>
      </c>
      <c r="N173" s="40" t="str">
        <f aca="false">IF(ISNUMBER(D173),D173/D$31,"")</f>
        <v/>
      </c>
      <c r="O173" s="40" t="str">
        <f aca="false">IF(ISNUMBER(E180),E180/E$31,"")</f>
        <v/>
      </c>
      <c r="P173" s="40" t="str">
        <f aca="false">IF(ISNUMBER(F184),F184/F$31,"")</f>
        <v/>
      </c>
      <c r="Q173" s="40" t="str">
        <f aca="false">IF(ISNUMBER(G190),G190/G$31,"")</f>
        <v/>
      </c>
      <c r="R173" s="40" t="str">
        <f aca="false">IF(ISNUMBER(H188),H188/H$31,"")</f>
        <v/>
      </c>
      <c r="S173" s="40" t="str">
        <f aca="false">IF(ISNUMBER(I192),I192/I$31,"")</f>
        <v/>
      </c>
      <c r="T173" s="40" t="str">
        <f aca="false">IF(ISNUMBER(J193),J193/J$31,"")</f>
        <v/>
      </c>
      <c r="X173" s="13" t="n">
        <f aca="false">X172+1</f>
        <v>44027</v>
      </c>
      <c r="Y173" s="0" t="n">
        <f aca="false">Y172+1</f>
        <v>130</v>
      </c>
      <c r="Z173" s="0" t="str">
        <f aca="false">IF(D174&gt;0,D174,"")</f>
        <v> </v>
      </c>
      <c r="AA173" s="0" t="str">
        <f aca="false">IF(E174&gt;0,E174,"")</f>
        <v> </v>
      </c>
      <c r="AB173" s="0" t="str">
        <f aca="false">IF(F174&gt;0,F174,"")</f>
        <v> </v>
      </c>
      <c r="AC173" s="0" t="str">
        <f aca="false">IF(G174&gt;0,G174,"")</f>
        <v> </v>
      </c>
      <c r="AD173" s="0" t="str">
        <f aca="false">IF(H174&gt;0,H174,"")</f>
        <v> </v>
      </c>
      <c r="AE173" s="0" t="str">
        <f aca="false">IF(I174&gt;0,I174,"")</f>
        <v> </v>
      </c>
      <c r="AF173" s="0" t="str">
        <f aca="false">IF(J174&gt;0,J174,"")</f>
        <v> </v>
      </c>
      <c r="AH173" s="15" t="n">
        <f aca="false">AH172+1</f>
        <v>44027</v>
      </c>
      <c r="AI173" s="5" t="n">
        <f aca="false">AI172+1</f>
        <v>130</v>
      </c>
      <c r="AJ173" s="32" t="str">
        <f aca="false">IF(ISNUMBER(D173),D173/D$31,"")</f>
        <v/>
      </c>
      <c r="AK173" s="32" t="str">
        <f aca="false">IF(ISNUMBER(E173),E173/E$31,"")</f>
        <v/>
      </c>
      <c r="AL173" s="32" t="str">
        <f aca="false">IF(ISNUMBER(F173),F173/F$31,"")</f>
        <v/>
      </c>
      <c r="AM173" s="32" t="str">
        <f aca="false">IF(ISNUMBER(G173),G173/G$31,"")</f>
        <v/>
      </c>
      <c r="AN173" s="32" t="str">
        <f aca="false">IF(ISNUMBER(H173),H173/H$31,"")</f>
        <v/>
      </c>
      <c r="AO173" s="32" t="str">
        <f aca="false">IF(ISNUMBER(I173),I173/I$31,"")</f>
        <v/>
      </c>
      <c r="AP173" s="32" t="str">
        <f aca="false">IF(ISNUMBER(J173),J173/J$31,"")</f>
        <v/>
      </c>
    </row>
    <row r="174" customFormat="false" ht="12.8" hidden="false" customHeight="false" outlineLevel="0" collapsed="false">
      <c r="C174" s="15" t="n">
        <f aca="false">C173+1</f>
        <v>44028</v>
      </c>
      <c r="D174" s="21" t="str">
        <f aca="false">IF(ISNUMBER(data_in!$D211),data_in!$D211," ")</f>
        <v> </v>
      </c>
      <c r="E174" s="21" t="str">
        <f aca="false">IF(ISNUMBER(data_in!$E211),data_in!$E211," ")</f>
        <v> </v>
      </c>
      <c r="F174" s="21" t="str">
        <f aca="false">IF(ISNUMBER(data_in!$F211),data_in!$F211," ")</f>
        <v> </v>
      </c>
      <c r="G174" s="21" t="str">
        <f aca="false">IF(ISNUMBER(data_in!$G211),data_in!$G211," ")</f>
        <v> </v>
      </c>
      <c r="H174" s="21" t="str">
        <f aca="false">IF(ISNUMBER(data_in!$H211),data_in!$H211," ")</f>
        <v> </v>
      </c>
      <c r="I174" s="21" t="str">
        <f aca="false">IF(ISNUMBER(data_in!$I211),data_in!$I211," ")</f>
        <v> </v>
      </c>
      <c r="J174" s="21" t="str">
        <f aca="false">IF(ISNUMBER(data_in!$J211),data_in!$J211," ")</f>
        <v> </v>
      </c>
      <c r="L174" s="15" t="n">
        <f aca="false">L173+1</f>
        <v>44028</v>
      </c>
      <c r="M174" s="0" t="n">
        <f aca="false">M173+1</f>
        <v>131</v>
      </c>
      <c r="N174" s="40" t="str">
        <f aca="false">IF(ISNUMBER(D174),D174/D$31,"")</f>
        <v/>
      </c>
      <c r="O174" s="40" t="str">
        <f aca="false">IF(ISNUMBER(E181),E181/E$31,"")</f>
        <v/>
      </c>
      <c r="P174" s="40" t="str">
        <f aca="false">IF(ISNUMBER(F185),F185/F$31,"")</f>
        <v/>
      </c>
      <c r="Q174" s="40" t="str">
        <f aca="false">IF(ISNUMBER(G191),G191/G$31,"")</f>
        <v/>
      </c>
      <c r="R174" s="40" t="str">
        <f aca="false">IF(ISNUMBER(H189),H189/H$31,"")</f>
        <v/>
      </c>
      <c r="S174" s="40" t="str">
        <f aca="false">IF(ISNUMBER(I193),I193/I$31,"")</f>
        <v/>
      </c>
      <c r="T174" s="40" t="str">
        <f aca="false">IF(ISNUMBER(J194),J194/J$31,"")</f>
        <v/>
      </c>
      <c r="X174" s="13" t="n">
        <f aca="false">X173+1</f>
        <v>44028</v>
      </c>
      <c r="Y174" s="0" t="n">
        <f aca="false">Y173+1</f>
        <v>131</v>
      </c>
      <c r="Z174" s="0" t="str">
        <f aca="false">IF(D175&gt;0,D175,"")</f>
        <v> </v>
      </c>
      <c r="AA174" s="0" t="str">
        <f aca="false">IF(E175&gt;0,E175,"")</f>
        <v> </v>
      </c>
      <c r="AB174" s="0" t="str">
        <f aca="false">IF(F175&gt;0,F175,"")</f>
        <v> </v>
      </c>
      <c r="AC174" s="0" t="str">
        <f aca="false">IF(G175&gt;0,G175,"")</f>
        <v> </v>
      </c>
      <c r="AD174" s="0" t="str">
        <f aca="false">IF(H175&gt;0,H175,"")</f>
        <v> </v>
      </c>
      <c r="AE174" s="0" t="str">
        <f aca="false">IF(I175&gt;0,I175,"")</f>
        <v> </v>
      </c>
      <c r="AF174" s="0" t="str">
        <f aca="false">IF(J175&gt;0,J175,"")</f>
        <v> </v>
      </c>
      <c r="AH174" s="15" t="n">
        <f aca="false">AH173+1</f>
        <v>44028</v>
      </c>
      <c r="AI174" s="5" t="n">
        <f aca="false">AI173+1</f>
        <v>131</v>
      </c>
      <c r="AJ174" s="32" t="str">
        <f aca="false">IF(ISNUMBER(D174),D174/D$31,"")</f>
        <v/>
      </c>
      <c r="AK174" s="32" t="str">
        <f aca="false">IF(ISNUMBER(E174),E174/E$31,"")</f>
        <v/>
      </c>
      <c r="AL174" s="32" t="str">
        <f aca="false">IF(ISNUMBER(F174),F174/F$31,"")</f>
        <v/>
      </c>
      <c r="AM174" s="32" t="str">
        <f aca="false">IF(ISNUMBER(G174),G174/G$31,"")</f>
        <v/>
      </c>
      <c r="AN174" s="32" t="str">
        <f aca="false">IF(ISNUMBER(H174),H174/H$31,"")</f>
        <v/>
      </c>
      <c r="AO174" s="32" t="str">
        <f aca="false">IF(ISNUMBER(I174),I174/I$31,"")</f>
        <v/>
      </c>
      <c r="AP174" s="32" t="str">
        <f aca="false">IF(ISNUMBER(J174),J174/J$31,"")</f>
        <v/>
      </c>
    </row>
    <row r="175" customFormat="false" ht="12.8" hidden="false" customHeight="false" outlineLevel="0" collapsed="false">
      <c r="C175" s="15" t="n">
        <f aca="false">C174+1</f>
        <v>44029</v>
      </c>
      <c r="D175" s="21" t="str">
        <f aca="false">IF(ISNUMBER(data_in!$D212),data_in!$D212," ")</f>
        <v> </v>
      </c>
      <c r="E175" s="21" t="str">
        <f aca="false">IF(ISNUMBER(data_in!$E212),data_in!$E212," ")</f>
        <v> </v>
      </c>
      <c r="F175" s="21" t="str">
        <f aca="false">IF(ISNUMBER(data_in!$F212),data_in!$F212," ")</f>
        <v> </v>
      </c>
      <c r="G175" s="21" t="str">
        <f aca="false">IF(ISNUMBER(data_in!$G212),data_in!$G212," ")</f>
        <v> </v>
      </c>
      <c r="H175" s="21" t="str">
        <f aca="false">IF(ISNUMBER(data_in!$H212),data_in!$H212," ")</f>
        <v> </v>
      </c>
      <c r="I175" s="21" t="str">
        <f aca="false">IF(ISNUMBER(data_in!$I212),data_in!$I212," ")</f>
        <v> </v>
      </c>
      <c r="J175" s="21" t="str">
        <f aca="false">IF(ISNUMBER(data_in!$J212),data_in!$J212," ")</f>
        <v> </v>
      </c>
      <c r="L175" s="15" t="n">
        <f aca="false">L174+1</f>
        <v>44029</v>
      </c>
      <c r="M175" s="0" t="n">
        <f aca="false">M174+1</f>
        <v>132</v>
      </c>
      <c r="N175" s="40" t="str">
        <f aca="false">IF(ISNUMBER(D175),D175/D$31,"")</f>
        <v/>
      </c>
      <c r="O175" s="40" t="str">
        <f aca="false">IF(ISNUMBER(E182),E182/E$31,"")</f>
        <v/>
      </c>
      <c r="P175" s="40" t="str">
        <f aca="false">IF(ISNUMBER(F186),F186/F$31,"")</f>
        <v/>
      </c>
      <c r="Q175" s="40" t="str">
        <f aca="false">IF(ISNUMBER(G192),G192/G$31,"")</f>
        <v/>
      </c>
      <c r="R175" s="40" t="str">
        <f aca="false">IF(ISNUMBER(H190),H190/H$31,"")</f>
        <v/>
      </c>
      <c r="S175" s="40" t="str">
        <f aca="false">IF(ISNUMBER(I194),I194/I$31,"")</f>
        <v/>
      </c>
      <c r="T175" s="40" t="str">
        <f aca="false">IF(ISNUMBER(J195),J195/J$31,"")</f>
        <v/>
      </c>
      <c r="X175" s="13" t="n">
        <f aca="false">X174+1</f>
        <v>44029</v>
      </c>
      <c r="Y175" s="0" t="n">
        <f aca="false">Y174+1</f>
        <v>132</v>
      </c>
      <c r="Z175" s="0" t="str">
        <f aca="false">IF(D176&gt;0,D176,"")</f>
        <v> </v>
      </c>
      <c r="AA175" s="0" t="str">
        <f aca="false">IF(E176&gt;0,E176,"")</f>
        <v> </v>
      </c>
      <c r="AB175" s="0" t="str">
        <f aca="false">IF(F176&gt;0,F176,"")</f>
        <v> </v>
      </c>
      <c r="AC175" s="0" t="str">
        <f aca="false">IF(G176&gt;0,G176,"")</f>
        <v> </v>
      </c>
      <c r="AD175" s="0" t="str">
        <f aca="false">IF(H176&gt;0,H176,"")</f>
        <v> </v>
      </c>
      <c r="AE175" s="0" t="str">
        <f aca="false">IF(I176&gt;0,I176,"")</f>
        <v> </v>
      </c>
      <c r="AF175" s="0" t="str">
        <f aca="false">IF(J176&gt;0,J176,"")</f>
        <v> </v>
      </c>
      <c r="AH175" s="15" t="n">
        <f aca="false">AH174+1</f>
        <v>44029</v>
      </c>
      <c r="AI175" s="5" t="n">
        <f aca="false">AI174+1</f>
        <v>132</v>
      </c>
      <c r="AJ175" s="32" t="str">
        <f aca="false">IF(ISNUMBER(D175),D175/D$31,"")</f>
        <v/>
      </c>
      <c r="AK175" s="32" t="str">
        <f aca="false">IF(ISNUMBER(E175),E175/E$31,"")</f>
        <v/>
      </c>
      <c r="AL175" s="32" t="str">
        <f aca="false">IF(ISNUMBER(F175),F175/F$31,"")</f>
        <v/>
      </c>
      <c r="AM175" s="32" t="str">
        <f aca="false">IF(ISNUMBER(G175),G175/G$31,"")</f>
        <v/>
      </c>
      <c r="AN175" s="32" t="str">
        <f aca="false">IF(ISNUMBER(H175),H175/H$31,"")</f>
        <v/>
      </c>
      <c r="AO175" s="32" t="str">
        <f aca="false">IF(ISNUMBER(I175),I175/I$31,"")</f>
        <v/>
      </c>
      <c r="AP175" s="32" t="str">
        <f aca="false">IF(ISNUMBER(J175),J175/J$31,"")</f>
        <v/>
      </c>
    </row>
    <row r="176" customFormat="false" ht="12.8" hidden="false" customHeight="false" outlineLevel="0" collapsed="false">
      <c r="C176" s="15" t="n">
        <f aca="false">C175+1</f>
        <v>44030</v>
      </c>
      <c r="D176" s="21" t="str">
        <f aca="false">IF(ISNUMBER(data_in!$D213),data_in!$D213," ")</f>
        <v> </v>
      </c>
      <c r="E176" s="21" t="str">
        <f aca="false">IF(ISNUMBER(data_in!$E213),data_in!$E213," ")</f>
        <v> </v>
      </c>
      <c r="F176" s="21" t="str">
        <f aca="false">IF(ISNUMBER(data_in!$F213),data_in!$F213," ")</f>
        <v> </v>
      </c>
      <c r="G176" s="21" t="str">
        <f aca="false">IF(ISNUMBER(data_in!$G213),data_in!$G213," ")</f>
        <v> </v>
      </c>
      <c r="H176" s="21" t="str">
        <f aca="false">IF(ISNUMBER(data_in!$H213),data_in!$H213," ")</f>
        <v> </v>
      </c>
      <c r="I176" s="21" t="str">
        <f aca="false">IF(ISNUMBER(data_in!$I213),data_in!$I213," ")</f>
        <v> </v>
      </c>
      <c r="J176" s="21" t="str">
        <f aca="false">IF(ISNUMBER(data_in!$J213),data_in!$J213," ")</f>
        <v> </v>
      </c>
      <c r="L176" s="15" t="n">
        <f aca="false">L175+1</f>
        <v>44030</v>
      </c>
      <c r="M176" s="0" t="n">
        <f aca="false">M175+1</f>
        <v>133</v>
      </c>
      <c r="N176" s="40" t="str">
        <f aca="false">IF(ISNUMBER(D176),D176/D$31,"")</f>
        <v/>
      </c>
      <c r="O176" s="40" t="str">
        <f aca="false">IF(ISNUMBER(E183),E183/E$31,"")</f>
        <v/>
      </c>
      <c r="P176" s="40" t="str">
        <f aca="false">IF(ISNUMBER(F187),F187/F$31,"")</f>
        <v/>
      </c>
      <c r="Q176" s="40" t="str">
        <f aca="false">IF(ISNUMBER(G193),G193/G$31,"")</f>
        <v/>
      </c>
      <c r="R176" s="40" t="str">
        <f aca="false">IF(ISNUMBER(H191),H191/H$31,"")</f>
        <v/>
      </c>
      <c r="S176" s="40" t="str">
        <f aca="false">IF(ISNUMBER(I195),I195/I$31,"")</f>
        <v/>
      </c>
      <c r="T176" s="40" t="str">
        <f aca="false">IF(ISNUMBER(J196),J196/J$31,"")</f>
        <v/>
      </c>
      <c r="X176" s="13" t="n">
        <f aca="false">X175+1</f>
        <v>44030</v>
      </c>
      <c r="Y176" s="0" t="n">
        <f aca="false">Y175+1</f>
        <v>133</v>
      </c>
      <c r="Z176" s="0" t="str">
        <f aca="false">IF(D177&gt;0,D177,"")</f>
        <v> </v>
      </c>
      <c r="AA176" s="0" t="str">
        <f aca="false">IF(E177&gt;0,E177,"")</f>
        <v> </v>
      </c>
      <c r="AB176" s="0" t="str">
        <f aca="false">IF(F177&gt;0,F177,"")</f>
        <v> </v>
      </c>
      <c r="AC176" s="0" t="str">
        <f aca="false">IF(G177&gt;0,G177,"")</f>
        <v> </v>
      </c>
      <c r="AD176" s="0" t="str">
        <f aca="false">IF(H177&gt;0,H177,"")</f>
        <v> </v>
      </c>
      <c r="AE176" s="0" t="str">
        <f aca="false">IF(I177&gt;0,I177,"")</f>
        <v> </v>
      </c>
      <c r="AF176" s="0" t="str">
        <f aca="false">IF(J177&gt;0,J177,"")</f>
        <v> </v>
      </c>
      <c r="AH176" s="15" t="n">
        <f aca="false">AH175+1</f>
        <v>44030</v>
      </c>
      <c r="AI176" s="5" t="n">
        <f aca="false">AI175+1</f>
        <v>133</v>
      </c>
      <c r="AJ176" s="32" t="str">
        <f aca="false">IF(ISNUMBER(D176),D176/D$31,"")</f>
        <v/>
      </c>
      <c r="AK176" s="32" t="str">
        <f aca="false">IF(ISNUMBER(E176),E176/E$31,"")</f>
        <v/>
      </c>
      <c r="AL176" s="32" t="str">
        <f aca="false">IF(ISNUMBER(F176),F176/F$31,"")</f>
        <v/>
      </c>
      <c r="AM176" s="32" t="str">
        <f aca="false">IF(ISNUMBER(G176),G176/G$31,"")</f>
        <v/>
      </c>
      <c r="AN176" s="32" t="str">
        <f aca="false">IF(ISNUMBER(H176),H176/H$31,"")</f>
        <v/>
      </c>
      <c r="AO176" s="32" t="str">
        <f aca="false">IF(ISNUMBER(I176),I176/I$31,"")</f>
        <v/>
      </c>
      <c r="AP176" s="32" t="str">
        <f aca="false">IF(ISNUMBER(J176),J176/J$31,"")</f>
        <v/>
      </c>
    </row>
    <row r="177" customFormat="false" ht="12.8" hidden="false" customHeight="false" outlineLevel="0" collapsed="false">
      <c r="C177" s="15" t="n">
        <f aca="false">C176+1</f>
        <v>44031</v>
      </c>
      <c r="D177" s="21" t="str">
        <f aca="false">IF(ISNUMBER(data_in!$D214),data_in!$D214," ")</f>
        <v> </v>
      </c>
      <c r="E177" s="21" t="str">
        <f aca="false">IF(ISNUMBER(data_in!$E214),data_in!$E214," ")</f>
        <v> </v>
      </c>
      <c r="F177" s="21" t="str">
        <f aca="false">IF(ISNUMBER(data_in!$F214),data_in!$F214," ")</f>
        <v> </v>
      </c>
      <c r="G177" s="21" t="str">
        <f aca="false">IF(ISNUMBER(data_in!$G214),data_in!$G214," ")</f>
        <v> </v>
      </c>
      <c r="H177" s="21" t="str">
        <f aca="false">IF(ISNUMBER(data_in!$H214),data_in!$H214," ")</f>
        <v> </v>
      </c>
      <c r="I177" s="21" t="str">
        <f aca="false">IF(ISNUMBER(data_in!$I214),data_in!$I214," ")</f>
        <v> </v>
      </c>
      <c r="J177" s="21" t="str">
        <f aca="false">IF(ISNUMBER(data_in!$J214),data_in!$J214," ")</f>
        <v> </v>
      </c>
      <c r="L177" s="15" t="n">
        <f aca="false">L176+1</f>
        <v>44031</v>
      </c>
      <c r="M177" s="0" t="n">
        <f aca="false">M176+1</f>
        <v>134</v>
      </c>
      <c r="N177" s="40" t="str">
        <f aca="false">IF(ISNUMBER(D177),D177/D$31,"")</f>
        <v/>
      </c>
      <c r="O177" s="40" t="str">
        <f aca="false">IF(ISNUMBER(E184),E184/E$31,"")</f>
        <v/>
      </c>
      <c r="P177" s="40" t="str">
        <f aca="false">IF(ISNUMBER(F188),F188/F$31,"")</f>
        <v/>
      </c>
      <c r="Q177" s="40" t="str">
        <f aca="false">IF(ISNUMBER(G194),G194/G$31,"")</f>
        <v/>
      </c>
      <c r="R177" s="40" t="str">
        <f aca="false">IF(ISNUMBER(H192),H192/H$31,"")</f>
        <v/>
      </c>
      <c r="S177" s="40" t="str">
        <f aca="false">IF(ISNUMBER(I196),I196/I$31,"")</f>
        <v/>
      </c>
      <c r="T177" s="40" t="str">
        <f aca="false">IF(ISNUMBER(J197),J197/J$31,"")</f>
        <v/>
      </c>
      <c r="X177" s="13" t="n">
        <f aca="false">X176+1</f>
        <v>44031</v>
      </c>
      <c r="Y177" s="0" t="n">
        <f aca="false">Y176+1</f>
        <v>134</v>
      </c>
      <c r="Z177" s="0" t="str">
        <f aca="false">IF(D178&gt;0,D178,"")</f>
        <v> </v>
      </c>
      <c r="AA177" s="0" t="str">
        <f aca="false">IF(E178&gt;0,E178,"")</f>
        <v> </v>
      </c>
      <c r="AB177" s="0" t="str">
        <f aca="false">IF(F178&gt;0,F178,"")</f>
        <v> </v>
      </c>
      <c r="AC177" s="0" t="str">
        <f aca="false">IF(G178&gt;0,G178,"")</f>
        <v> </v>
      </c>
      <c r="AD177" s="0" t="str">
        <f aca="false">IF(H178&gt;0,H178,"")</f>
        <v> </v>
      </c>
      <c r="AE177" s="0" t="str">
        <f aca="false">IF(I178&gt;0,I178,"")</f>
        <v> </v>
      </c>
      <c r="AF177" s="0" t="str">
        <f aca="false">IF(J178&gt;0,J178,"")</f>
        <v> </v>
      </c>
      <c r="AH177" s="15" t="n">
        <f aca="false">AH176+1</f>
        <v>44031</v>
      </c>
      <c r="AI177" s="5" t="n">
        <f aca="false">AI176+1</f>
        <v>134</v>
      </c>
      <c r="AJ177" s="32" t="str">
        <f aca="false">IF(ISNUMBER(D177),D177/D$31,"")</f>
        <v/>
      </c>
      <c r="AK177" s="32" t="str">
        <f aca="false">IF(ISNUMBER(E177),E177/E$31,"")</f>
        <v/>
      </c>
      <c r="AL177" s="32" t="str">
        <f aca="false">IF(ISNUMBER(F177),F177/F$31,"")</f>
        <v/>
      </c>
      <c r="AM177" s="32" t="str">
        <f aca="false">IF(ISNUMBER(G177),G177/G$31,"")</f>
        <v/>
      </c>
      <c r="AN177" s="32" t="str">
        <f aca="false">IF(ISNUMBER(H177),H177/H$31,"")</f>
        <v/>
      </c>
      <c r="AO177" s="32" t="str">
        <f aca="false">IF(ISNUMBER(I177),I177/I$31,"")</f>
        <v/>
      </c>
      <c r="AP177" s="32" t="str">
        <f aca="false">IF(ISNUMBER(J177),J177/J$31,"")</f>
        <v/>
      </c>
    </row>
    <row r="178" customFormat="false" ht="12.8" hidden="false" customHeight="false" outlineLevel="0" collapsed="false">
      <c r="C178" s="15" t="n">
        <f aca="false">C177+1</f>
        <v>44032</v>
      </c>
      <c r="D178" s="21" t="str">
        <f aca="false">IF(ISNUMBER(data_in!$D215),data_in!$D215," ")</f>
        <v> </v>
      </c>
      <c r="E178" s="21" t="str">
        <f aca="false">IF(ISNUMBER(data_in!$E215),data_in!$E215," ")</f>
        <v> </v>
      </c>
      <c r="F178" s="21" t="str">
        <f aca="false">IF(ISNUMBER(data_in!$F215),data_in!$F215," ")</f>
        <v> </v>
      </c>
      <c r="G178" s="21" t="str">
        <f aca="false">IF(ISNUMBER(data_in!$G215),data_in!$G215," ")</f>
        <v> </v>
      </c>
      <c r="H178" s="21" t="str">
        <f aca="false">IF(ISNUMBER(data_in!$H215),data_in!$H215," ")</f>
        <v> </v>
      </c>
      <c r="I178" s="21" t="str">
        <f aca="false">IF(ISNUMBER(data_in!$I215),data_in!$I215," ")</f>
        <v> </v>
      </c>
      <c r="J178" s="21" t="str">
        <f aca="false">IF(ISNUMBER(data_in!$J215),data_in!$J215," ")</f>
        <v> </v>
      </c>
      <c r="L178" s="15" t="n">
        <f aca="false">L177+1</f>
        <v>44032</v>
      </c>
      <c r="M178" s="0" t="n">
        <f aca="false">M177+1</f>
        <v>135</v>
      </c>
      <c r="N178" s="40" t="str">
        <f aca="false">IF(ISNUMBER(D178),D178/D$31,"")</f>
        <v/>
      </c>
      <c r="O178" s="40" t="str">
        <f aca="false">IF(ISNUMBER(E185),E185/E$31,"")</f>
        <v/>
      </c>
      <c r="P178" s="40" t="str">
        <f aca="false">IF(ISNUMBER(F189),F189/F$31,"")</f>
        <v/>
      </c>
      <c r="Q178" s="40" t="str">
        <f aca="false">IF(ISNUMBER(G195),G195/G$31,"")</f>
        <v/>
      </c>
      <c r="R178" s="40" t="str">
        <f aca="false">IF(ISNUMBER(H193),H193/H$31,"")</f>
        <v/>
      </c>
      <c r="S178" s="40" t="str">
        <f aca="false">IF(ISNUMBER(I197),I197/I$31,"")</f>
        <v/>
      </c>
      <c r="T178" s="40" t="str">
        <f aca="false">IF(ISNUMBER(J198),J198/J$31,"")</f>
        <v/>
      </c>
      <c r="X178" s="13" t="n">
        <f aca="false">X177+1</f>
        <v>44032</v>
      </c>
      <c r="Y178" s="0" t="n">
        <f aca="false">Y177+1</f>
        <v>135</v>
      </c>
      <c r="Z178" s="0" t="str">
        <f aca="false">IF(D179&gt;0,D179,"")</f>
        <v> </v>
      </c>
      <c r="AA178" s="0" t="str">
        <f aca="false">IF(E179&gt;0,E179,"")</f>
        <v> </v>
      </c>
      <c r="AB178" s="0" t="str">
        <f aca="false">IF(F179&gt;0,F179,"")</f>
        <v> </v>
      </c>
      <c r="AC178" s="0" t="str">
        <f aca="false">IF(G179&gt;0,G179,"")</f>
        <v> </v>
      </c>
      <c r="AD178" s="0" t="str">
        <f aca="false">IF(H179&gt;0,H179,"")</f>
        <v> </v>
      </c>
      <c r="AE178" s="0" t="str">
        <f aca="false">IF(I179&gt;0,I179,"")</f>
        <v> </v>
      </c>
      <c r="AF178" s="0" t="str">
        <f aca="false">IF(J179&gt;0,J179,"")</f>
        <v> </v>
      </c>
      <c r="AH178" s="15" t="n">
        <f aca="false">AH177+1</f>
        <v>44032</v>
      </c>
      <c r="AI178" s="5" t="n">
        <f aca="false">AI177+1</f>
        <v>135</v>
      </c>
      <c r="AJ178" s="32" t="str">
        <f aca="false">IF(ISNUMBER(D178),D178/D$31,"")</f>
        <v/>
      </c>
      <c r="AK178" s="32" t="str">
        <f aca="false">IF(ISNUMBER(E178),E178/E$31,"")</f>
        <v/>
      </c>
      <c r="AL178" s="32" t="str">
        <f aca="false">IF(ISNUMBER(F178),F178/F$31,"")</f>
        <v/>
      </c>
      <c r="AM178" s="32" t="str">
        <f aca="false">IF(ISNUMBER(G178),G178/G$31,"")</f>
        <v/>
      </c>
      <c r="AN178" s="32" t="str">
        <f aca="false">IF(ISNUMBER(H178),H178/H$31,"")</f>
        <v/>
      </c>
      <c r="AO178" s="32" t="str">
        <f aca="false">IF(ISNUMBER(I178),I178/I$31,"")</f>
        <v/>
      </c>
      <c r="AP178" s="32" t="str">
        <f aca="false">IF(ISNUMBER(J178),J178/J$31,"")</f>
        <v/>
      </c>
    </row>
    <row r="179" customFormat="false" ht="12.8" hidden="false" customHeight="false" outlineLevel="0" collapsed="false">
      <c r="C179" s="15" t="n">
        <f aca="false">C178+1</f>
        <v>44033</v>
      </c>
      <c r="D179" s="21" t="str">
        <f aca="false">IF(ISNUMBER(data_in!$D216),data_in!$D216," ")</f>
        <v> </v>
      </c>
      <c r="E179" s="21" t="str">
        <f aca="false">IF(ISNUMBER(data_in!$E216),data_in!$E216," ")</f>
        <v> </v>
      </c>
      <c r="F179" s="21" t="str">
        <f aca="false">IF(ISNUMBER(data_in!$F216),data_in!$F216," ")</f>
        <v> </v>
      </c>
      <c r="G179" s="21" t="str">
        <f aca="false">IF(ISNUMBER(data_in!$G216),data_in!$G216," ")</f>
        <v> </v>
      </c>
      <c r="H179" s="21" t="str">
        <f aca="false">IF(ISNUMBER(data_in!$H216),data_in!$H216," ")</f>
        <v> </v>
      </c>
      <c r="I179" s="21" t="str">
        <f aca="false">IF(ISNUMBER(data_in!$I216),data_in!$I216," ")</f>
        <v> </v>
      </c>
      <c r="J179" s="21" t="str">
        <f aca="false">IF(ISNUMBER(data_in!$J216),data_in!$J216," ")</f>
        <v> </v>
      </c>
      <c r="L179" s="15" t="n">
        <f aca="false">L178+1</f>
        <v>44033</v>
      </c>
      <c r="M179" s="0" t="n">
        <f aca="false">M178+1</f>
        <v>136</v>
      </c>
      <c r="N179" s="40" t="str">
        <f aca="false">IF(ISNUMBER(D179),D179/D$31,"")</f>
        <v/>
      </c>
      <c r="O179" s="40" t="str">
        <f aca="false">IF(ISNUMBER(E186),E186/E$31,"")</f>
        <v/>
      </c>
      <c r="P179" s="40" t="str">
        <f aca="false">IF(ISNUMBER(F190),F190/F$31,"")</f>
        <v/>
      </c>
      <c r="Q179" s="40" t="str">
        <f aca="false">IF(ISNUMBER(G196),G196/G$31,"")</f>
        <v/>
      </c>
      <c r="R179" s="40" t="str">
        <f aca="false">IF(ISNUMBER(H194),H194/H$31,"")</f>
        <v/>
      </c>
      <c r="S179" s="40" t="str">
        <f aca="false">IF(ISNUMBER(I198),I198/I$31,"")</f>
        <v/>
      </c>
      <c r="T179" s="40" t="str">
        <f aca="false">IF(ISNUMBER(J199),J199/J$31,"")</f>
        <v/>
      </c>
      <c r="X179" s="13" t="n">
        <f aca="false">X178+1</f>
        <v>44033</v>
      </c>
      <c r="Y179" s="0" t="n">
        <f aca="false">Y178+1</f>
        <v>136</v>
      </c>
      <c r="Z179" s="0" t="str">
        <f aca="false">IF(D180&gt;0,D180,"")</f>
        <v> </v>
      </c>
      <c r="AA179" s="0" t="str">
        <f aca="false">IF(E180&gt;0,E180,"")</f>
        <v> </v>
      </c>
      <c r="AB179" s="0" t="str">
        <f aca="false">IF(F180&gt;0,F180,"")</f>
        <v> </v>
      </c>
      <c r="AC179" s="0" t="str">
        <f aca="false">IF(G180&gt;0,G180,"")</f>
        <v> </v>
      </c>
      <c r="AD179" s="0" t="str">
        <f aca="false">IF(H180&gt;0,H180,"")</f>
        <v> </v>
      </c>
      <c r="AE179" s="0" t="str">
        <f aca="false">IF(I180&gt;0,I180,"")</f>
        <v> </v>
      </c>
      <c r="AF179" s="0" t="str">
        <f aca="false">IF(J180&gt;0,J180,"")</f>
        <v> </v>
      </c>
      <c r="AH179" s="15" t="n">
        <f aca="false">AH178+1</f>
        <v>44033</v>
      </c>
      <c r="AI179" s="5" t="n">
        <f aca="false">AI178+1</f>
        <v>136</v>
      </c>
      <c r="AJ179" s="32" t="str">
        <f aca="false">IF(ISNUMBER(D179),D179/D$31,"")</f>
        <v/>
      </c>
      <c r="AK179" s="32" t="str">
        <f aca="false">IF(ISNUMBER(E179),E179/E$31,"")</f>
        <v/>
      </c>
      <c r="AL179" s="32" t="str">
        <f aca="false">IF(ISNUMBER(F179),F179/F$31,"")</f>
        <v/>
      </c>
      <c r="AM179" s="32" t="str">
        <f aca="false">IF(ISNUMBER(G179),G179/G$31,"")</f>
        <v/>
      </c>
      <c r="AN179" s="32" t="str">
        <f aca="false">IF(ISNUMBER(H179),H179/H$31,"")</f>
        <v/>
      </c>
      <c r="AO179" s="32" t="str">
        <f aca="false">IF(ISNUMBER(I179),I179/I$31,"")</f>
        <v/>
      </c>
      <c r="AP179" s="32" t="str">
        <f aca="false">IF(ISNUMBER(J179),J179/J$31,"")</f>
        <v/>
      </c>
    </row>
    <row r="180" customFormat="false" ht="12.8" hidden="false" customHeight="false" outlineLevel="0" collapsed="false">
      <c r="C180" s="15" t="n">
        <f aca="false">C179+1</f>
        <v>44034</v>
      </c>
      <c r="D180" s="21" t="str">
        <f aca="false">IF(ISNUMBER(data_in!$D217),data_in!$D217," ")</f>
        <v> </v>
      </c>
      <c r="E180" s="21" t="str">
        <f aca="false">IF(ISNUMBER(data_in!$E217),data_in!$E217," ")</f>
        <v> </v>
      </c>
      <c r="F180" s="21" t="str">
        <f aca="false">IF(ISNUMBER(data_in!$F217),data_in!$F217," ")</f>
        <v> </v>
      </c>
      <c r="G180" s="21" t="str">
        <f aca="false">IF(ISNUMBER(data_in!$G217),data_in!$G217," ")</f>
        <v> </v>
      </c>
      <c r="H180" s="21" t="str">
        <f aca="false">IF(ISNUMBER(data_in!$H217),data_in!$H217," ")</f>
        <v> </v>
      </c>
      <c r="I180" s="21" t="str">
        <f aca="false">IF(ISNUMBER(data_in!$I217),data_in!$I217," ")</f>
        <v> </v>
      </c>
      <c r="J180" s="21" t="str">
        <f aca="false">IF(ISNUMBER(data_in!$J217),data_in!$J217," ")</f>
        <v> </v>
      </c>
      <c r="L180" s="15" t="n">
        <f aca="false">L179+1</f>
        <v>44034</v>
      </c>
      <c r="M180" s="0" t="n">
        <f aca="false">M179+1</f>
        <v>137</v>
      </c>
      <c r="N180" s="40" t="str">
        <f aca="false">IF(ISNUMBER(D180),D180/D$31,"")</f>
        <v/>
      </c>
      <c r="O180" s="40" t="str">
        <f aca="false">IF(ISNUMBER(E187),E187/E$31,"")</f>
        <v/>
      </c>
      <c r="P180" s="40" t="str">
        <f aca="false">IF(ISNUMBER(F191),F191/F$31,"")</f>
        <v/>
      </c>
      <c r="Q180" s="40" t="str">
        <f aca="false">IF(ISNUMBER(G197),G197/G$31,"")</f>
        <v/>
      </c>
      <c r="R180" s="40" t="str">
        <f aca="false">IF(ISNUMBER(H195),H195/H$31,"")</f>
        <v/>
      </c>
      <c r="S180" s="40" t="str">
        <f aca="false">IF(ISNUMBER(I199),I199/I$31,"")</f>
        <v/>
      </c>
      <c r="T180" s="40" t="str">
        <f aca="false">IF(ISNUMBER(J200),J200/J$31,"")</f>
        <v/>
      </c>
      <c r="X180" s="13" t="n">
        <f aca="false">X179+1</f>
        <v>44034</v>
      </c>
      <c r="Y180" s="0" t="n">
        <f aca="false">Y179+1</f>
        <v>137</v>
      </c>
      <c r="Z180" s="0" t="str">
        <f aca="false">IF(D181&gt;0,D181,"")</f>
        <v> </v>
      </c>
      <c r="AA180" s="0" t="str">
        <f aca="false">IF(E181&gt;0,E181,"")</f>
        <v> </v>
      </c>
      <c r="AB180" s="0" t="str">
        <f aca="false">IF(F181&gt;0,F181,"")</f>
        <v> </v>
      </c>
      <c r="AC180" s="0" t="str">
        <f aca="false">IF(G181&gt;0,G181,"")</f>
        <v> </v>
      </c>
      <c r="AD180" s="0" t="str">
        <f aca="false">IF(H181&gt;0,H181,"")</f>
        <v> </v>
      </c>
      <c r="AE180" s="0" t="str">
        <f aca="false">IF(I181&gt;0,I181,"")</f>
        <v> </v>
      </c>
      <c r="AF180" s="0" t="str">
        <f aca="false">IF(J181&gt;0,J181,"")</f>
        <v> </v>
      </c>
      <c r="AH180" s="15" t="n">
        <f aca="false">AH179+1</f>
        <v>44034</v>
      </c>
      <c r="AI180" s="5" t="n">
        <f aca="false">AI179+1</f>
        <v>137</v>
      </c>
      <c r="AJ180" s="32" t="str">
        <f aca="false">IF(ISNUMBER(D180),D180/D$31,"")</f>
        <v/>
      </c>
      <c r="AK180" s="32" t="str">
        <f aca="false">IF(ISNUMBER(E180),E180/E$31,"")</f>
        <v/>
      </c>
      <c r="AL180" s="32" t="str">
        <f aca="false">IF(ISNUMBER(F180),F180/F$31,"")</f>
        <v/>
      </c>
      <c r="AM180" s="32" t="str">
        <f aca="false">IF(ISNUMBER(G180),G180/G$31,"")</f>
        <v/>
      </c>
      <c r="AN180" s="32" t="str">
        <f aca="false">IF(ISNUMBER(H180),H180/H$31,"")</f>
        <v/>
      </c>
      <c r="AO180" s="32" t="str">
        <f aca="false">IF(ISNUMBER(I180),I180/I$31,"")</f>
        <v/>
      </c>
      <c r="AP180" s="32" t="str">
        <f aca="false">IF(ISNUMBER(J180),J180/J$31,"")</f>
        <v/>
      </c>
    </row>
    <row r="181" customFormat="false" ht="12.8" hidden="false" customHeight="false" outlineLevel="0" collapsed="false">
      <c r="C181" s="15" t="n">
        <f aca="false">C180+1</f>
        <v>44035</v>
      </c>
      <c r="D181" s="21" t="str">
        <f aca="false">IF(ISNUMBER(data_in!$D218),data_in!$D218," ")</f>
        <v> </v>
      </c>
      <c r="E181" s="21" t="str">
        <f aca="false">IF(ISNUMBER(data_in!$E218),data_in!$E218," ")</f>
        <v> </v>
      </c>
      <c r="F181" s="21" t="str">
        <f aca="false">IF(ISNUMBER(data_in!$F218),data_in!$F218," ")</f>
        <v> </v>
      </c>
      <c r="G181" s="21" t="str">
        <f aca="false">IF(ISNUMBER(data_in!$G218),data_in!$G218," ")</f>
        <v> </v>
      </c>
      <c r="H181" s="21" t="str">
        <f aca="false">IF(ISNUMBER(data_in!$H218),data_in!$H218," ")</f>
        <v> </v>
      </c>
      <c r="I181" s="21" t="str">
        <f aca="false">IF(ISNUMBER(data_in!$I218),data_in!$I218," ")</f>
        <v> </v>
      </c>
      <c r="J181" s="21" t="str">
        <f aca="false">IF(ISNUMBER(data_in!$J218),data_in!$J218," ")</f>
        <v> </v>
      </c>
      <c r="L181" s="15" t="n">
        <f aca="false">L180+1</f>
        <v>44035</v>
      </c>
      <c r="M181" s="0" t="n">
        <f aca="false">M180+1</f>
        <v>138</v>
      </c>
      <c r="N181" s="40" t="str">
        <f aca="false">IF(ISNUMBER(D181),D181/D$31,"")</f>
        <v/>
      </c>
      <c r="O181" s="40" t="str">
        <f aca="false">IF(ISNUMBER(E188),E188/E$31,"")</f>
        <v/>
      </c>
      <c r="P181" s="40" t="str">
        <f aca="false">IF(ISNUMBER(F192),F192/F$31,"")</f>
        <v/>
      </c>
      <c r="Q181" s="40" t="str">
        <f aca="false">IF(ISNUMBER(G198),G198/G$31,"")</f>
        <v/>
      </c>
      <c r="R181" s="40" t="str">
        <f aca="false">IF(ISNUMBER(H196),H196/H$31,"")</f>
        <v/>
      </c>
      <c r="S181" s="40" t="str">
        <f aca="false">IF(ISNUMBER(I200),I200/I$31,"")</f>
        <v/>
      </c>
      <c r="T181" s="40" t="str">
        <f aca="false">IF(ISNUMBER(J201),J201/J$31,"")</f>
        <v/>
      </c>
      <c r="X181" s="13" t="n">
        <f aca="false">X180+1</f>
        <v>44035</v>
      </c>
      <c r="Y181" s="0" t="n">
        <f aca="false">Y180+1</f>
        <v>138</v>
      </c>
      <c r="Z181" s="0" t="str">
        <f aca="false">IF(D182&gt;0,D182,"")</f>
        <v> </v>
      </c>
      <c r="AA181" s="0" t="str">
        <f aca="false">IF(E182&gt;0,E182,"")</f>
        <v> </v>
      </c>
      <c r="AB181" s="0" t="str">
        <f aca="false">IF(F182&gt;0,F182,"")</f>
        <v> </v>
      </c>
      <c r="AC181" s="0" t="str">
        <f aca="false">IF(G182&gt;0,G182,"")</f>
        <v> </v>
      </c>
      <c r="AD181" s="0" t="str">
        <f aca="false">IF(H182&gt;0,H182,"")</f>
        <v> </v>
      </c>
      <c r="AE181" s="0" t="str">
        <f aca="false">IF(I182&gt;0,I182,"")</f>
        <v> </v>
      </c>
      <c r="AF181" s="0" t="str">
        <f aca="false">IF(J182&gt;0,J182,"")</f>
        <v> </v>
      </c>
      <c r="AH181" s="15" t="n">
        <f aca="false">AH180+1</f>
        <v>44035</v>
      </c>
      <c r="AI181" s="5" t="n">
        <f aca="false">AI180+1</f>
        <v>138</v>
      </c>
      <c r="AJ181" s="32" t="str">
        <f aca="false">IF(ISNUMBER(D181),D181/D$31,"")</f>
        <v/>
      </c>
      <c r="AK181" s="32" t="str">
        <f aca="false">IF(ISNUMBER(E181),E181/E$31,"")</f>
        <v/>
      </c>
      <c r="AL181" s="32" t="str">
        <f aca="false">IF(ISNUMBER(F181),F181/F$31,"")</f>
        <v/>
      </c>
      <c r="AM181" s="32" t="str">
        <f aca="false">IF(ISNUMBER(G181),G181/G$31,"")</f>
        <v/>
      </c>
      <c r="AN181" s="32" t="str">
        <f aca="false">IF(ISNUMBER(H181),H181/H$31,"")</f>
        <v/>
      </c>
      <c r="AO181" s="32" t="str">
        <f aca="false">IF(ISNUMBER(I181),I181/I$31,"")</f>
        <v/>
      </c>
      <c r="AP181" s="32" t="str">
        <f aca="false">IF(ISNUMBER(J181),J181/J$31,"")</f>
        <v/>
      </c>
    </row>
    <row r="182" customFormat="false" ht="12.8" hidden="false" customHeight="false" outlineLevel="0" collapsed="false">
      <c r="C182" s="15" t="n">
        <f aca="false">C181+1</f>
        <v>44036</v>
      </c>
      <c r="D182" s="21" t="str">
        <f aca="false">IF(ISNUMBER(data_in!$D219),data_in!$D219," ")</f>
        <v> </v>
      </c>
      <c r="E182" s="21" t="str">
        <f aca="false">IF(ISNUMBER(data_in!$E219),data_in!$E219," ")</f>
        <v> </v>
      </c>
      <c r="F182" s="21" t="str">
        <f aca="false">IF(ISNUMBER(data_in!$F219),data_in!$F219," ")</f>
        <v> </v>
      </c>
      <c r="G182" s="21" t="str">
        <f aca="false">IF(ISNUMBER(data_in!$G219),data_in!$G219," ")</f>
        <v> </v>
      </c>
      <c r="H182" s="21" t="str">
        <f aca="false">IF(ISNUMBER(data_in!$H219),data_in!$H219," ")</f>
        <v> </v>
      </c>
      <c r="I182" s="21" t="str">
        <f aca="false">IF(ISNUMBER(data_in!$I219),data_in!$I219," ")</f>
        <v> </v>
      </c>
      <c r="J182" s="21" t="str">
        <f aca="false">IF(ISNUMBER(data_in!$J219),data_in!$J219," ")</f>
        <v> </v>
      </c>
      <c r="L182" s="15" t="n">
        <f aca="false">L181+1</f>
        <v>44036</v>
      </c>
      <c r="M182" s="0" t="n">
        <f aca="false">M181+1</f>
        <v>139</v>
      </c>
      <c r="N182" s="40" t="str">
        <f aca="false">IF(ISNUMBER(D182),D182/D$31,"")</f>
        <v/>
      </c>
      <c r="O182" s="40" t="str">
        <f aca="false">IF(ISNUMBER(E189),E189/E$31,"")</f>
        <v/>
      </c>
      <c r="P182" s="40" t="str">
        <f aca="false">IF(ISNUMBER(F193),F193/F$31,"")</f>
        <v/>
      </c>
      <c r="Q182" s="40" t="str">
        <f aca="false">IF(ISNUMBER(G199),G199/G$31,"")</f>
        <v/>
      </c>
      <c r="R182" s="40" t="str">
        <f aca="false">IF(ISNUMBER(H197),H197/H$31,"")</f>
        <v/>
      </c>
      <c r="S182" s="40" t="str">
        <f aca="false">IF(ISNUMBER(I201),I201/I$31,"")</f>
        <v/>
      </c>
      <c r="T182" s="40" t="str">
        <f aca="false">IF(ISNUMBER(J202),J202/J$31,"")</f>
        <v/>
      </c>
      <c r="X182" s="13" t="n">
        <f aca="false">X181+1</f>
        <v>44036</v>
      </c>
      <c r="Y182" s="0" t="n">
        <f aca="false">Y181+1</f>
        <v>139</v>
      </c>
      <c r="Z182" s="0" t="str">
        <f aca="false">IF(D183&gt;0,D183,"")</f>
        <v> </v>
      </c>
      <c r="AA182" s="0" t="str">
        <f aca="false">IF(E183&gt;0,E183,"")</f>
        <v> </v>
      </c>
      <c r="AB182" s="0" t="str">
        <f aca="false">IF(F183&gt;0,F183,"")</f>
        <v> </v>
      </c>
      <c r="AC182" s="0" t="str">
        <f aca="false">IF(G183&gt;0,G183,"")</f>
        <v> </v>
      </c>
      <c r="AD182" s="0" t="str">
        <f aca="false">IF(H183&gt;0,H183,"")</f>
        <v> </v>
      </c>
      <c r="AE182" s="0" t="str">
        <f aca="false">IF(I183&gt;0,I183,"")</f>
        <v> </v>
      </c>
      <c r="AF182" s="0" t="str">
        <f aca="false">IF(J183&gt;0,J183,"")</f>
        <v> </v>
      </c>
      <c r="AH182" s="15" t="n">
        <f aca="false">AH181+1</f>
        <v>44036</v>
      </c>
      <c r="AI182" s="5" t="n">
        <f aca="false">AI181+1</f>
        <v>139</v>
      </c>
      <c r="AJ182" s="32" t="str">
        <f aca="false">IF(ISNUMBER(D182),D182/D$31,"")</f>
        <v/>
      </c>
      <c r="AK182" s="32" t="str">
        <f aca="false">IF(ISNUMBER(E182),E182/E$31,"")</f>
        <v/>
      </c>
      <c r="AL182" s="32" t="str">
        <f aca="false">IF(ISNUMBER(F182),F182/F$31,"")</f>
        <v/>
      </c>
      <c r="AM182" s="32" t="str">
        <f aca="false">IF(ISNUMBER(G182),G182/G$31,"")</f>
        <v/>
      </c>
      <c r="AN182" s="32" t="str">
        <f aca="false">IF(ISNUMBER(H182),H182/H$31,"")</f>
        <v/>
      </c>
      <c r="AO182" s="32" t="str">
        <f aca="false">IF(ISNUMBER(I182),I182/I$31,"")</f>
        <v/>
      </c>
      <c r="AP182" s="32" t="str">
        <f aca="false">IF(ISNUMBER(J182),J182/J$31,"")</f>
        <v/>
      </c>
    </row>
    <row r="183" customFormat="false" ht="12.8" hidden="false" customHeight="false" outlineLevel="0" collapsed="false">
      <c r="C183" s="15" t="n">
        <f aca="false">C182+1</f>
        <v>44037</v>
      </c>
      <c r="D183" s="21" t="str">
        <f aca="false">IF(ISNUMBER(data_in!$D220),data_in!$D220," ")</f>
        <v> </v>
      </c>
      <c r="E183" s="21" t="str">
        <f aca="false">IF(ISNUMBER(data_in!$E220),data_in!$E220," ")</f>
        <v> </v>
      </c>
      <c r="F183" s="21" t="str">
        <f aca="false">IF(ISNUMBER(data_in!$F220),data_in!$F220," ")</f>
        <v> </v>
      </c>
      <c r="G183" s="21" t="str">
        <f aca="false">IF(ISNUMBER(data_in!$G220),data_in!$G220," ")</f>
        <v> </v>
      </c>
      <c r="H183" s="21" t="str">
        <f aca="false">IF(ISNUMBER(data_in!$H220),data_in!$H220," ")</f>
        <v> </v>
      </c>
      <c r="I183" s="21" t="str">
        <f aca="false">IF(ISNUMBER(data_in!$I220),data_in!$I220," ")</f>
        <v> </v>
      </c>
      <c r="J183" s="21" t="str">
        <f aca="false">IF(ISNUMBER(data_in!$J220),data_in!$J220," ")</f>
        <v> </v>
      </c>
      <c r="L183" s="15" t="n">
        <f aca="false">L182+1</f>
        <v>44037</v>
      </c>
      <c r="M183" s="0" t="n">
        <f aca="false">M182+1</f>
        <v>140</v>
      </c>
      <c r="N183" s="40" t="str">
        <f aca="false">IF(ISNUMBER(D183),D183/D$31,"")</f>
        <v/>
      </c>
      <c r="O183" s="40" t="str">
        <f aca="false">IF(ISNUMBER(E190),E190/E$31,"")</f>
        <v/>
      </c>
      <c r="P183" s="40" t="str">
        <f aca="false">IF(ISNUMBER(F194),F194/F$31,"")</f>
        <v/>
      </c>
      <c r="Q183" s="40" t="str">
        <f aca="false">IF(ISNUMBER(G200),G200/G$31,"")</f>
        <v/>
      </c>
      <c r="R183" s="40" t="str">
        <f aca="false">IF(ISNUMBER(H198),H198/H$31,"")</f>
        <v/>
      </c>
      <c r="S183" s="40" t="str">
        <f aca="false">IF(ISNUMBER(I202),I202/I$31,"")</f>
        <v/>
      </c>
      <c r="T183" s="40" t="str">
        <f aca="false">IF(ISNUMBER(J203),J203/J$31,"")</f>
        <v/>
      </c>
      <c r="X183" s="13" t="n">
        <f aca="false">X182+1</f>
        <v>44037</v>
      </c>
      <c r="Y183" s="0" t="n">
        <f aca="false">Y182+1</f>
        <v>140</v>
      </c>
      <c r="Z183" s="0" t="str">
        <f aca="false">IF(D184&gt;0,D184,"")</f>
        <v> </v>
      </c>
      <c r="AA183" s="0" t="str">
        <f aca="false">IF(E184&gt;0,E184,"")</f>
        <v> </v>
      </c>
      <c r="AB183" s="0" t="str">
        <f aca="false">IF(F184&gt;0,F184,"")</f>
        <v> </v>
      </c>
      <c r="AC183" s="0" t="str">
        <f aca="false">IF(G184&gt;0,G184,"")</f>
        <v> </v>
      </c>
      <c r="AD183" s="0" t="str">
        <f aca="false">IF(H184&gt;0,H184,"")</f>
        <v> </v>
      </c>
      <c r="AE183" s="0" t="str">
        <f aca="false">IF(I184&gt;0,I184,"")</f>
        <v> </v>
      </c>
      <c r="AF183" s="0" t="str">
        <f aca="false">IF(J184&gt;0,J184,"")</f>
        <v> </v>
      </c>
      <c r="AH183" s="15" t="n">
        <f aca="false">AH182+1</f>
        <v>44037</v>
      </c>
      <c r="AI183" s="5" t="n">
        <f aca="false">AI182+1</f>
        <v>140</v>
      </c>
      <c r="AJ183" s="32" t="str">
        <f aca="false">IF(ISNUMBER(D183),D183/D$31,"")</f>
        <v/>
      </c>
      <c r="AK183" s="32" t="str">
        <f aca="false">IF(ISNUMBER(E183),E183/E$31,"")</f>
        <v/>
      </c>
      <c r="AL183" s="32" t="str">
        <f aca="false">IF(ISNUMBER(F183),F183/F$31,"")</f>
        <v/>
      </c>
      <c r="AM183" s="32" t="str">
        <f aca="false">IF(ISNUMBER(G183),G183/G$31,"")</f>
        <v/>
      </c>
      <c r="AN183" s="32" t="str">
        <f aca="false">IF(ISNUMBER(H183),H183/H$31,"")</f>
        <v/>
      </c>
      <c r="AO183" s="32" t="str">
        <f aca="false">IF(ISNUMBER(I183),I183/I$31,"")</f>
        <v/>
      </c>
      <c r="AP183" s="32" t="str">
        <f aca="false">IF(ISNUMBER(J183),J183/J$31,"")</f>
        <v/>
      </c>
    </row>
    <row r="184" customFormat="false" ht="12.8" hidden="false" customHeight="false" outlineLevel="0" collapsed="false">
      <c r="C184" s="15" t="n">
        <f aca="false">C183+1</f>
        <v>44038</v>
      </c>
      <c r="D184" s="21" t="str">
        <f aca="false">IF(ISNUMBER(data_in!$D221),data_in!$D221," ")</f>
        <v> </v>
      </c>
      <c r="E184" s="21" t="str">
        <f aca="false">IF(ISNUMBER(data_in!$E221),data_in!$E221," ")</f>
        <v> </v>
      </c>
      <c r="F184" s="21" t="str">
        <f aca="false">IF(ISNUMBER(data_in!$F221),data_in!$F221," ")</f>
        <v> </v>
      </c>
      <c r="G184" s="21" t="str">
        <f aca="false">IF(ISNUMBER(data_in!$G221),data_in!$G221," ")</f>
        <v> </v>
      </c>
      <c r="H184" s="21" t="str">
        <f aca="false">IF(ISNUMBER(data_in!$H221),data_in!$H221," ")</f>
        <v> </v>
      </c>
      <c r="I184" s="21" t="str">
        <f aca="false">IF(ISNUMBER(data_in!$I221),data_in!$I221," ")</f>
        <v> </v>
      </c>
      <c r="J184" s="21" t="str">
        <f aca="false">IF(ISNUMBER(data_in!$J221),data_in!$J221," ")</f>
        <v> </v>
      </c>
      <c r="L184" s="15" t="n">
        <f aca="false">L183+1</f>
        <v>44038</v>
      </c>
      <c r="M184" s="0" t="n">
        <f aca="false">M183+1</f>
        <v>141</v>
      </c>
      <c r="N184" s="40" t="str">
        <f aca="false">IF(ISNUMBER(D184),D184/D$31,"")</f>
        <v/>
      </c>
      <c r="O184" s="40" t="str">
        <f aca="false">IF(ISNUMBER(E191),E191/E$31,"")</f>
        <v/>
      </c>
      <c r="P184" s="40" t="str">
        <f aca="false">IF(ISNUMBER(F195),F195/F$31,"")</f>
        <v/>
      </c>
      <c r="Q184" s="40" t="str">
        <f aca="false">IF(ISNUMBER(G201),G201/G$31,"")</f>
        <v/>
      </c>
      <c r="R184" s="40" t="str">
        <f aca="false">IF(ISNUMBER(H199),H199/H$31,"")</f>
        <v/>
      </c>
      <c r="S184" s="40" t="str">
        <f aca="false">IF(ISNUMBER(I203),I203/I$31,"")</f>
        <v/>
      </c>
      <c r="T184" s="40" t="str">
        <f aca="false">IF(ISNUMBER(J204),J204/J$31,"")</f>
        <v/>
      </c>
      <c r="X184" s="13" t="n">
        <f aca="false">X183+1</f>
        <v>44038</v>
      </c>
      <c r="Y184" s="0" t="n">
        <f aca="false">Y183+1</f>
        <v>141</v>
      </c>
      <c r="Z184" s="0" t="str">
        <f aca="false">IF(D185&gt;0,D185,"")</f>
        <v> </v>
      </c>
      <c r="AA184" s="0" t="str">
        <f aca="false">IF(E185&gt;0,E185,"")</f>
        <v> </v>
      </c>
      <c r="AB184" s="0" t="str">
        <f aca="false">IF(F185&gt;0,F185,"")</f>
        <v> </v>
      </c>
      <c r="AC184" s="0" t="str">
        <f aca="false">IF(G185&gt;0,G185,"")</f>
        <v> </v>
      </c>
      <c r="AD184" s="0" t="str">
        <f aca="false">IF(H185&gt;0,H185,"")</f>
        <v> </v>
      </c>
      <c r="AE184" s="0" t="str">
        <f aca="false">IF(I185&gt;0,I185,"")</f>
        <v> </v>
      </c>
      <c r="AF184" s="0" t="str">
        <f aca="false">IF(J185&gt;0,J185,"")</f>
        <v> </v>
      </c>
      <c r="AH184" s="15" t="n">
        <f aca="false">AH183+1</f>
        <v>44038</v>
      </c>
      <c r="AI184" s="5" t="n">
        <f aca="false">AI183+1</f>
        <v>141</v>
      </c>
      <c r="AJ184" s="32" t="str">
        <f aca="false">IF(ISNUMBER(D184),D184/D$31,"")</f>
        <v/>
      </c>
      <c r="AK184" s="32" t="str">
        <f aca="false">IF(ISNUMBER(E184),E184/E$31,"")</f>
        <v/>
      </c>
      <c r="AL184" s="32" t="str">
        <f aca="false">IF(ISNUMBER(F184),F184/F$31,"")</f>
        <v/>
      </c>
      <c r="AM184" s="32" t="str">
        <f aca="false">IF(ISNUMBER(G184),G184/G$31,"")</f>
        <v/>
      </c>
      <c r="AN184" s="32" t="str">
        <f aca="false">IF(ISNUMBER(H184),H184/H$31,"")</f>
        <v/>
      </c>
      <c r="AO184" s="32" t="str">
        <f aca="false">IF(ISNUMBER(I184),I184/I$31,"")</f>
        <v/>
      </c>
      <c r="AP184" s="32" t="str">
        <f aca="false">IF(ISNUMBER(J184),J184/J$31,"")</f>
        <v/>
      </c>
    </row>
    <row r="185" customFormat="false" ht="12.8" hidden="false" customHeight="false" outlineLevel="0" collapsed="false">
      <c r="C185" s="15" t="n">
        <f aca="false">C184+1</f>
        <v>44039</v>
      </c>
      <c r="D185" s="21" t="str">
        <f aca="false">IF(ISNUMBER(data_in!$D222),data_in!$D222," ")</f>
        <v> </v>
      </c>
      <c r="E185" s="21" t="str">
        <f aca="false">IF(ISNUMBER(data_in!$E222),data_in!$E222," ")</f>
        <v> </v>
      </c>
      <c r="F185" s="21" t="str">
        <f aca="false">IF(ISNUMBER(data_in!$F222),data_in!$F222," ")</f>
        <v> </v>
      </c>
      <c r="G185" s="21" t="str">
        <f aca="false">IF(ISNUMBER(data_in!$G222),data_in!$G222," ")</f>
        <v> </v>
      </c>
      <c r="H185" s="21" t="str">
        <f aca="false">IF(ISNUMBER(data_in!$H222),data_in!$H222," ")</f>
        <v> </v>
      </c>
      <c r="I185" s="21" t="str">
        <f aca="false">IF(ISNUMBER(data_in!$I222),data_in!$I222," ")</f>
        <v> </v>
      </c>
      <c r="J185" s="21" t="str">
        <f aca="false">IF(ISNUMBER(data_in!$J222),data_in!$J222," ")</f>
        <v> </v>
      </c>
      <c r="L185" s="15" t="n">
        <f aca="false">L184+1</f>
        <v>44039</v>
      </c>
      <c r="M185" s="0" t="n">
        <f aca="false">M184+1</f>
        <v>142</v>
      </c>
      <c r="N185" s="40" t="str">
        <f aca="false">IF(ISNUMBER(D185),D185/D$31,"")</f>
        <v/>
      </c>
      <c r="O185" s="40" t="str">
        <f aca="false">IF(ISNUMBER(E192),E192/E$31,"")</f>
        <v/>
      </c>
      <c r="P185" s="40" t="str">
        <f aca="false">IF(ISNUMBER(F196),F196/F$31,"")</f>
        <v/>
      </c>
      <c r="Q185" s="40" t="str">
        <f aca="false">IF(ISNUMBER(G202),G202/G$31,"")</f>
        <v/>
      </c>
      <c r="R185" s="40" t="str">
        <f aca="false">IF(ISNUMBER(H200),H200/H$31,"")</f>
        <v/>
      </c>
      <c r="S185" s="40" t="str">
        <f aca="false">IF(ISNUMBER(I204),I204/I$31,"")</f>
        <v/>
      </c>
      <c r="T185" s="40" t="str">
        <f aca="false">IF(ISNUMBER(J205),J205/J$31,"")</f>
        <v/>
      </c>
      <c r="X185" s="13" t="n">
        <f aca="false">X184+1</f>
        <v>44039</v>
      </c>
      <c r="Y185" s="0" t="n">
        <f aca="false">Y184+1</f>
        <v>142</v>
      </c>
      <c r="Z185" s="0" t="str">
        <f aca="false">IF(D186&gt;0,D186,"")</f>
        <v> </v>
      </c>
      <c r="AA185" s="0" t="str">
        <f aca="false">IF(E186&gt;0,E186,"")</f>
        <v> </v>
      </c>
      <c r="AB185" s="0" t="str">
        <f aca="false">IF(F186&gt;0,F186,"")</f>
        <v> </v>
      </c>
      <c r="AC185" s="0" t="str">
        <f aca="false">IF(G186&gt;0,G186,"")</f>
        <v> </v>
      </c>
      <c r="AD185" s="0" t="str">
        <f aca="false">IF(H186&gt;0,H186,"")</f>
        <v> </v>
      </c>
      <c r="AE185" s="0" t="str">
        <f aca="false">IF(I186&gt;0,I186,"")</f>
        <v> </v>
      </c>
      <c r="AF185" s="0" t="str">
        <f aca="false">IF(J186&gt;0,J186,"")</f>
        <v> </v>
      </c>
      <c r="AH185" s="15" t="n">
        <f aca="false">AH184+1</f>
        <v>44039</v>
      </c>
      <c r="AI185" s="5" t="n">
        <f aca="false">AI184+1</f>
        <v>142</v>
      </c>
      <c r="AJ185" s="32" t="str">
        <f aca="false">IF(ISNUMBER(D185),D185/D$31,"")</f>
        <v/>
      </c>
      <c r="AK185" s="32" t="str">
        <f aca="false">IF(ISNUMBER(E185),E185/E$31,"")</f>
        <v/>
      </c>
      <c r="AL185" s="32" t="str">
        <f aca="false">IF(ISNUMBER(F185),F185/F$31,"")</f>
        <v/>
      </c>
      <c r="AM185" s="32" t="str">
        <f aca="false">IF(ISNUMBER(G185),G185/G$31,"")</f>
        <v/>
      </c>
      <c r="AN185" s="32" t="str">
        <f aca="false">IF(ISNUMBER(H185),H185/H$31,"")</f>
        <v/>
      </c>
      <c r="AO185" s="32" t="str">
        <f aca="false">IF(ISNUMBER(I185),I185/I$31,"")</f>
        <v/>
      </c>
      <c r="AP185" s="32" t="str">
        <f aca="false">IF(ISNUMBER(J185),J185/J$31,"")</f>
        <v/>
      </c>
    </row>
    <row r="186" customFormat="false" ht="12.8" hidden="false" customHeight="false" outlineLevel="0" collapsed="false">
      <c r="C186" s="15" t="n">
        <f aca="false">C185+1</f>
        <v>44040</v>
      </c>
      <c r="D186" s="21" t="str">
        <f aca="false">IF(ISNUMBER(data_in!$D223),data_in!$D223," ")</f>
        <v> </v>
      </c>
      <c r="E186" s="21" t="str">
        <f aca="false">IF(ISNUMBER(data_in!$E223),data_in!$E223," ")</f>
        <v> </v>
      </c>
      <c r="F186" s="21" t="str">
        <f aca="false">IF(ISNUMBER(data_in!$F223),data_in!$F223," ")</f>
        <v> </v>
      </c>
      <c r="G186" s="21" t="str">
        <f aca="false">IF(ISNUMBER(data_in!$G223),data_in!$G223," ")</f>
        <v> </v>
      </c>
      <c r="H186" s="21" t="str">
        <f aca="false">IF(ISNUMBER(data_in!$H223),data_in!$H223," ")</f>
        <v> </v>
      </c>
      <c r="I186" s="21" t="str">
        <f aca="false">IF(ISNUMBER(data_in!$I223),data_in!$I223," ")</f>
        <v> </v>
      </c>
      <c r="J186" s="21" t="str">
        <f aca="false">IF(ISNUMBER(data_in!$J223),data_in!$J223," ")</f>
        <v> </v>
      </c>
      <c r="L186" s="15" t="n">
        <f aca="false">L185+1</f>
        <v>44040</v>
      </c>
      <c r="M186" s="0" t="n">
        <f aca="false">M185+1</f>
        <v>143</v>
      </c>
      <c r="N186" s="40" t="str">
        <f aca="false">IF(ISNUMBER(D186),D186/D$31,"")</f>
        <v/>
      </c>
      <c r="O186" s="40" t="str">
        <f aca="false">IF(ISNUMBER(E193),E193/E$31,"")</f>
        <v/>
      </c>
      <c r="P186" s="40" t="str">
        <f aca="false">IF(ISNUMBER(F197),F197/F$31,"")</f>
        <v/>
      </c>
      <c r="Q186" s="40" t="str">
        <f aca="false">IF(ISNUMBER(G203),G203/G$31,"")</f>
        <v/>
      </c>
      <c r="R186" s="40" t="str">
        <f aca="false">IF(ISNUMBER(H201),H201/H$31,"")</f>
        <v/>
      </c>
      <c r="S186" s="40" t="str">
        <f aca="false">IF(ISNUMBER(I205),I205/I$31,"")</f>
        <v/>
      </c>
      <c r="T186" s="40" t="str">
        <f aca="false">IF(ISNUMBER(J206),J206/J$31,"")</f>
        <v/>
      </c>
      <c r="X186" s="13" t="n">
        <f aca="false">X185+1</f>
        <v>44040</v>
      </c>
      <c r="Y186" s="0" t="n">
        <f aca="false">Y185+1</f>
        <v>143</v>
      </c>
      <c r="Z186" s="0" t="str">
        <f aca="false">IF(D187&gt;0,D187,"")</f>
        <v> </v>
      </c>
      <c r="AA186" s="0" t="str">
        <f aca="false">IF(E187&gt;0,E187,"")</f>
        <v> </v>
      </c>
      <c r="AB186" s="0" t="str">
        <f aca="false">IF(F187&gt;0,F187,"")</f>
        <v> </v>
      </c>
      <c r="AC186" s="0" t="str">
        <f aca="false">IF(G187&gt;0,G187,"")</f>
        <v> </v>
      </c>
      <c r="AD186" s="0" t="str">
        <f aca="false">IF(H187&gt;0,H187,"")</f>
        <v> </v>
      </c>
      <c r="AE186" s="0" t="str">
        <f aca="false">IF(I187&gt;0,I187,"")</f>
        <v> </v>
      </c>
      <c r="AF186" s="0" t="str">
        <f aca="false">IF(J187&gt;0,J187,"")</f>
        <v> </v>
      </c>
      <c r="AH186" s="15" t="n">
        <f aca="false">AH185+1</f>
        <v>44040</v>
      </c>
      <c r="AI186" s="5" t="n">
        <f aca="false">AI185+1</f>
        <v>143</v>
      </c>
      <c r="AJ186" s="32" t="str">
        <f aca="false">IF(ISNUMBER(D186),D186/D$31,"")</f>
        <v/>
      </c>
      <c r="AK186" s="32" t="str">
        <f aca="false">IF(ISNUMBER(E186),E186/E$31,"")</f>
        <v/>
      </c>
      <c r="AL186" s="32" t="str">
        <f aca="false">IF(ISNUMBER(F186),F186/F$31,"")</f>
        <v/>
      </c>
      <c r="AM186" s="32" t="str">
        <f aca="false">IF(ISNUMBER(G186),G186/G$31,"")</f>
        <v/>
      </c>
      <c r="AN186" s="32" t="str">
        <f aca="false">IF(ISNUMBER(H186),H186/H$31,"")</f>
        <v/>
      </c>
      <c r="AO186" s="32" t="str">
        <f aca="false">IF(ISNUMBER(I186),I186/I$31,"")</f>
        <v/>
      </c>
      <c r="AP186" s="32" t="str">
        <f aca="false">IF(ISNUMBER(J186),J186/J$31,"")</f>
        <v/>
      </c>
    </row>
    <row r="187" customFormat="false" ht="12.8" hidden="false" customHeight="false" outlineLevel="0" collapsed="false">
      <c r="C187" s="15" t="n">
        <f aca="false">C186+1</f>
        <v>44041</v>
      </c>
      <c r="D187" s="21" t="str">
        <f aca="false">IF(ISNUMBER(data_in!$D224),data_in!$D224," ")</f>
        <v> </v>
      </c>
      <c r="E187" s="21" t="str">
        <f aca="false">IF(ISNUMBER(data_in!$E224),data_in!$E224," ")</f>
        <v> </v>
      </c>
      <c r="F187" s="21" t="str">
        <f aca="false">IF(ISNUMBER(data_in!$F224),data_in!$F224," ")</f>
        <v> </v>
      </c>
      <c r="G187" s="21" t="str">
        <f aca="false">IF(ISNUMBER(data_in!$G224),data_in!$G224," ")</f>
        <v> </v>
      </c>
      <c r="H187" s="21" t="str">
        <f aca="false">IF(ISNUMBER(data_in!$H224),data_in!$H224," ")</f>
        <v> </v>
      </c>
      <c r="I187" s="21" t="str">
        <f aca="false">IF(ISNUMBER(data_in!$I224),data_in!$I224," ")</f>
        <v> </v>
      </c>
      <c r="J187" s="21" t="str">
        <f aca="false">IF(ISNUMBER(data_in!$J224),data_in!$J224," ")</f>
        <v> </v>
      </c>
      <c r="L187" s="15" t="n">
        <f aca="false">L186+1</f>
        <v>44041</v>
      </c>
      <c r="M187" s="0" t="n">
        <f aca="false">M186+1</f>
        <v>144</v>
      </c>
      <c r="N187" s="40" t="str">
        <f aca="false">IF(ISNUMBER(D187),D187/D$31,"")</f>
        <v/>
      </c>
      <c r="O187" s="40" t="str">
        <f aca="false">IF(ISNUMBER(E194),E194/E$31,"")</f>
        <v/>
      </c>
      <c r="P187" s="40" t="str">
        <f aca="false">IF(ISNUMBER(F198),F198/F$31,"")</f>
        <v/>
      </c>
      <c r="Q187" s="40" t="str">
        <f aca="false">IF(ISNUMBER(G204),G204/G$31,"")</f>
        <v/>
      </c>
      <c r="R187" s="40" t="str">
        <f aca="false">IF(ISNUMBER(H202),H202/H$31,"")</f>
        <v/>
      </c>
      <c r="S187" s="40" t="str">
        <f aca="false">IF(ISNUMBER(I206),I206/I$31,"")</f>
        <v/>
      </c>
      <c r="T187" s="40" t="str">
        <f aca="false">IF(ISNUMBER(J207),J207/J$31,"")</f>
        <v/>
      </c>
      <c r="X187" s="13" t="n">
        <f aca="false">X186+1</f>
        <v>44041</v>
      </c>
      <c r="Y187" s="0" t="n">
        <f aca="false">Y186+1</f>
        <v>144</v>
      </c>
      <c r="Z187" s="0" t="str">
        <f aca="false">IF(D188&gt;0,D188,"")</f>
        <v> </v>
      </c>
      <c r="AA187" s="0" t="str">
        <f aca="false">IF(E188&gt;0,E188,"")</f>
        <v> </v>
      </c>
      <c r="AB187" s="0" t="str">
        <f aca="false">IF(F188&gt;0,F188,"")</f>
        <v> </v>
      </c>
      <c r="AC187" s="0" t="str">
        <f aca="false">IF(G188&gt;0,G188,"")</f>
        <v> </v>
      </c>
      <c r="AD187" s="0" t="str">
        <f aca="false">IF(H188&gt;0,H188,"")</f>
        <v> </v>
      </c>
      <c r="AE187" s="0" t="str">
        <f aca="false">IF(I188&gt;0,I188,"")</f>
        <v> </v>
      </c>
      <c r="AF187" s="0" t="str">
        <f aca="false">IF(J188&gt;0,J188,"")</f>
        <v> </v>
      </c>
      <c r="AH187" s="15" t="n">
        <f aca="false">AH186+1</f>
        <v>44041</v>
      </c>
      <c r="AI187" s="5" t="n">
        <f aca="false">AI186+1</f>
        <v>144</v>
      </c>
      <c r="AJ187" s="32" t="str">
        <f aca="false">IF(ISNUMBER(D187),D187/D$31,"")</f>
        <v/>
      </c>
      <c r="AK187" s="32" t="str">
        <f aca="false">IF(ISNUMBER(E187),E187/E$31,"")</f>
        <v/>
      </c>
      <c r="AL187" s="32" t="str">
        <f aca="false">IF(ISNUMBER(F187),F187/F$31,"")</f>
        <v/>
      </c>
      <c r="AM187" s="32" t="str">
        <f aca="false">IF(ISNUMBER(G187),G187/G$31,"")</f>
        <v/>
      </c>
      <c r="AN187" s="32" t="str">
        <f aca="false">IF(ISNUMBER(H187),H187/H$31,"")</f>
        <v/>
      </c>
      <c r="AO187" s="32" t="str">
        <f aca="false">IF(ISNUMBER(I187),I187/I$31,"")</f>
        <v/>
      </c>
      <c r="AP187" s="32" t="str">
        <f aca="false">IF(ISNUMBER(J187),J187/J$31,"")</f>
        <v/>
      </c>
    </row>
    <row r="188" customFormat="false" ht="12.8" hidden="false" customHeight="false" outlineLevel="0" collapsed="false">
      <c r="C188" s="15" t="n">
        <f aca="false">C187+1</f>
        <v>44042</v>
      </c>
      <c r="D188" s="21" t="str">
        <f aca="false">IF(ISNUMBER(data_in!$D225),data_in!$D225," ")</f>
        <v> </v>
      </c>
      <c r="E188" s="21" t="str">
        <f aca="false">IF(ISNUMBER(data_in!$E225),data_in!$E225," ")</f>
        <v> </v>
      </c>
      <c r="F188" s="21" t="str">
        <f aca="false">IF(ISNUMBER(data_in!$F225),data_in!$F225," ")</f>
        <v> </v>
      </c>
      <c r="G188" s="21" t="str">
        <f aca="false">IF(ISNUMBER(data_in!$G225),data_in!$G225," ")</f>
        <v> </v>
      </c>
      <c r="H188" s="21" t="str">
        <f aca="false">IF(ISNUMBER(data_in!$H225),data_in!$H225," ")</f>
        <v> </v>
      </c>
      <c r="I188" s="21" t="str">
        <f aca="false">IF(ISNUMBER(data_in!$I225),data_in!$I225," ")</f>
        <v> </v>
      </c>
      <c r="J188" s="21" t="str">
        <f aca="false">IF(ISNUMBER(data_in!$J225),data_in!$J225," ")</f>
        <v> </v>
      </c>
      <c r="L188" s="15" t="n">
        <f aca="false">L187+1</f>
        <v>44042</v>
      </c>
      <c r="M188" s="0" t="n">
        <f aca="false">M187+1</f>
        <v>145</v>
      </c>
      <c r="N188" s="40" t="str">
        <f aca="false">IF(ISNUMBER(D188),D188/D$31,"")</f>
        <v/>
      </c>
      <c r="O188" s="40" t="str">
        <f aca="false">IF(ISNUMBER(E195),E195/E$31,"")</f>
        <v/>
      </c>
      <c r="P188" s="40" t="str">
        <f aca="false">IF(ISNUMBER(F199),F199/F$31,"")</f>
        <v/>
      </c>
      <c r="Q188" s="40" t="str">
        <f aca="false">IF(ISNUMBER(G205),G205/G$31,"")</f>
        <v/>
      </c>
      <c r="R188" s="40" t="str">
        <f aca="false">IF(ISNUMBER(H203),H203/H$31,"")</f>
        <v/>
      </c>
      <c r="S188" s="40" t="str">
        <f aca="false">IF(ISNUMBER(I207),I207/I$31,"")</f>
        <v/>
      </c>
      <c r="T188" s="40" t="str">
        <f aca="false">IF(ISNUMBER(J208),J208/J$31,"")</f>
        <v/>
      </c>
      <c r="X188" s="13" t="n">
        <f aca="false">X187+1</f>
        <v>44042</v>
      </c>
      <c r="Y188" s="0" t="n">
        <f aca="false">Y187+1</f>
        <v>145</v>
      </c>
      <c r="Z188" s="0" t="str">
        <f aca="false">IF(D189&gt;0,D189,"")</f>
        <v> </v>
      </c>
      <c r="AA188" s="0" t="str">
        <f aca="false">IF(E189&gt;0,E189,"")</f>
        <v> </v>
      </c>
      <c r="AB188" s="0" t="str">
        <f aca="false">IF(F189&gt;0,F189,"")</f>
        <v> </v>
      </c>
      <c r="AC188" s="0" t="str">
        <f aca="false">IF(G189&gt;0,G189,"")</f>
        <v> </v>
      </c>
      <c r="AD188" s="0" t="str">
        <f aca="false">IF(H189&gt;0,H189,"")</f>
        <v> </v>
      </c>
      <c r="AE188" s="0" t="str">
        <f aca="false">IF(I189&gt;0,I189,"")</f>
        <v> </v>
      </c>
      <c r="AF188" s="0" t="str">
        <f aca="false">IF(J189&gt;0,J189,"")</f>
        <v> </v>
      </c>
      <c r="AH188" s="15" t="n">
        <f aca="false">AH187+1</f>
        <v>44042</v>
      </c>
      <c r="AI188" s="5" t="n">
        <f aca="false">AI187+1</f>
        <v>145</v>
      </c>
      <c r="AJ188" s="32" t="str">
        <f aca="false">IF(ISNUMBER(D188),D188/D$31,"")</f>
        <v/>
      </c>
      <c r="AK188" s="32" t="str">
        <f aca="false">IF(ISNUMBER(E188),E188/E$31,"")</f>
        <v/>
      </c>
      <c r="AL188" s="32" t="str">
        <f aca="false">IF(ISNUMBER(F188),F188/F$31,"")</f>
        <v/>
      </c>
      <c r="AM188" s="32" t="str">
        <f aca="false">IF(ISNUMBER(G188),G188/G$31,"")</f>
        <v/>
      </c>
      <c r="AN188" s="32" t="str">
        <f aca="false">IF(ISNUMBER(H188),H188/H$31,"")</f>
        <v/>
      </c>
      <c r="AO188" s="32" t="str">
        <f aca="false">IF(ISNUMBER(I188),I188/I$31,"")</f>
        <v/>
      </c>
      <c r="AP188" s="32" t="str">
        <f aca="false">IF(ISNUMBER(J188),J188/J$31,"")</f>
        <v/>
      </c>
    </row>
    <row r="189" customFormat="false" ht="12.8" hidden="false" customHeight="false" outlineLevel="0" collapsed="false">
      <c r="C189" s="15" t="n">
        <f aca="false">C188+1</f>
        <v>44043</v>
      </c>
      <c r="D189" s="21" t="str">
        <f aca="false">IF(ISNUMBER(data_in!$D226),data_in!$D226," ")</f>
        <v> </v>
      </c>
      <c r="E189" s="21" t="str">
        <f aca="false">IF(ISNUMBER(data_in!$E226),data_in!$E226," ")</f>
        <v> </v>
      </c>
      <c r="F189" s="21" t="str">
        <f aca="false">IF(ISNUMBER(data_in!$F226),data_in!$F226," ")</f>
        <v> </v>
      </c>
      <c r="G189" s="21" t="str">
        <f aca="false">IF(ISNUMBER(data_in!$G226),data_in!$G226," ")</f>
        <v> </v>
      </c>
      <c r="H189" s="21" t="str">
        <f aca="false">IF(ISNUMBER(data_in!$H226),data_in!$H226," ")</f>
        <v> </v>
      </c>
      <c r="I189" s="21" t="str">
        <f aca="false">IF(ISNUMBER(data_in!$I226),data_in!$I226," ")</f>
        <v> </v>
      </c>
      <c r="J189" s="21" t="str">
        <f aca="false">IF(ISNUMBER(data_in!$J226),data_in!$J226," ")</f>
        <v> </v>
      </c>
      <c r="L189" s="15" t="n">
        <f aca="false">L188+1</f>
        <v>44043</v>
      </c>
      <c r="M189" s="0" t="n">
        <f aca="false">M188+1</f>
        <v>146</v>
      </c>
      <c r="N189" s="40" t="str">
        <f aca="false">IF(ISNUMBER(D189),D189/D$31,"")</f>
        <v/>
      </c>
      <c r="O189" s="40" t="str">
        <f aca="false">IF(ISNUMBER(E196),E196/E$31,"")</f>
        <v/>
      </c>
      <c r="P189" s="40" t="str">
        <f aca="false">IF(ISNUMBER(F200),F200/F$31,"")</f>
        <v/>
      </c>
      <c r="Q189" s="40" t="str">
        <f aca="false">IF(ISNUMBER(G206),G206/G$31,"")</f>
        <v/>
      </c>
      <c r="R189" s="40" t="str">
        <f aca="false">IF(ISNUMBER(H204),H204/H$31,"")</f>
        <v/>
      </c>
      <c r="S189" s="40" t="str">
        <f aca="false">IF(ISNUMBER(I208),I208/I$31,"")</f>
        <v/>
      </c>
      <c r="T189" s="40" t="str">
        <f aca="false">IF(ISNUMBER(J209),J209/J$31,"")</f>
        <v/>
      </c>
      <c r="X189" s="13" t="n">
        <f aca="false">X188+1</f>
        <v>44043</v>
      </c>
      <c r="Y189" s="0" t="n">
        <f aca="false">Y188+1</f>
        <v>146</v>
      </c>
      <c r="Z189" s="0" t="str">
        <f aca="false">IF(D190&gt;0,D190,"")</f>
        <v> </v>
      </c>
      <c r="AA189" s="0" t="str">
        <f aca="false">IF(E190&gt;0,E190,"")</f>
        <v> </v>
      </c>
      <c r="AB189" s="0" t="str">
        <f aca="false">IF(F190&gt;0,F190,"")</f>
        <v> </v>
      </c>
      <c r="AC189" s="0" t="str">
        <f aca="false">IF(G190&gt;0,G190,"")</f>
        <v> </v>
      </c>
      <c r="AD189" s="0" t="str">
        <f aca="false">IF(H190&gt;0,H190,"")</f>
        <v> </v>
      </c>
      <c r="AE189" s="0" t="str">
        <f aca="false">IF(I190&gt;0,I190,"")</f>
        <v> </v>
      </c>
      <c r="AF189" s="0" t="str">
        <f aca="false">IF(J190&gt;0,J190,"")</f>
        <v> </v>
      </c>
      <c r="AH189" s="15" t="n">
        <f aca="false">AH188+1</f>
        <v>44043</v>
      </c>
      <c r="AI189" s="5" t="n">
        <f aca="false">AI188+1</f>
        <v>146</v>
      </c>
      <c r="AJ189" s="32" t="str">
        <f aca="false">IF(ISNUMBER(D189),D189/D$31,"")</f>
        <v/>
      </c>
      <c r="AK189" s="32" t="str">
        <f aca="false">IF(ISNUMBER(E189),E189/E$31,"")</f>
        <v/>
      </c>
      <c r="AL189" s="32" t="str">
        <f aca="false">IF(ISNUMBER(F189),F189/F$31,"")</f>
        <v/>
      </c>
      <c r="AM189" s="32" t="str">
        <f aca="false">IF(ISNUMBER(G189),G189/G$31,"")</f>
        <v/>
      </c>
      <c r="AN189" s="32" t="str">
        <f aca="false">IF(ISNUMBER(H189),H189/H$31,"")</f>
        <v/>
      </c>
      <c r="AO189" s="32" t="str">
        <f aca="false">IF(ISNUMBER(I189),I189/I$31,"")</f>
        <v/>
      </c>
      <c r="AP189" s="32" t="str">
        <f aca="false">IF(ISNUMBER(J189),J189/J$31,"")</f>
        <v/>
      </c>
    </row>
    <row r="190" customFormat="false" ht="12.8" hidden="false" customHeight="false" outlineLevel="0" collapsed="false">
      <c r="C190" s="15" t="n">
        <f aca="false">C189+1</f>
        <v>44044</v>
      </c>
      <c r="D190" s="21" t="str">
        <f aca="false">IF(ISNUMBER(data_in!$D227),data_in!$D227," ")</f>
        <v> </v>
      </c>
      <c r="E190" s="21" t="str">
        <f aca="false">IF(ISNUMBER(data_in!$E227),data_in!$E227," ")</f>
        <v> </v>
      </c>
      <c r="F190" s="21" t="str">
        <f aca="false">IF(ISNUMBER(data_in!$F227),data_in!$F227," ")</f>
        <v> </v>
      </c>
      <c r="G190" s="21" t="str">
        <f aca="false">IF(ISNUMBER(data_in!$G227),data_in!$G227," ")</f>
        <v> </v>
      </c>
      <c r="H190" s="21" t="str">
        <f aca="false">IF(ISNUMBER(data_in!$H227),data_in!$H227," ")</f>
        <v> </v>
      </c>
      <c r="I190" s="21" t="str">
        <f aca="false">IF(ISNUMBER(data_in!$I227),data_in!$I227," ")</f>
        <v> </v>
      </c>
      <c r="J190" s="21" t="str">
        <f aca="false">IF(ISNUMBER(data_in!$J227),data_in!$J227," ")</f>
        <v> </v>
      </c>
      <c r="L190" s="15" t="n">
        <f aca="false">L189+1</f>
        <v>44044</v>
      </c>
      <c r="M190" s="0" t="n">
        <f aca="false">M189+1</f>
        <v>147</v>
      </c>
      <c r="N190" s="40" t="str">
        <f aca="false">IF(ISNUMBER(D190),D190/D$31,"")</f>
        <v/>
      </c>
      <c r="O190" s="40" t="str">
        <f aca="false">IF(ISNUMBER(E197),E197/E$31,"")</f>
        <v/>
      </c>
      <c r="P190" s="40" t="str">
        <f aca="false">IF(ISNUMBER(F201),F201/F$31,"")</f>
        <v/>
      </c>
      <c r="Q190" s="40" t="str">
        <f aca="false">IF(ISNUMBER(G207),G207/G$31,"")</f>
        <v/>
      </c>
      <c r="R190" s="40" t="str">
        <f aca="false">IF(ISNUMBER(H205),H205/H$31,"")</f>
        <v/>
      </c>
      <c r="S190" s="40" t="str">
        <f aca="false">IF(ISNUMBER(I209),I209/I$31,"")</f>
        <v/>
      </c>
      <c r="T190" s="40" t="str">
        <f aca="false">IF(ISNUMBER(J210),J210/J$31,"")</f>
        <v/>
      </c>
      <c r="X190" s="13" t="n">
        <f aca="false">X189+1</f>
        <v>44044</v>
      </c>
      <c r="Y190" s="0" t="n">
        <f aca="false">Y189+1</f>
        <v>147</v>
      </c>
      <c r="Z190" s="0" t="str">
        <f aca="false">IF(D191&gt;0,D191,"")</f>
        <v> </v>
      </c>
      <c r="AA190" s="0" t="str">
        <f aca="false">IF(E191&gt;0,E191,"")</f>
        <v> </v>
      </c>
      <c r="AB190" s="0" t="str">
        <f aca="false">IF(F191&gt;0,F191,"")</f>
        <v> </v>
      </c>
      <c r="AC190" s="0" t="str">
        <f aca="false">IF(G191&gt;0,G191,"")</f>
        <v> </v>
      </c>
      <c r="AD190" s="0" t="str">
        <f aca="false">IF(H191&gt;0,H191,"")</f>
        <v> </v>
      </c>
      <c r="AE190" s="0" t="str">
        <f aca="false">IF(I191&gt;0,I191,"")</f>
        <v> </v>
      </c>
      <c r="AF190" s="0" t="str">
        <f aca="false">IF(J191&gt;0,J191,"")</f>
        <v> </v>
      </c>
      <c r="AH190" s="15" t="n">
        <f aca="false">AH189+1</f>
        <v>44044</v>
      </c>
      <c r="AI190" s="5" t="n">
        <f aca="false">AI189+1</f>
        <v>147</v>
      </c>
      <c r="AJ190" s="32" t="str">
        <f aca="false">IF(ISNUMBER(D190),D190/D$31,"")</f>
        <v/>
      </c>
      <c r="AK190" s="32" t="str">
        <f aca="false">IF(ISNUMBER(E190),E190/E$31,"")</f>
        <v/>
      </c>
      <c r="AL190" s="32" t="str">
        <f aca="false">IF(ISNUMBER(F190),F190/F$31,"")</f>
        <v/>
      </c>
      <c r="AM190" s="32" t="str">
        <f aca="false">IF(ISNUMBER(G190),G190/G$31,"")</f>
        <v/>
      </c>
      <c r="AN190" s="32" t="str">
        <f aca="false">IF(ISNUMBER(H190),H190/H$31,"")</f>
        <v/>
      </c>
      <c r="AO190" s="32" t="str">
        <f aca="false">IF(ISNUMBER(I190),I190/I$31,"")</f>
        <v/>
      </c>
      <c r="AP190" s="32" t="str">
        <f aca="false">IF(ISNUMBER(J190),J190/J$31,"")</f>
        <v/>
      </c>
    </row>
    <row r="191" customFormat="false" ht="12.8" hidden="false" customHeight="false" outlineLevel="0" collapsed="false">
      <c r="C191" s="15" t="n">
        <f aca="false">C190+1</f>
        <v>44045</v>
      </c>
      <c r="D191" s="21" t="str">
        <f aca="false">IF(ISNUMBER(data_in!$D228),data_in!$D228," ")</f>
        <v> </v>
      </c>
      <c r="E191" s="21" t="str">
        <f aca="false">IF(ISNUMBER(data_in!$E228),data_in!$E228," ")</f>
        <v> </v>
      </c>
      <c r="F191" s="21" t="str">
        <f aca="false">IF(ISNUMBER(data_in!$F228),data_in!$F228," ")</f>
        <v> </v>
      </c>
      <c r="G191" s="21" t="str">
        <f aca="false">IF(ISNUMBER(data_in!$G228),data_in!$G228," ")</f>
        <v> </v>
      </c>
      <c r="H191" s="21" t="str">
        <f aca="false">IF(ISNUMBER(data_in!$H228),data_in!$H228," ")</f>
        <v> </v>
      </c>
      <c r="I191" s="21" t="str">
        <f aca="false">IF(ISNUMBER(data_in!$I228),data_in!$I228," ")</f>
        <v> </v>
      </c>
      <c r="J191" s="21" t="str">
        <f aca="false">IF(ISNUMBER(data_in!$J228),data_in!$J228," ")</f>
        <v> </v>
      </c>
      <c r="L191" s="15" t="n">
        <f aca="false">L190+1</f>
        <v>44045</v>
      </c>
      <c r="M191" s="0" t="n">
        <f aca="false">M190+1</f>
        <v>148</v>
      </c>
      <c r="N191" s="40" t="str">
        <f aca="false">IF(ISNUMBER(D191),D191/D$31,"")</f>
        <v/>
      </c>
      <c r="O191" s="40" t="str">
        <f aca="false">IF(ISNUMBER(E198),E198/E$31,"")</f>
        <v/>
      </c>
      <c r="P191" s="40" t="str">
        <f aca="false">IF(ISNUMBER(F202),F202/F$31,"")</f>
        <v/>
      </c>
      <c r="Q191" s="40" t="str">
        <f aca="false">IF(ISNUMBER(G208),G208/G$31,"")</f>
        <v/>
      </c>
      <c r="R191" s="40" t="str">
        <f aca="false">IF(ISNUMBER(H206),H206/H$31,"")</f>
        <v/>
      </c>
      <c r="S191" s="40" t="str">
        <f aca="false">IF(ISNUMBER(I210),I210/I$31,"")</f>
        <v/>
      </c>
      <c r="T191" s="40" t="str">
        <f aca="false">IF(ISNUMBER(J211),J211/J$31,"")</f>
        <v/>
      </c>
      <c r="X191" s="13" t="n">
        <f aca="false">X190+1</f>
        <v>44045</v>
      </c>
      <c r="Y191" s="0" t="n">
        <f aca="false">Y190+1</f>
        <v>148</v>
      </c>
      <c r="Z191" s="0" t="str">
        <f aca="false">IF(D192&gt;0,D192,"")</f>
        <v> </v>
      </c>
      <c r="AA191" s="0" t="str">
        <f aca="false">IF(E192&gt;0,E192,"")</f>
        <v> </v>
      </c>
      <c r="AB191" s="0" t="str">
        <f aca="false">IF(F192&gt;0,F192,"")</f>
        <v> </v>
      </c>
      <c r="AC191" s="0" t="str">
        <f aca="false">IF(G192&gt;0,G192,"")</f>
        <v> </v>
      </c>
      <c r="AD191" s="0" t="str">
        <f aca="false">IF(H192&gt;0,H192,"")</f>
        <v> </v>
      </c>
      <c r="AE191" s="0" t="str">
        <f aca="false">IF(I192&gt;0,I192,"")</f>
        <v> </v>
      </c>
      <c r="AF191" s="0" t="str">
        <f aca="false">IF(J192&gt;0,J192,"")</f>
        <v> </v>
      </c>
      <c r="AH191" s="15" t="n">
        <f aca="false">AH190+1</f>
        <v>44045</v>
      </c>
      <c r="AI191" s="5" t="n">
        <f aca="false">AI190+1</f>
        <v>148</v>
      </c>
      <c r="AJ191" s="32" t="str">
        <f aca="false">IF(ISNUMBER(D191),D191/D$31,"")</f>
        <v/>
      </c>
      <c r="AK191" s="32" t="str">
        <f aca="false">IF(ISNUMBER(E191),E191/E$31,"")</f>
        <v/>
      </c>
      <c r="AL191" s="32" t="str">
        <f aca="false">IF(ISNUMBER(F191),F191/F$31,"")</f>
        <v/>
      </c>
      <c r="AM191" s="32" t="str">
        <f aca="false">IF(ISNUMBER(G191),G191/G$31,"")</f>
        <v/>
      </c>
      <c r="AN191" s="32" t="str">
        <f aca="false">IF(ISNUMBER(H191),H191/H$31,"")</f>
        <v/>
      </c>
      <c r="AO191" s="32" t="str">
        <f aca="false">IF(ISNUMBER(I191),I191/I$31,"")</f>
        <v/>
      </c>
      <c r="AP191" s="32" t="str">
        <f aca="false">IF(ISNUMBER(J191),J191/J$31,"")</f>
        <v/>
      </c>
    </row>
    <row r="192" customFormat="false" ht="12.8" hidden="false" customHeight="false" outlineLevel="0" collapsed="false">
      <c r="C192" s="15" t="n">
        <f aca="false">C191+1</f>
        <v>44046</v>
      </c>
      <c r="D192" s="21" t="str">
        <f aca="false">IF(ISNUMBER(data_in!$D229),data_in!$D229," ")</f>
        <v> </v>
      </c>
      <c r="E192" s="21" t="str">
        <f aca="false">IF(ISNUMBER(data_in!$E229),data_in!$E229," ")</f>
        <v> </v>
      </c>
      <c r="F192" s="21" t="str">
        <f aca="false">IF(ISNUMBER(data_in!$F229),data_in!$F229," ")</f>
        <v> </v>
      </c>
      <c r="G192" s="21" t="str">
        <f aca="false">IF(ISNUMBER(data_in!$G229),data_in!$G229," ")</f>
        <v> </v>
      </c>
      <c r="H192" s="21" t="str">
        <f aca="false">IF(ISNUMBER(data_in!$H229),data_in!$H229," ")</f>
        <v> </v>
      </c>
      <c r="I192" s="21" t="str">
        <f aca="false">IF(ISNUMBER(data_in!$I229),data_in!$I229," ")</f>
        <v> </v>
      </c>
      <c r="J192" s="21" t="str">
        <f aca="false">IF(ISNUMBER(data_in!$J229),data_in!$J229," ")</f>
        <v> </v>
      </c>
      <c r="L192" s="15" t="n">
        <f aca="false">L191+1</f>
        <v>44046</v>
      </c>
      <c r="M192" s="0" t="n">
        <f aca="false">M191+1</f>
        <v>149</v>
      </c>
      <c r="N192" s="40" t="str">
        <f aca="false">IF(ISNUMBER(D192),D192/D$31,"")</f>
        <v/>
      </c>
      <c r="O192" s="40" t="str">
        <f aca="false">IF(ISNUMBER(E199),E199/E$31,"")</f>
        <v/>
      </c>
      <c r="P192" s="40" t="str">
        <f aca="false">IF(ISNUMBER(F203),F203/F$31,"")</f>
        <v/>
      </c>
      <c r="Q192" s="40" t="str">
        <f aca="false">IF(ISNUMBER(G209),G209/G$31,"")</f>
        <v/>
      </c>
      <c r="R192" s="40" t="str">
        <f aca="false">IF(ISNUMBER(H207),H207/H$31,"")</f>
        <v/>
      </c>
      <c r="S192" s="40" t="str">
        <f aca="false">IF(ISNUMBER(I211),I211/I$31,"")</f>
        <v/>
      </c>
      <c r="T192" s="40" t="str">
        <f aca="false">IF(ISNUMBER(J212),J212/J$31,"")</f>
        <v/>
      </c>
      <c r="X192" s="13" t="n">
        <f aca="false">X191+1</f>
        <v>44046</v>
      </c>
      <c r="Y192" s="0" t="n">
        <f aca="false">Y191+1</f>
        <v>149</v>
      </c>
      <c r="Z192" s="0" t="str">
        <f aca="false">IF(D193&gt;0,D193,"")</f>
        <v> </v>
      </c>
      <c r="AA192" s="0" t="str">
        <f aca="false">IF(E193&gt;0,E193,"")</f>
        <v> </v>
      </c>
      <c r="AB192" s="0" t="str">
        <f aca="false">IF(F193&gt;0,F193,"")</f>
        <v> </v>
      </c>
      <c r="AC192" s="0" t="str">
        <f aca="false">IF(G193&gt;0,G193,"")</f>
        <v> </v>
      </c>
      <c r="AD192" s="0" t="str">
        <f aca="false">IF(H193&gt;0,H193,"")</f>
        <v> </v>
      </c>
      <c r="AE192" s="0" t="str">
        <f aca="false">IF(I193&gt;0,I193,"")</f>
        <v> </v>
      </c>
      <c r="AF192" s="0" t="str">
        <f aca="false">IF(J193&gt;0,J193,"")</f>
        <v> </v>
      </c>
      <c r="AH192" s="15" t="n">
        <f aca="false">AH191+1</f>
        <v>44046</v>
      </c>
      <c r="AI192" s="5" t="n">
        <f aca="false">AI191+1</f>
        <v>149</v>
      </c>
      <c r="AJ192" s="32" t="str">
        <f aca="false">IF(ISNUMBER(D192),D192/D$31,"")</f>
        <v/>
      </c>
      <c r="AK192" s="32" t="str">
        <f aca="false">IF(ISNUMBER(E192),E192/E$31,"")</f>
        <v/>
      </c>
      <c r="AL192" s="32" t="str">
        <f aca="false">IF(ISNUMBER(F192),F192/F$31,"")</f>
        <v/>
      </c>
      <c r="AM192" s="32" t="str">
        <f aca="false">IF(ISNUMBER(G192),G192/G$31,"")</f>
        <v/>
      </c>
      <c r="AN192" s="32" t="str">
        <f aca="false">IF(ISNUMBER(H192),H192/H$31,"")</f>
        <v/>
      </c>
      <c r="AO192" s="32" t="str">
        <f aca="false">IF(ISNUMBER(I192),I192/I$31,"")</f>
        <v/>
      </c>
      <c r="AP192" s="32" t="str">
        <f aca="false">IF(ISNUMBER(J192),J192/J$31,"")</f>
        <v/>
      </c>
    </row>
    <row r="193" customFormat="false" ht="12.8" hidden="false" customHeight="false" outlineLevel="0" collapsed="false">
      <c r="C193" s="15" t="n">
        <f aca="false">C192+1</f>
        <v>44047</v>
      </c>
      <c r="D193" s="21" t="str">
        <f aca="false">IF(ISNUMBER(data_in!$D230),data_in!$D230," ")</f>
        <v> </v>
      </c>
      <c r="E193" s="21" t="str">
        <f aca="false">IF(ISNUMBER(data_in!$E230),data_in!$E230," ")</f>
        <v> </v>
      </c>
      <c r="F193" s="21" t="str">
        <f aca="false">IF(ISNUMBER(data_in!$F230),data_in!$F230," ")</f>
        <v> </v>
      </c>
      <c r="G193" s="21" t="str">
        <f aca="false">IF(ISNUMBER(data_in!$G230),data_in!$G230," ")</f>
        <v> </v>
      </c>
      <c r="H193" s="21" t="str">
        <f aca="false">IF(ISNUMBER(data_in!$H230),data_in!$H230," ")</f>
        <v> </v>
      </c>
      <c r="I193" s="21" t="str">
        <f aca="false">IF(ISNUMBER(data_in!$I230),data_in!$I230," ")</f>
        <v> </v>
      </c>
      <c r="J193" s="21" t="str">
        <f aca="false">IF(ISNUMBER(data_in!$J230),data_in!$J230," ")</f>
        <v> </v>
      </c>
      <c r="L193" s="15" t="n">
        <f aca="false">L192+1</f>
        <v>44047</v>
      </c>
      <c r="M193" s="0" t="n">
        <f aca="false">M192+1</f>
        <v>150</v>
      </c>
      <c r="N193" s="40" t="str">
        <f aca="false">IF(ISNUMBER(D193),D193/D$31,"")</f>
        <v/>
      </c>
      <c r="O193" s="40" t="str">
        <f aca="false">IF(ISNUMBER(E200),E200/E$31,"")</f>
        <v/>
      </c>
      <c r="P193" s="40" t="str">
        <f aca="false">IF(ISNUMBER(F204),F204/F$31,"")</f>
        <v/>
      </c>
      <c r="Q193" s="40" t="str">
        <f aca="false">IF(ISNUMBER(G210),G210/G$31,"")</f>
        <v/>
      </c>
      <c r="R193" s="40" t="str">
        <f aca="false">IF(ISNUMBER(H208),H208/H$31,"")</f>
        <v/>
      </c>
      <c r="S193" s="40" t="str">
        <f aca="false">IF(ISNUMBER(I212),I212/I$31,"")</f>
        <v/>
      </c>
      <c r="T193" s="40" t="str">
        <f aca="false">IF(ISNUMBER(J213),J213/J$31,"")</f>
        <v/>
      </c>
      <c r="X193" s="13" t="n">
        <f aca="false">X192+1</f>
        <v>44047</v>
      </c>
      <c r="Y193" s="0" t="n">
        <f aca="false">Y192+1</f>
        <v>150</v>
      </c>
      <c r="Z193" s="0" t="str">
        <f aca="false">IF(D194&gt;0,D194,"")</f>
        <v> </v>
      </c>
      <c r="AA193" s="0" t="str">
        <f aca="false">IF(E194&gt;0,E194,"")</f>
        <v> </v>
      </c>
      <c r="AB193" s="0" t="str">
        <f aca="false">IF(F194&gt;0,F194,"")</f>
        <v> </v>
      </c>
      <c r="AC193" s="0" t="str">
        <f aca="false">IF(G194&gt;0,G194,"")</f>
        <v> </v>
      </c>
      <c r="AD193" s="0" t="str">
        <f aca="false">IF(H194&gt;0,H194,"")</f>
        <v> </v>
      </c>
      <c r="AE193" s="0" t="str">
        <f aca="false">IF(I194&gt;0,I194,"")</f>
        <v> </v>
      </c>
      <c r="AF193" s="0" t="str">
        <f aca="false">IF(J194&gt;0,J194,"")</f>
        <v> </v>
      </c>
      <c r="AH193" s="15" t="n">
        <f aca="false">AH192+1</f>
        <v>44047</v>
      </c>
      <c r="AI193" s="5" t="n">
        <f aca="false">AI192+1</f>
        <v>150</v>
      </c>
      <c r="AJ193" s="32" t="str">
        <f aca="false">IF(ISNUMBER(D193),D193/D$31,"")</f>
        <v/>
      </c>
      <c r="AK193" s="32" t="str">
        <f aca="false">IF(ISNUMBER(E193),E193/E$31,"")</f>
        <v/>
      </c>
      <c r="AL193" s="32" t="str">
        <f aca="false">IF(ISNUMBER(F193),F193/F$31,"")</f>
        <v/>
      </c>
      <c r="AM193" s="32" t="str">
        <f aca="false">IF(ISNUMBER(G193),G193/G$31,"")</f>
        <v/>
      </c>
      <c r="AN193" s="32" t="str">
        <f aca="false">IF(ISNUMBER(H193),H193/H$31,"")</f>
        <v/>
      </c>
      <c r="AO193" s="32" t="str">
        <f aca="false">IF(ISNUMBER(I193),I193/I$31,"")</f>
        <v/>
      </c>
      <c r="AP193" s="32" t="str">
        <f aca="false">IF(ISNUMBER(J193),J193/J$31,"")</f>
        <v/>
      </c>
    </row>
    <row r="194" customFormat="false" ht="12.8" hidden="false" customHeight="false" outlineLevel="0" collapsed="false">
      <c r="C194" s="15" t="n">
        <f aca="false">C193+1</f>
        <v>44048</v>
      </c>
      <c r="D194" s="21" t="str">
        <f aca="false">IF(ISNUMBER(data_in!$D231),data_in!$D231," ")</f>
        <v> </v>
      </c>
      <c r="E194" s="21" t="str">
        <f aca="false">IF(ISNUMBER(data_in!$E231),data_in!$E231," ")</f>
        <v> </v>
      </c>
      <c r="F194" s="21" t="str">
        <f aca="false">IF(ISNUMBER(data_in!$F231),data_in!$F231," ")</f>
        <v> </v>
      </c>
      <c r="G194" s="21" t="str">
        <f aca="false">IF(ISNUMBER(data_in!$G231),data_in!$G231," ")</f>
        <v> </v>
      </c>
      <c r="H194" s="21" t="str">
        <f aca="false">IF(ISNUMBER(data_in!$H231),data_in!$H231," ")</f>
        <v> </v>
      </c>
      <c r="I194" s="21" t="str">
        <f aca="false">IF(ISNUMBER(data_in!$I231),data_in!$I231," ")</f>
        <v> </v>
      </c>
      <c r="J194" s="21" t="str">
        <f aca="false">IF(ISNUMBER(data_in!$J231),data_in!$J231," ")</f>
        <v> </v>
      </c>
      <c r="L194" s="15" t="n">
        <f aca="false">L193+1</f>
        <v>44048</v>
      </c>
      <c r="M194" s="0" t="n">
        <f aca="false">M193+1</f>
        <v>151</v>
      </c>
      <c r="N194" s="40" t="str">
        <f aca="false">IF(ISNUMBER(D194),D194/D$31,"")</f>
        <v/>
      </c>
      <c r="O194" s="40" t="str">
        <f aca="false">IF(ISNUMBER(E201),E201/E$31,"")</f>
        <v/>
      </c>
      <c r="P194" s="40" t="str">
        <f aca="false">IF(ISNUMBER(F205),F205/F$31,"")</f>
        <v/>
      </c>
      <c r="Q194" s="40" t="str">
        <f aca="false">IF(ISNUMBER(G211),G211/G$31,"")</f>
        <v/>
      </c>
      <c r="R194" s="40" t="str">
        <f aca="false">IF(ISNUMBER(H209),H209/H$31,"")</f>
        <v/>
      </c>
      <c r="S194" s="40" t="str">
        <f aca="false">IF(ISNUMBER(I213),I213/I$31,"")</f>
        <v/>
      </c>
      <c r="T194" s="40" t="str">
        <f aca="false">IF(ISNUMBER(J214),J214/J$31,"")</f>
        <v/>
      </c>
      <c r="X194" s="13" t="n">
        <f aca="false">X193+1</f>
        <v>44048</v>
      </c>
      <c r="Y194" s="0" t="n">
        <f aca="false">Y193+1</f>
        <v>151</v>
      </c>
      <c r="Z194" s="0" t="str">
        <f aca="false">IF(D195&gt;0,D195,"")</f>
        <v> </v>
      </c>
      <c r="AA194" s="0" t="str">
        <f aca="false">IF(E195&gt;0,E195,"")</f>
        <v> </v>
      </c>
      <c r="AB194" s="0" t="str">
        <f aca="false">IF(F195&gt;0,F195,"")</f>
        <v> </v>
      </c>
      <c r="AC194" s="0" t="str">
        <f aca="false">IF(G195&gt;0,G195,"")</f>
        <v> </v>
      </c>
      <c r="AD194" s="0" t="str">
        <f aca="false">IF(H195&gt;0,H195,"")</f>
        <v> </v>
      </c>
      <c r="AE194" s="0" t="str">
        <f aca="false">IF(I195&gt;0,I195,"")</f>
        <v> </v>
      </c>
      <c r="AF194" s="0" t="str">
        <f aca="false">IF(J195&gt;0,J195,"")</f>
        <v> </v>
      </c>
      <c r="AH194" s="15" t="n">
        <f aca="false">AH193+1</f>
        <v>44048</v>
      </c>
      <c r="AI194" s="5" t="n">
        <f aca="false">AI193+1</f>
        <v>151</v>
      </c>
      <c r="AJ194" s="32" t="str">
        <f aca="false">IF(ISNUMBER(D194),D194/D$31,"")</f>
        <v/>
      </c>
      <c r="AK194" s="32" t="str">
        <f aca="false">IF(ISNUMBER(E194),E194/E$31,"")</f>
        <v/>
      </c>
      <c r="AL194" s="32" t="str">
        <f aca="false">IF(ISNUMBER(F194),F194/F$31,"")</f>
        <v/>
      </c>
      <c r="AM194" s="32" t="str">
        <f aca="false">IF(ISNUMBER(G194),G194/G$31,"")</f>
        <v/>
      </c>
      <c r="AN194" s="32" t="str">
        <f aca="false">IF(ISNUMBER(H194),H194/H$31,"")</f>
        <v/>
      </c>
      <c r="AO194" s="32" t="str">
        <f aca="false">IF(ISNUMBER(I194),I194/I$31,"")</f>
        <v/>
      </c>
      <c r="AP194" s="32" t="str">
        <f aca="false">IF(ISNUMBER(J194),J194/J$31,"")</f>
        <v/>
      </c>
    </row>
    <row r="195" customFormat="false" ht="12.8" hidden="false" customHeight="false" outlineLevel="0" collapsed="false">
      <c r="C195" s="15" t="n">
        <f aca="false">C194+1</f>
        <v>44049</v>
      </c>
      <c r="D195" s="21" t="str">
        <f aca="false">IF(ISNUMBER(data_in!$D232),data_in!$D232," ")</f>
        <v> </v>
      </c>
      <c r="E195" s="21" t="str">
        <f aca="false">IF(ISNUMBER(data_in!$E232),data_in!$E232," ")</f>
        <v> </v>
      </c>
      <c r="F195" s="21" t="str">
        <f aca="false">IF(ISNUMBER(data_in!$F232),data_in!$F232," ")</f>
        <v> </v>
      </c>
      <c r="G195" s="21" t="str">
        <f aca="false">IF(ISNUMBER(data_in!$G232),data_in!$G232," ")</f>
        <v> </v>
      </c>
      <c r="H195" s="21" t="str">
        <f aca="false">IF(ISNUMBER(data_in!$H232),data_in!$H232," ")</f>
        <v> </v>
      </c>
      <c r="I195" s="21" t="str">
        <f aca="false">IF(ISNUMBER(data_in!$I232),data_in!$I232," ")</f>
        <v> </v>
      </c>
      <c r="J195" s="21" t="str">
        <f aca="false">IF(ISNUMBER(data_in!$J232),data_in!$J232," ")</f>
        <v> </v>
      </c>
      <c r="L195" s="15" t="n">
        <f aca="false">L194+1</f>
        <v>44049</v>
      </c>
      <c r="M195" s="0" t="n">
        <f aca="false">M194+1</f>
        <v>152</v>
      </c>
      <c r="N195" s="40" t="str">
        <f aca="false">IF(ISNUMBER(D195),D195/D$31,"")</f>
        <v/>
      </c>
      <c r="O195" s="40" t="str">
        <f aca="false">IF(ISNUMBER(E202),E202/E$31,"")</f>
        <v/>
      </c>
      <c r="P195" s="40" t="str">
        <f aca="false">IF(ISNUMBER(F206),F206/F$31,"")</f>
        <v/>
      </c>
      <c r="Q195" s="40" t="str">
        <f aca="false">IF(ISNUMBER(G212),G212/G$31,"")</f>
        <v/>
      </c>
      <c r="R195" s="40" t="str">
        <f aca="false">IF(ISNUMBER(H210),H210/H$31,"")</f>
        <v/>
      </c>
      <c r="S195" s="40" t="str">
        <f aca="false">IF(ISNUMBER(I214),I214/I$31,"")</f>
        <v/>
      </c>
      <c r="T195" s="40" t="str">
        <f aca="false">IF(ISNUMBER(J215),J215/J$31,"")</f>
        <v/>
      </c>
      <c r="X195" s="13" t="n">
        <f aca="false">X194+1</f>
        <v>44049</v>
      </c>
      <c r="Y195" s="0" t="n">
        <f aca="false">Y194+1</f>
        <v>152</v>
      </c>
      <c r="Z195" s="0" t="str">
        <f aca="false">IF(D196&gt;0,D196,"")</f>
        <v> </v>
      </c>
      <c r="AA195" s="0" t="str">
        <f aca="false">IF(E196&gt;0,E196,"")</f>
        <v> </v>
      </c>
      <c r="AB195" s="0" t="str">
        <f aca="false">IF(F196&gt;0,F196,"")</f>
        <v> </v>
      </c>
      <c r="AC195" s="0" t="str">
        <f aca="false">IF(G196&gt;0,G196,"")</f>
        <v> </v>
      </c>
      <c r="AD195" s="0" t="str">
        <f aca="false">IF(H196&gt;0,H196,"")</f>
        <v> </v>
      </c>
      <c r="AE195" s="0" t="str">
        <f aca="false">IF(I196&gt;0,I196,"")</f>
        <v> </v>
      </c>
      <c r="AF195" s="0" t="str">
        <f aca="false">IF(J196&gt;0,J196,"")</f>
        <v> </v>
      </c>
      <c r="AH195" s="15" t="n">
        <f aca="false">AH194+1</f>
        <v>44049</v>
      </c>
      <c r="AI195" s="5" t="n">
        <f aca="false">AI194+1</f>
        <v>152</v>
      </c>
      <c r="AJ195" s="32" t="str">
        <f aca="false">IF(ISNUMBER(D195),D195/D$31,"")</f>
        <v/>
      </c>
      <c r="AK195" s="32" t="str">
        <f aca="false">IF(ISNUMBER(E195),E195/E$31,"")</f>
        <v/>
      </c>
      <c r="AL195" s="32" t="str">
        <f aca="false">IF(ISNUMBER(F195),F195/F$31,"")</f>
        <v/>
      </c>
      <c r="AM195" s="32" t="str">
        <f aca="false">IF(ISNUMBER(G195),G195/G$31,"")</f>
        <v/>
      </c>
      <c r="AN195" s="32" t="str">
        <f aca="false">IF(ISNUMBER(H195),H195/H$31,"")</f>
        <v/>
      </c>
      <c r="AO195" s="32" t="str">
        <f aca="false">IF(ISNUMBER(I195),I195/I$31,"")</f>
        <v/>
      </c>
      <c r="AP195" s="32" t="str">
        <f aca="false">IF(ISNUMBER(J195),J195/J$31,"")</f>
        <v/>
      </c>
    </row>
    <row r="196" customFormat="false" ht="12.8" hidden="false" customHeight="false" outlineLevel="0" collapsed="false">
      <c r="C196" s="15" t="n">
        <f aca="false">C195+1</f>
        <v>44050</v>
      </c>
      <c r="D196" s="21" t="str">
        <f aca="false">IF(ISNUMBER(data_in!$D233),data_in!$D233," ")</f>
        <v> </v>
      </c>
      <c r="E196" s="21" t="str">
        <f aca="false">IF(ISNUMBER(data_in!$E233),data_in!$E233," ")</f>
        <v> </v>
      </c>
      <c r="F196" s="21" t="str">
        <f aca="false">IF(ISNUMBER(data_in!$F233),data_in!$F233," ")</f>
        <v> </v>
      </c>
      <c r="G196" s="21" t="str">
        <f aca="false">IF(ISNUMBER(data_in!$G233),data_in!$G233," ")</f>
        <v> </v>
      </c>
      <c r="H196" s="21" t="str">
        <f aca="false">IF(ISNUMBER(data_in!$H233),data_in!$H233," ")</f>
        <v> </v>
      </c>
      <c r="I196" s="21" t="str">
        <f aca="false">IF(ISNUMBER(data_in!$I233),data_in!$I233," ")</f>
        <v> </v>
      </c>
      <c r="J196" s="21" t="str">
        <f aca="false">IF(ISNUMBER(data_in!$J233),data_in!$J233," ")</f>
        <v> </v>
      </c>
      <c r="L196" s="15" t="n">
        <f aca="false">L195+1</f>
        <v>44050</v>
      </c>
      <c r="M196" s="0" t="n">
        <f aca="false">M195+1</f>
        <v>153</v>
      </c>
      <c r="N196" s="40" t="str">
        <f aca="false">IF(ISNUMBER(D196),D196/D$31,"")</f>
        <v/>
      </c>
      <c r="O196" s="40" t="str">
        <f aca="false">IF(ISNUMBER(E203),E203/E$31,"")</f>
        <v/>
      </c>
      <c r="P196" s="40" t="str">
        <f aca="false">IF(ISNUMBER(F207),F207/F$31,"")</f>
        <v/>
      </c>
      <c r="Q196" s="40" t="str">
        <f aca="false">IF(ISNUMBER(G213),G213/G$31,"")</f>
        <v/>
      </c>
      <c r="R196" s="40" t="str">
        <f aca="false">IF(ISNUMBER(H211),H211/H$31,"")</f>
        <v/>
      </c>
      <c r="S196" s="40" t="str">
        <f aca="false">IF(ISNUMBER(I215),I215/I$31,"")</f>
        <v/>
      </c>
      <c r="T196" s="40" t="str">
        <f aca="false">IF(ISNUMBER(J216),J216/J$31,"")</f>
        <v/>
      </c>
      <c r="X196" s="13" t="n">
        <f aca="false">X195+1</f>
        <v>44050</v>
      </c>
      <c r="Y196" s="0" t="n">
        <f aca="false">Y195+1</f>
        <v>153</v>
      </c>
      <c r="Z196" s="0" t="str">
        <f aca="false">IF(D197&gt;0,D197,"")</f>
        <v> </v>
      </c>
      <c r="AA196" s="0" t="str">
        <f aca="false">IF(E197&gt;0,E197,"")</f>
        <v> </v>
      </c>
      <c r="AB196" s="0" t="str">
        <f aca="false">IF(F197&gt;0,F197,"")</f>
        <v> </v>
      </c>
      <c r="AC196" s="0" t="str">
        <f aca="false">IF(G197&gt;0,G197,"")</f>
        <v> </v>
      </c>
      <c r="AD196" s="0" t="str">
        <f aca="false">IF(H197&gt;0,H197,"")</f>
        <v> </v>
      </c>
      <c r="AE196" s="0" t="str">
        <f aca="false">IF(I197&gt;0,I197,"")</f>
        <v> </v>
      </c>
      <c r="AF196" s="0" t="str">
        <f aca="false">IF(J197&gt;0,J197,"")</f>
        <v> </v>
      </c>
      <c r="AH196" s="15" t="n">
        <f aca="false">AH195+1</f>
        <v>44050</v>
      </c>
      <c r="AI196" s="5" t="n">
        <f aca="false">AI195+1</f>
        <v>153</v>
      </c>
      <c r="AJ196" s="32" t="str">
        <f aca="false">IF(ISNUMBER(D196),D196/D$31,"")</f>
        <v/>
      </c>
      <c r="AK196" s="32" t="str">
        <f aca="false">IF(ISNUMBER(E196),E196/E$31,"")</f>
        <v/>
      </c>
      <c r="AL196" s="32" t="str">
        <f aca="false">IF(ISNUMBER(F196),F196/F$31,"")</f>
        <v/>
      </c>
      <c r="AM196" s="32" t="str">
        <f aca="false">IF(ISNUMBER(G196),G196/G$31,"")</f>
        <v/>
      </c>
      <c r="AN196" s="32" t="str">
        <f aca="false">IF(ISNUMBER(H196),H196/H$31,"")</f>
        <v/>
      </c>
      <c r="AO196" s="32" t="str">
        <f aca="false">IF(ISNUMBER(I196),I196/I$31,"")</f>
        <v/>
      </c>
      <c r="AP196" s="32" t="str">
        <f aca="false">IF(ISNUMBER(J196),J196/J$31,"")</f>
        <v/>
      </c>
    </row>
    <row r="197" customFormat="false" ht="12.8" hidden="false" customHeight="false" outlineLevel="0" collapsed="false">
      <c r="C197" s="15" t="n">
        <f aca="false">C196+1</f>
        <v>44051</v>
      </c>
      <c r="D197" s="21" t="str">
        <f aca="false">IF(ISNUMBER(data_in!$D234),data_in!$D234," ")</f>
        <v> </v>
      </c>
      <c r="E197" s="21" t="str">
        <f aca="false">IF(ISNUMBER(data_in!$E234),data_in!$E234," ")</f>
        <v> </v>
      </c>
      <c r="F197" s="21" t="str">
        <f aca="false">IF(ISNUMBER(data_in!$F234),data_in!$F234," ")</f>
        <v> </v>
      </c>
      <c r="G197" s="21" t="str">
        <f aca="false">IF(ISNUMBER(data_in!$G234),data_in!$G234," ")</f>
        <v> </v>
      </c>
      <c r="H197" s="21" t="str">
        <f aca="false">IF(ISNUMBER(data_in!$H234),data_in!$H234," ")</f>
        <v> </v>
      </c>
      <c r="I197" s="21" t="str">
        <f aca="false">IF(ISNUMBER(data_in!$I234),data_in!$I234," ")</f>
        <v> </v>
      </c>
      <c r="J197" s="21" t="str">
        <f aca="false">IF(ISNUMBER(data_in!$J234),data_in!$J234," ")</f>
        <v> </v>
      </c>
      <c r="L197" s="15" t="n">
        <f aca="false">L196+1</f>
        <v>44051</v>
      </c>
      <c r="M197" s="0" t="n">
        <f aca="false">M196+1</f>
        <v>154</v>
      </c>
      <c r="N197" s="40" t="str">
        <f aca="false">IF(ISNUMBER(D197),D197/D$31,"")</f>
        <v/>
      </c>
      <c r="O197" s="40" t="str">
        <f aca="false">IF(ISNUMBER(E204),E204/E$31,"")</f>
        <v/>
      </c>
      <c r="P197" s="40" t="str">
        <f aca="false">IF(ISNUMBER(F208),F208/F$31,"")</f>
        <v/>
      </c>
      <c r="Q197" s="40" t="str">
        <f aca="false">IF(ISNUMBER(G214),G214/G$31,"")</f>
        <v/>
      </c>
      <c r="R197" s="40" t="str">
        <f aca="false">IF(ISNUMBER(H212),H212/H$31,"")</f>
        <v/>
      </c>
      <c r="S197" s="40" t="str">
        <f aca="false">IF(ISNUMBER(I216),I216/I$31,"")</f>
        <v/>
      </c>
      <c r="T197" s="40" t="str">
        <f aca="false">IF(ISNUMBER(J217),J217/J$31,"")</f>
        <v/>
      </c>
      <c r="X197" s="13" t="n">
        <f aca="false">X196+1</f>
        <v>44051</v>
      </c>
      <c r="Y197" s="0" t="n">
        <f aca="false">Y196+1</f>
        <v>154</v>
      </c>
      <c r="Z197" s="0" t="str">
        <f aca="false">IF(D198&gt;0,D198,"")</f>
        <v> </v>
      </c>
      <c r="AA197" s="0" t="str">
        <f aca="false">IF(E198&gt;0,E198,"")</f>
        <v> </v>
      </c>
      <c r="AB197" s="0" t="str">
        <f aca="false">IF(F198&gt;0,F198,"")</f>
        <v> </v>
      </c>
      <c r="AC197" s="0" t="str">
        <f aca="false">IF(G198&gt;0,G198,"")</f>
        <v> </v>
      </c>
      <c r="AD197" s="0" t="str">
        <f aca="false">IF(H198&gt;0,H198,"")</f>
        <v> </v>
      </c>
      <c r="AE197" s="0" t="str">
        <f aca="false">IF(I198&gt;0,I198,"")</f>
        <v> </v>
      </c>
      <c r="AF197" s="0" t="str">
        <f aca="false">IF(J198&gt;0,J198,"")</f>
        <v> </v>
      </c>
      <c r="AH197" s="15" t="n">
        <f aca="false">AH196+1</f>
        <v>44051</v>
      </c>
      <c r="AI197" s="5" t="n">
        <f aca="false">AI196+1</f>
        <v>154</v>
      </c>
      <c r="AJ197" s="32" t="str">
        <f aca="false">IF(ISNUMBER(D197),D197/D$31,"")</f>
        <v/>
      </c>
      <c r="AK197" s="32" t="str">
        <f aca="false">IF(ISNUMBER(E197),E197/E$31,"")</f>
        <v/>
      </c>
      <c r="AL197" s="32" t="str">
        <f aca="false">IF(ISNUMBER(F197),F197/F$31,"")</f>
        <v/>
      </c>
      <c r="AM197" s="32" t="str">
        <f aca="false">IF(ISNUMBER(G197),G197/G$31,"")</f>
        <v/>
      </c>
      <c r="AN197" s="32" t="str">
        <f aca="false">IF(ISNUMBER(H197),H197/H$31,"")</f>
        <v/>
      </c>
      <c r="AO197" s="32" t="str">
        <f aca="false">IF(ISNUMBER(I197),I197/I$31,"")</f>
        <v/>
      </c>
      <c r="AP197" s="32" t="str">
        <f aca="false">IF(ISNUMBER(J197),J197/J$31,"")</f>
        <v/>
      </c>
    </row>
    <row r="198" customFormat="false" ht="12.8" hidden="false" customHeight="false" outlineLevel="0" collapsed="false">
      <c r="C198" s="15" t="n">
        <f aca="false">C197+1</f>
        <v>44052</v>
      </c>
      <c r="D198" s="21" t="str">
        <f aca="false">IF(ISNUMBER(data_in!$D235),data_in!$D235," ")</f>
        <v> </v>
      </c>
      <c r="E198" s="21" t="str">
        <f aca="false">IF(ISNUMBER(data_in!$E235),data_in!$E235," ")</f>
        <v> </v>
      </c>
      <c r="F198" s="21" t="str">
        <f aca="false">IF(ISNUMBER(data_in!$F235),data_in!$F235," ")</f>
        <v> </v>
      </c>
      <c r="G198" s="21" t="str">
        <f aca="false">IF(ISNUMBER(data_in!$G235),data_in!$G235," ")</f>
        <v> </v>
      </c>
      <c r="H198" s="21" t="str">
        <f aca="false">IF(ISNUMBER(data_in!$H235),data_in!$H235," ")</f>
        <v> </v>
      </c>
      <c r="I198" s="21" t="str">
        <f aca="false">IF(ISNUMBER(data_in!$I235),data_in!$I235," ")</f>
        <v> </v>
      </c>
      <c r="J198" s="21" t="str">
        <f aca="false">IF(ISNUMBER(data_in!$J235),data_in!$J235," ")</f>
        <v> </v>
      </c>
      <c r="L198" s="15" t="n">
        <f aca="false">L197+1</f>
        <v>44052</v>
      </c>
      <c r="M198" s="0" t="n">
        <f aca="false">M197+1</f>
        <v>155</v>
      </c>
      <c r="N198" s="40" t="str">
        <f aca="false">IF(ISNUMBER(D198),D198/D$31,"")</f>
        <v/>
      </c>
      <c r="O198" s="40" t="str">
        <f aca="false">IF(ISNUMBER(E205),E205/E$31,"")</f>
        <v/>
      </c>
      <c r="P198" s="40" t="str">
        <f aca="false">IF(ISNUMBER(F209),F209/F$31,"")</f>
        <v/>
      </c>
      <c r="Q198" s="40" t="str">
        <f aca="false">IF(ISNUMBER(G215),G215/G$31,"")</f>
        <v/>
      </c>
      <c r="R198" s="40" t="str">
        <f aca="false">IF(ISNUMBER(H213),H213/H$31,"")</f>
        <v/>
      </c>
      <c r="S198" s="40" t="str">
        <f aca="false">IF(ISNUMBER(I217),I217/I$31,"")</f>
        <v/>
      </c>
      <c r="T198" s="40" t="str">
        <f aca="false">IF(ISNUMBER(J218),J218/J$31,"")</f>
        <v/>
      </c>
      <c r="X198" s="13" t="n">
        <f aca="false">X197+1</f>
        <v>44052</v>
      </c>
      <c r="Y198" s="0" t="n">
        <f aca="false">Y197+1</f>
        <v>155</v>
      </c>
      <c r="Z198" s="0" t="str">
        <f aca="false">IF(D199&gt;0,D199,"")</f>
        <v> </v>
      </c>
      <c r="AA198" s="0" t="str">
        <f aca="false">IF(E199&gt;0,E199,"")</f>
        <v> </v>
      </c>
      <c r="AB198" s="0" t="str">
        <f aca="false">IF(F199&gt;0,F199,"")</f>
        <v> </v>
      </c>
      <c r="AC198" s="0" t="str">
        <f aca="false">IF(G199&gt;0,G199,"")</f>
        <v> </v>
      </c>
      <c r="AD198" s="0" t="str">
        <f aca="false">IF(H199&gt;0,H199,"")</f>
        <v> </v>
      </c>
      <c r="AE198" s="0" t="str">
        <f aca="false">IF(I199&gt;0,I199,"")</f>
        <v> </v>
      </c>
      <c r="AF198" s="0" t="str">
        <f aca="false">IF(J199&gt;0,J199,"")</f>
        <v> </v>
      </c>
      <c r="AH198" s="15" t="n">
        <f aca="false">AH197+1</f>
        <v>44052</v>
      </c>
      <c r="AI198" s="5" t="n">
        <f aca="false">AI197+1</f>
        <v>155</v>
      </c>
      <c r="AJ198" s="32" t="str">
        <f aca="false">IF(ISNUMBER(D198),D198/D$31,"")</f>
        <v/>
      </c>
      <c r="AK198" s="32" t="str">
        <f aca="false">IF(ISNUMBER(E198),E198/E$31,"")</f>
        <v/>
      </c>
      <c r="AL198" s="32" t="str">
        <f aca="false">IF(ISNUMBER(F198),F198/F$31,"")</f>
        <v/>
      </c>
      <c r="AM198" s="32" t="str">
        <f aca="false">IF(ISNUMBER(G198),G198/G$31,"")</f>
        <v/>
      </c>
      <c r="AN198" s="32" t="str">
        <f aca="false">IF(ISNUMBER(H198),H198/H$31,"")</f>
        <v/>
      </c>
      <c r="AO198" s="32" t="str">
        <f aca="false">IF(ISNUMBER(I198),I198/I$31,"")</f>
        <v/>
      </c>
      <c r="AP198" s="32" t="str">
        <f aca="false">IF(ISNUMBER(J198),J198/J$31,"")</f>
        <v/>
      </c>
    </row>
    <row r="199" customFormat="false" ht="12.8" hidden="false" customHeight="false" outlineLevel="0" collapsed="false">
      <c r="C199" s="15" t="n">
        <f aca="false">C198+1</f>
        <v>44053</v>
      </c>
      <c r="D199" s="21" t="str">
        <f aca="false">IF(ISNUMBER(data_in!$D236),data_in!$D236," ")</f>
        <v> </v>
      </c>
      <c r="E199" s="21" t="str">
        <f aca="false">IF(ISNUMBER(data_in!$E236),data_in!$E236," ")</f>
        <v> </v>
      </c>
      <c r="F199" s="21" t="str">
        <f aca="false">IF(ISNUMBER(data_in!$F236),data_in!$F236," ")</f>
        <v> </v>
      </c>
      <c r="G199" s="21" t="str">
        <f aca="false">IF(ISNUMBER(data_in!$G236),data_in!$G236," ")</f>
        <v> </v>
      </c>
      <c r="H199" s="21" t="str">
        <f aca="false">IF(ISNUMBER(data_in!$H236),data_in!$H236," ")</f>
        <v> </v>
      </c>
      <c r="I199" s="21" t="str">
        <f aca="false">IF(ISNUMBER(data_in!$I236),data_in!$I236," ")</f>
        <v> </v>
      </c>
      <c r="J199" s="21" t="str">
        <f aca="false">IF(ISNUMBER(data_in!$J236),data_in!$J236," ")</f>
        <v> </v>
      </c>
      <c r="L199" s="15" t="n">
        <f aca="false">L198+1</f>
        <v>44053</v>
      </c>
      <c r="M199" s="0" t="n">
        <f aca="false">M198+1</f>
        <v>156</v>
      </c>
      <c r="N199" s="40" t="str">
        <f aca="false">IF(ISNUMBER(D199),D199/D$31,"")</f>
        <v/>
      </c>
      <c r="O199" s="40" t="str">
        <f aca="false">IF(ISNUMBER(E206),E206/E$31,"")</f>
        <v/>
      </c>
      <c r="P199" s="40" t="str">
        <f aca="false">IF(ISNUMBER(F210),F210/F$31,"")</f>
        <v/>
      </c>
      <c r="Q199" s="40" t="str">
        <f aca="false">IF(ISNUMBER(G216),G216/G$31,"")</f>
        <v/>
      </c>
      <c r="R199" s="40" t="str">
        <f aca="false">IF(ISNUMBER(H214),H214/H$31,"")</f>
        <v/>
      </c>
      <c r="S199" s="40" t="str">
        <f aca="false">IF(ISNUMBER(I218),I218/I$31,"")</f>
        <v/>
      </c>
      <c r="T199" s="40" t="str">
        <f aca="false">IF(ISNUMBER(J219),J219/J$31,"")</f>
        <v/>
      </c>
      <c r="X199" s="13" t="n">
        <f aca="false">X198+1</f>
        <v>44053</v>
      </c>
      <c r="Y199" s="0" t="n">
        <f aca="false">Y198+1</f>
        <v>156</v>
      </c>
      <c r="Z199" s="0" t="str">
        <f aca="false">IF(D200&gt;0,D200,"")</f>
        <v> </v>
      </c>
      <c r="AA199" s="0" t="str">
        <f aca="false">IF(E200&gt;0,E200,"")</f>
        <v> </v>
      </c>
      <c r="AB199" s="0" t="str">
        <f aca="false">IF(F200&gt;0,F200,"")</f>
        <v> </v>
      </c>
      <c r="AC199" s="0" t="str">
        <f aca="false">IF(G200&gt;0,G200,"")</f>
        <v> </v>
      </c>
      <c r="AD199" s="0" t="str">
        <f aca="false">IF(H200&gt;0,H200,"")</f>
        <v> </v>
      </c>
      <c r="AE199" s="0" t="str">
        <f aca="false">IF(I200&gt;0,I200,"")</f>
        <v> </v>
      </c>
      <c r="AF199" s="0" t="str">
        <f aca="false">IF(J200&gt;0,J200,"")</f>
        <v> </v>
      </c>
      <c r="AH199" s="15" t="n">
        <f aca="false">AH198+1</f>
        <v>44053</v>
      </c>
      <c r="AI199" s="5" t="n">
        <f aca="false">AI198+1</f>
        <v>156</v>
      </c>
      <c r="AJ199" s="32" t="str">
        <f aca="false">IF(ISNUMBER(D199),D199/D$31,"")</f>
        <v/>
      </c>
      <c r="AK199" s="32" t="str">
        <f aca="false">IF(ISNUMBER(E199),E199/E$31,"")</f>
        <v/>
      </c>
      <c r="AL199" s="32" t="str">
        <f aca="false">IF(ISNUMBER(F199),F199/F$31,"")</f>
        <v/>
      </c>
      <c r="AM199" s="32" t="str">
        <f aca="false">IF(ISNUMBER(G199),G199/G$31,"")</f>
        <v/>
      </c>
      <c r="AN199" s="32" t="str">
        <f aca="false">IF(ISNUMBER(H199),H199/H$31,"")</f>
        <v/>
      </c>
      <c r="AO199" s="32" t="str">
        <f aca="false">IF(ISNUMBER(I199),I199/I$31,"")</f>
        <v/>
      </c>
      <c r="AP199" s="32" t="str">
        <f aca="false">IF(ISNUMBER(J199),J199/J$31,"")</f>
        <v/>
      </c>
    </row>
    <row r="200" customFormat="false" ht="12.8" hidden="false" customHeight="false" outlineLevel="0" collapsed="false">
      <c r="C200" s="15" t="n">
        <f aca="false">C199+1</f>
        <v>44054</v>
      </c>
      <c r="D200" s="21" t="str">
        <f aca="false">IF(ISNUMBER(data_in!$D237),data_in!$D237," ")</f>
        <v> </v>
      </c>
      <c r="E200" s="21" t="str">
        <f aca="false">IF(ISNUMBER(data_in!$E237),data_in!$E237," ")</f>
        <v> </v>
      </c>
      <c r="F200" s="21" t="str">
        <f aca="false">IF(ISNUMBER(data_in!$F237),data_in!$F237," ")</f>
        <v> </v>
      </c>
      <c r="G200" s="21" t="str">
        <f aca="false">IF(ISNUMBER(data_in!$G237),data_in!$G237," ")</f>
        <v> </v>
      </c>
      <c r="H200" s="21" t="str">
        <f aca="false">IF(ISNUMBER(data_in!$H237),data_in!$H237," ")</f>
        <v> </v>
      </c>
      <c r="I200" s="21" t="str">
        <f aca="false">IF(ISNUMBER(data_in!$I237),data_in!$I237," ")</f>
        <v> </v>
      </c>
      <c r="J200" s="21" t="str">
        <f aca="false">IF(ISNUMBER(data_in!$J237),data_in!$J237," ")</f>
        <v> </v>
      </c>
      <c r="L200" s="15" t="n">
        <f aca="false">L199+1</f>
        <v>44054</v>
      </c>
      <c r="M200" s="0" t="n">
        <f aca="false">M199+1</f>
        <v>157</v>
      </c>
      <c r="N200" s="40" t="str">
        <f aca="false">IF(ISNUMBER(D200),D200/D$31,"")</f>
        <v/>
      </c>
      <c r="O200" s="40" t="str">
        <f aca="false">IF(ISNUMBER(E207),E207/E$31,"")</f>
        <v/>
      </c>
      <c r="P200" s="40" t="str">
        <f aca="false">IF(ISNUMBER(F211),F211/F$31,"")</f>
        <v/>
      </c>
      <c r="Q200" s="40" t="str">
        <f aca="false">IF(ISNUMBER(G217),G217/G$31,"")</f>
        <v/>
      </c>
      <c r="R200" s="40" t="str">
        <f aca="false">IF(ISNUMBER(H215),H215/H$31,"")</f>
        <v/>
      </c>
      <c r="S200" s="40" t="str">
        <f aca="false">IF(ISNUMBER(I219),I219/I$31,"")</f>
        <v/>
      </c>
      <c r="T200" s="40" t="str">
        <f aca="false">IF(ISNUMBER(J220),J220/J$31,"")</f>
        <v/>
      </c>
      <c r="X200" s="13" t="n">
        <f aca="false">X199+1</f>
        <v>44054</v>
      </c>
      <c r="Y200" s="0" t="n">
        <f aca="false">Y199+1</f>
        <v>157</v>
      </c>
      <c r="Z200" s="0" t="str">
        <f aca="false">IF(D201&gt;0,D201,"")</f>
        <v> </v>
      </c>
      <c r="AA200" s="0" t="str">
        <f aca="false">IF(E201&gt;0,E201,"")</f>
        <v> </v>
      </c>
      <c r="AB200" s="0" t="str">
        <f aca="false">IF(F201&gt;0,F201,"")</f>
        <v> </v>
      </c>
      <c r="AC200" s="0" t="str">
        <f aca="false">IF(G201&gt;0,G201,"")</f>
        <v> </v>
      </c>
      <c r="AD200" s="0" t="str">
        <f aca="false">IF(H201&gt;0,H201,"")</f>
        <v> </v>
      </c>
      <c r="AE200" s="0" t="str">
        <f aca="false">IF(I201&gt;0,I201,"")</f>
        <v> </v>
      </c>
      <c r="AF200" s="0" t="str">
        <f aca="false">IF(J201&gt;0,J201,"")</f>
        <v> </v>
      </c>
      <c r="AH200" s="15" t="n">
        <f aca="false">AH199+1</f>
        <v>44054</v>
      </c>
      <c r="AI200" s="5" t="n">
        <f aca="false">AI199+1</f>
        <v>157</v>
      </c>
      <c r="AJ200" s="32" t="str">
        <f aca="false">IF(ISNUMBER(D200),D200/D$31,"")</f>
        <v/>
      </c>
      <c r="AK200" s="32" t="str">
        <f aca="false">IF(ISNUMBER(E200),E200/E$31,"")</f>
        <v/>
      </c>
      <c r="AL200" s="32" t="str">
        <f aca="false">IF(ISNUMBER(F200),F200/F$31,"")</f>
        <v/>
      </c>
      <c r="AM200" s="32" t="str">
        <f aca="false">IF(ISNUMBER(G200),G200/G$31,"")</f>
        <v/>
      </c>
      <c r="AN200" s="32" t="str">
        <f aca="false">IF(ISNUMBER(H200),H200/H$31,"")</f>
        <v/>
      </c>
      <c r="AO200" s="32" t="str">
        <f aca="false">IF(ISNUMBER(I200),I200/I$31,"")</f>
        <v/>
      </c>
      <c r="AP200" s="32" t="str">
        <f aca="false">IF(ISNUMBER(J200),J200/J$31,"")</f>
        <v/>
      </c>
    </row>
    <row r="201" customFormat="false" ht="12.8" hidden="false" customHeight="false" outlineLevel="0" collapsed="false">
      <c r="C201" s="15" t="n">
        <f aca="false">C200+1</f>
        <v>44055</v>
      </c>
      <c r="D201" s="21" t="str">
        <f aca="false">IF(ISNUMBER(data_in!$D238),data_in!$D238," ")</f>
        <v> </v>
      </c>
      <c r="E201" s="21" t="str">
        <f aca="false">IF(ISNUMBER(data_in!$E238),data_in!$E238," ")</f>
        <v> </v>
      </c>
      <c r="F201" s="21" t="str">
        <f aca="false">IF(ISNUMBER(data_in!$F238),data_in!$F238," ")</f>
        <v> </v>
      </c>
      <c r="G201" s="21" t="str">
        <f aca="false">IF(ISNUMBER(data_in!$G238),data_in!$G238," ")</f>
        <v> </v>
      </c>
      <c r="H201" s="21" t="str">
        <f aca="false">IF(ISNUMBER(data_in!$H238),data_in!$H238," ")</f>
        <v> </v>
      </c>
      <c r="I201" s="21" t="str">
        <f aca="false">IF(ISNUMBER(data_in!$I238),data_in!$I238," ")</f>
        <v> </v>
      </c>
      <c r="J201" s="21" t="str">
        <f aca="false">IF(ISNUMBER(data_in!$J238),data_in!$J238," ")</f>
        <v> </v>
      </c>
      <c r="L201" s="15" t="n">
        <f aca="false">L200+1</f>
        <v>44055</v>
      </c>
      <c r="M201" s="0" t="n">
        <f aca="false">M200+1</f>
        <v>158</v>
      </c>
      <c r="N201" s="40" t="str">
        <f aca="false">IF(ISNUMBER(D201),D201/D$31,"")</f>
        <v/>
      </c>
      <c r="O201" s="40" t="str">
        <f aca="false">IF(ISNUMBER(E208),E208/E$31,"")</f>
        <v/>
      </c>
      <c r="P201" s="40" t="str">
        <f aca="false">IF(ISNUMBER(F212),F212/F$31,"")</f>
        <v/>
      </c>
      <c r="Q201" s="40" t="str">
        <f aca="false">IF(ISNUMBER(G218),G218/G$31,"")</f>
        <v/>
      </c>
      <c r="R201" s="40" t="str">
        <f aca="false">IF(ISNUMBER(H216),H216/H$31,"")</f>
        <v/>
      </c>
      <c r="S201" s="40" t="str">
        <f aca="false">IF(ISNUMBER(I220),I220/I$31,"")</f>
        <v/>
      </c>
      <c r="T201" s="40" t="str">
        <f aca="false">IF(ISNUMBER(J221),J221/J$31,"")</f>
        <v/>
      </c>
      <c r="X201" s="13" t="n">
        <f aca="false">X200+1</f>
        <v>44055</v>
      </c>
      <c r="Y201" s="0" t="n">
        <f aca="false">Y200+1</f>
        <v>158</v>
      </c>
      <c r="Z201" s="0" t="str">
        <f aca="false">IF(D202&gt;0,D202,"")</f>
        <v> </v>
      </c>
      <c r="AA201" s="0" t="str">
        <f aca="false">IF(E202&gt;0,E202,"")</f>
        <v> </v>
      </c>
      <c r="AB201" s="0" t="str">
        <f aca="false">IF(F202&gt;0,F202,"")</f>
        <v> </v>
      </c>
      <c r="AC201" s="0" t="str">
        <f aca="false">IF(G202&gt;0,G202,"")</f>
        <v> </v>
      </c>
      <c r="AD201" s="0" t="str">
        <f aca="false">IF(H202&gt;0,H202,"")</f>
        <v> </v>
      </c>
      <c r="AE201" s="0" t="str">
        <f aca="false">IF(I202&gt;0,I202,"")</f>
        <v> </v>
      </c>
      <c r="AF201" s="0" t="str">
        <f aca="false">IF(J202&gt;0,J202,"")</f>
        <v> </v>
      </c>
      <c r="AH201" s="15" t="n">
        <f aca="false">AH200+1</f>
        <v>44055</v>
      </c>
      <c r="AI201" s="5" t="n">
        <f aca="false">AI200+1</f>
        <v>158</v>
      </c>
      <c r="AJ201" s="32" t="str">
        <f aca="false">IF(ISNUMBER(D201),D201/D$31,"")</f>
        <v/>
      </c>
      <c r="AK201" s="32" t="str">
        <f aca="false">IF(ISNUMBER(E201),E201/E$31,"")</f>
        <v/>
      </c>
      <c r="AL201" s="32" t="str">
        <f aca="false">IF(ISNUMBER(F201),F201/F$31,"")</f>
        <v/>
      </c>
      <c r="AM201" s="32" t="str">
        <f aca="false">IF(ISNUMBER(G201),G201/G$31,"")</f>
        <v/>
      </c>
      <c r="AN201" s="32" t="str">
        <f aca="false">IF(ISNUMBER(H201),H201/H$31,"")</f>
        <v/>
      </c>
      <c r="AO201" s="32" t="str">
        <f aca="false">IF(ISNUMBER(I201),I201/I$31,"")</f>
        <v/>
      </c>
      <c r="AP201" s="32" t="str">
        <f aca="false">IF(ISNUMBER(J201),J201/J$31,"")</f>
        <v/>
      </c>
    </row>
    <row r="202" customFormat="false" ht="12.8" hidden="false" customHeight="false" outlineLevel="0" collapsed="false">
      <c r="C202" s="15" t="n">
        <f aca="false">C201+1</f>
        <v>44056</v>
      </c>
      <c r="D202" s="21" t="str">
        <f aca="false">IF(ISNUMBER(data_in!$D239),data_in!$D239," ")</f>
        <v> </v>
      </c>
      <c r="E202" s="21" t="str">
        <f aca="false">IF(ISNUMBER(data_in!$E239),data_in!$E239," ")</f>
        <v> </v>
      </c>
      <c r="F202" s="21" t="str">
        <f aca="false">IF(ISNUMBER(data_in!$F239),data_in!$F239," ")</f>
        <v> </v>
      </c>
      <c r="G202" s="21" t="str">
        <f aca="false">IF(ISNUMBER(data_in!$G239),data_in!$G239," ")</f>
        <v> </v>
      </c>
      <c r="H202" s="21" t="str">
        <f aca="false">IF(ISNUMBER(data_in!$H239),data_in!$H239," ")</f>
        <v> </v>
      </c>
      <c r="I202" s="21" t="str">
        <f aca="false">IF(ISNUMBER(data_in!$I239),data_in!$I239," ")</f>
        <v> </v>
      </c>
      <c r="J202" s="21" t="str">
        <f aca="false">IF(ISNUMBER(data_in!$J239),data_in!$J239," ")</f>
        <v> </v>
      </c>
      <c r="L202" s="15" t="n">
        <f aca="false">L201+1</f>
        <v>44056</v>
      </c>
      <c r="M202" s="0" t="n">
        <f aca="false">M201+1</f>
        <v>159</v>
      </c>
      <c r="N202" s="40" t="str">
        <f aca="false">IF(ISNUMBER(D202),D202/D$31,"")</f>
        <v/>
      </c>
      <c r="O202" s="40" t="str">
        <f aca="false">IF(ISNUMBER(E209),E209/E$31,"")</f>
        <v/>
      </c>
      <c r="P202" s="40" t="str">
        <f aca="false">IF(ISNUMBER(F213),F213/F$31,"")</f>
        <v/>
      </c>
      <c r="Q202" s="40" t="str">
        <f aca="false">IF(ISNUMBER(G219),G219/G$31,"")</f>
        <v/>
      </c>
      <c r="R202" s="40" t="str">
        <f aca="false">IF(ISNUMBER(H217),H217/H$31,"")</f>
        <v/>
      </c>
      <c r="S202" s="40" t="str">
        <f aca="false">IF(ISNUMBER(I221),I221/I$31,"")</f>
        <v/>
      </c>
      <c r="T202" s="40" t="str">
        <f aca="false">IF(ISNUMBER(J222),J222/J$31,"")</f>
        <v/>
      </c>
      <c r="X202" s="13" t="n">
        <f aca="false">X201+1</f>
        <v>44056</v>
      </c>
      <c r="Y202" s="0" t="n">
        <f aca="false">Y201+1</f>
        <v>159</v>
      </c>
      <c r="Z202" s="0" t="str">
        <f aca="false">IF(D203&gt;0,D203,"")</f>
        <v> </v>
      </c>
      <c r="AA202" s="0" t="str">
        <f aca="false">IF(E203&gt;0,E203,"")</f>
        <v> </v>
      </c>
      <c r="AB202" s="0" t="str">
        <f aca="false">IF(F203&gt;0,F203,"")</f>
        <v> </v>
      </c>
      <c r="AC202" s="0" t="str">
        <f aca="false">IF(G203&gt;0,G203,"")</f>
        <v> </v>
      </c>
      <c r="AD202" s="0" t="str">
        <f aca="false">IF(H203&gt;0,H203,"")</f>
        <v> </v>
      </c>
      <c r="AE202" s="0" t="str">
        <f aca="false">IF(I203&gt;0,I203,"")</f>
        <v> </v>
      </c>
      <c r="AF202" s="0" t="str">
        <f aca="false">IF(J203&gt;0,J203,"")</f>
        <v> </v>
      </c>
      <c r="AH202" s="15" t="n">
        <f aca="false">AH201+1</f>
        <v>44056</v>
      </c>
      <c r="AI202" s="5" t="n">
        <f aca="false">AI201+1</f>
        <v>159</v>
      </c>
      <c r="AJ202" s="32" t="str">
        <f aca="false">IF(ISNUMBER(D202),D202/D$31,"")</f>
        <v/>
      </c>
      <c r="AK202" s="32" t="str">
        <f aca="false">IF(ISNUMBER(E202),E202/E$31,"")</f>
        <v/>
      </c>
      <c r="AL202" s="32" t="str">
        <f aca="false">IF(ISNUMBER(F202),F202/F$31,"")</f>
        <v/>
      </c>
      <c r="AM202" s="32" t="str">
        <f aca="false">IF(ISNUMBER(G202),G202/G$31,"")</f>
        <v/>
      </c>
      <c r="AN202" s="32" t="str">
        <f aca="false">IF(ISNUMBER(H202),H202/H$31,"")</f>
        <v/>
      </c>
      <c r="AO202" s="32" t="str">
        <f aca="false">IF(ISNUMBER(I202),I202/I$31,"")</f>
        <v/>
      </c>
      <c r="AP202" s="32" t="str">
        <f aca="false">IF(ISNUMBER(J202),J202/J$31,"")</f>
        <v/>
      </c>
    </row>
    <row r="203" customFormat="false" ht="12.8" hidden="false" customHeight="false" outlineLevel="0" collapsed="false">
      <c r="C203" s="15" t="n">
        <f aca="false">C202+1</f>
        <v>44057</v>
      </c>
      <c r="D203" s="21" t="str">
        <f aca="false">IF(ISNUMBER(data_in!$D240),data_in!$D240," ")</f>
        <v> </v>
      </c>
      <c r="E203" s="21" t="str">
        <f aca="false">IF(ISNUMBER(data_in!$E240),data_in!$E240," ")</f>
        <v> </v>
      </c>
      <c r="F203" s="21" t="str">
        <f aca="false">IF(ISNUMBER(data_in!$F240),data_in!$F240," ")</f>
        <v> </v>
      </c>
      <c r="G203" s="21" t="str">
        <f aca="false">IF(ISNUMBER(data_in!$G240),data_in!$G240," ")</f>
        <v> </v>
      </c>
      <c r="H203" s="21" t="str">
        <f aca="false">IF(ISNUMBER(data_in!$H240),data_in!$H240," ")</f>
        <v> </v>
      </c>
      <c r="I203" s="21" t="str">
        <f aca="false">IF(ISNUMBER(data_in!$I240),data_in!$I240," ")</f>
        <v> </v>
      </c>
      <c r="J203" s="21" t="str">
        <f aca="false">IF(ISNUMBER(data_in!$J240),data_in!$J240," ")</f>
        <v> </v>
      </c>
      <c r="L203" s="15" t="n">
        <f aca="false">L202+1</f>
        <v>44057</v>
      </c>
      <c r="M203" s="0" t="n">
        <f aca="false">M202+1</f>
        <v>160</v>
      </c>
      <c r="N203" s="40" t="str">
        <f aca="false">IF(ISNUMBER(D203),D203/D$31,"")</f>
        <v/>
      </c>
      <c r="O203" s="40" t="str">
        <f aca="false">IF(ISNUMBER(E210),E210/E$31,"")</f>
        <v/>
      </c>
      <c r="P203" s="40" t="str">
        <f aca="false">IF(ISNUMBER(F214),F214/F$31,"")</f>
        <v/>
      </c>
      <c r="Q203" s="40" t="str">
        <f aca="false">IF(ISNUMBER(G220),G220/G$31,"")</f>
        <v/>
      </c>
      <c r="R203" s="40" t="str">
        <f aca="false">IF(ISNUMBER(H218),H218/H$31,"")</f>
        <v/>
      </c>
      <c r="S203" s="40" t="str">
        <f aca="false">IF(ISNUMBER(I222),I222/I$31,"")</f>
        <v/>
      </c>
      <c r="T203" s="40" t="str">
        <f aca="false">IF(ISNUMBER(J223),J223/J$31,"")</f>
        <v/>
      </c>
      <c r="X203" s="13" t="n">
        <f aca="false">X202+1</f>
        <v>44057</v>
      </c>
      <c r="Y203" s="0" t="n">
        <f aca="false">Y202+1</f>
        <v>160</v>
      </c>
      <c r="Z203" s="0" t="str">
        <f aca="false">IF(D204&gt;0,D204,"")</f>
        <v> </v>
      </c>
      <c r="AA203" s="0" t="str">
        <f aca="false">IF(E204&gt;0,E204,"")</f>
        <v> </v>
      </c>
      <c r="AB203" s="0" t="str">
        <f aca="false">IF(F204&gt;0,F204,"")</f>
        <v> </v>
      </c>
      <c r="AC203" s="0" t="str">
        <f aca="false">IF(G204&gt;0,G204,"")</f>
        <v> </v>
      </c>
      <c r="AD203" s="0" t="str">
        <f aca="false">IF(H204&gt;0,H204,"")</f>
        <v> </v>
      </c>
      <c r="AE203" s="0" t="str">
        <f aca="false">IF(I204&gt;0,I204,"")</f>
        <v> </v>
      </c>
      <c r="AF203" s="0" t="str">
        <f aca="false">IF(J204&gt;0,J204,"")</f>
        <v> </v>
      </c>
      <c r="AH203" s="15" t="n">
        <f aca="false">AH202+1</f>
        <v>44057</v>
      </c>
      <c r="AI203" s="5" t="n">
        <f aca="false">AI202+1</f>
        <v>160</v>
      </c>
      <c r="AJ203" s="32" t="str">
        <f aca="false">IF(ISNUMBER(D203),D203/D$31,"")</f>
        <v/>
      </c>
      <c r="AK203" s="32" t="str">
        <f aca="false">IF(ISNUMBER(E203),E203/E$31,"")</f>
        <v/>
      </c>
      <c r="AL203" s="32" t="str">
        <f aca="false">IF(ISNUMBER(F203),F203/F$31,"")</f>
        <v/>
      </c>
      <c r="AM203" s="32" t="str">
        <f aca="false">IF(ISNUMBER(G203),G203/G$31,"")</f>
        <v/>
      </c>
      <c r="AN203" s="32" t="str">
        <f aca="false">IF(ISNUMBER(H203),H203/H$31,"")</f>
        <v/>
      </c>
      <c r="AO203" s="32" t="str">
        <f aca="false">IF(ISNUMBER(I203),I203/I$31,"")</f>
        <v/>
      </c>
      <c r="AP203" s="32" t="str">
        <f aca="false">IF(ISNUMBER(J203),J203/J$31,"")</f>
        <v/>
      </c>
    </row>
    <row r="204" customFormat="false" ht="12.8" hidden="false" customHeight="false" outlineLevel="0" collapsed="false">
      <c r="C204" s="15" t="n">
        <f aca="false">C203+1</f>
        <v>44058</v>
      </c>
      <c r="D204" s="21" t="str">
        <f aca="false">IF(ISNUMBER(data_in!$D241),data_in!$D241," ")</f>
        <v> </v>
      </c>
      <c r="E204" s="21" t="str">
        <f aca="false">IF(ISNUMBER(data_in!$E241),data_in!$E241," ")</f>
        <v> </v>
      </c>
      <c r="F204" s="21" t="str">
        <f aca="false">IF(ISNUMBER(data_in!$F241),data_in!$F241," ")</f>
        <v> </v>
      </c>
      <c r="G204" s="21" t="str">
        <f aca="false">IF(ISNUMBER(data_in!$G241),data_in!$G241," ")</f>
        <v> </v>
      </c>
      <c r="H204" s="21" t="str">
        <f aca="false">IF(ISNUMBER(data_in!$H241),data_in!$H241," ")</f>
        <v> </v>
      </c>
      <c r="I204" s="21" t="str">
        <f aca="false">IF(ISNUMBER(data_in!$I241),data_in!$I241," ")</f>
        <v> </v>
      </c>
      <c r="J204" s="21" t="str">
        <f aca="false">IF(ISNUMBER(data_in!$J241),data_in!$J241," ")</f>
        <v> </v>
      </c>
      <c r="L204" s="15" t="n">
        <f aca="false">L203+1</f>
        <v>44058</v>
      </c>
      <c r="M204" s="0" t="n">
        <f aca="false">M203+1</f>
        <v>161</v>
      </c>
      <c r="N204" s="40" t="str">
        <f aca="false">IF(ISNUMBER(D204),D204/D$31,"")</f>
        <v/>
      </c>
      <c r="O204" s="40" t="str">
        <f aca="false">IF(ISNUMBER(E211),E211/E$31,"")</f>
        <v/>
      </c>
      <c r="P204" s="40" t="str">
        <f aca="false">IF(ISNUMBER(F215),F215/F$31,"")</f>
        <v/>
      </c>
      <c r="Q204" s="40" t="str">
        <f aca="false">IF(ISNUMBER(G221),G221/G$31,"")</f>
        <v/>
      </c>
      <c r="R204" s="40" t="str">
        <f aca="false">IF(ISNUMBER(H219),H219/H$31,"")</f>
        <v/>
      </c>
      <c r="S204" s="40" t="str">
        <f aca="false">IF(ISNUMBER(I223),I223/I$31,"")</f>
        <v/>
      </c>
      <c r="T204" s="40" t="str">
        <f aca="false">IF(ISNUMBER(J224),J224/J$31,"")</f>
        <v/>
      </c>
      <c r="X204" s="13" t="n">
        <f aca="false">X203+1</f>
        <v>44058</v>
      </c>
      <c r="Y204" s="0" t="n">
        <f aca="false">Y203+1</f>
        <v>161</v>
      </c>
      <c r="Z204" s="0" t="str">
        <f aca="false">IF(D205&gt;0,D205,"")</f>
        <v> </v>
      </c>
      <c r="AA204" s="0" t="str">
        <f aca="false">IF(E205&gt;0,E205,"")</f>
        <v> </v>
      </c>
      <c r="AB204" s="0" t="str">
        <f aca="false">IF(F205&gt;0,F205,"")</f>
        <v> </v>
      </c>
      <c r="AC204" s="0" t="str">
        <f aca="false">IF(G205&gt;0,G205,"")</f>
        <v> </v>
      </c>
      <c r="AD204" s="0" t="str">
        <f aca="false">IF(H205&gt;0,H205,"")</f>
        <v> </v>
      </c>
      <c r="AE204" s="0" t="str">
        <f aca="false">IF(I205&gt;0,I205,"")</f>
        <v> </v>
      </c>
      <c r="AF204" s="0" t="str">
        <f aca="false">IF(J205&gt;0,J205,"")</f>
        <v> </v>
      </c>
      <c r="AH204" s="15" t="n">
        <f aca="false">AH203+1</f>
        <v>44058</v>
      </c>
      <c r="AI204" s="5" t="n">
        <f aca="false">AI203+1</f>
        <v>161</v>
      </c>
      <c r="AJ204" s="32" t="str">
        <f aca="false">IF(ISNUMBER(D204),D204/D$31,"")</f>
        <v/>
      </c>
      <c r="AK204" s="32" t="str">
        <f aca="false">IF(ISNUMBER(E204),E204/E$31,"")</f>
        <v/>
      </c>
      <c r="AL204" s="32" t="str">
        <f aca="false">IF(ISNUMBER(F204),F204/F$31,"")</f>
        <v/>
      </c>
      <c r="AM204" s="32" t="str">
        <f aca="false">IF(ISNUMBER(G204),G204/G$31,"")</f>
        <v/>
      </c>
      <c r="AN204" s="32" t="str">
        <f aca="false">IF(ISNUMBER(H204),H204/H$31,"")</f>
        <v/>
      </c>
      <c r="AO204" s="32" t="str">
        <f aca="false">IF(ISNUMBER(I204),I204/I$31,"")</f>
        <v/>
      </c>
      <c r="AP204" s="32" t="str">
        <f aca="false">IF(ISNUMBER(J204),J204/J$31,"")</f>
        <v/>
      </c>
    </row>
    <row r="205" customFormat="false" ht="12.8" hidden="false" customHeight="false" outlineLevel="0" collapsed="false">
      <c r="C205" s="15" t="n">
        <f aca="false">C204+1</f>
        <v>44059</v>
      </c>
      <c r="D205" s="21" t="str">
        <f aca="false">IF(ISNUMBER(data_in!$D242),data_in!$D242," ")</f>
        <v> </v>
      </c>
      <c r="E205" s="21" t="str">
        <f aca="false">IF(ISNUMBER(data_in!$E242),data_in!$E242," ")</f>
        <v> </v>
      </c>
      <c r="F205" s="21" t="str">
        <f aca="false">IF(ISNUMBER(data_in!$F242),data_in!$F242," ")</f>
        <v> </v>
      </c>
      <c r="G205" s="21" t="str">
        <f aca="false">IF(ISNUMBER(data_in!$G242),data_in!$G242," ")</f>
        <v> </v>
      </c>
      <c r="H205" s="21" t="str">
        <f aca="false">IF(ISNUMBER(data_in!$H242),data_in!$H242," ")</f>
        <v> </v>
      </c>
      <c r="I205" s="21" t="str">
        <f aca="false">IF(ISNUMBER(data_in!$I242),data_in!$I242," ")</f>
        <v> </v>
      </c>
      <c r="J205" s="21" t="str">
        <f aca="false">IF(ISNUMBER(data_in!$J242),data_in!$J242," ")</f>
        <v> </v>
      </c>
      <c r="L205" s="15" t="n">
        <f aca="false">L204+1</f>
        <v>44059</v>
      </c>
      <c r="M205" s="0" t="n">
        <f aca="false">M204+1</f>
        <v>162</v>
      </c>
      <c r="N205" s="40" t="str">
        <f aca="false">IF(ISNUMBER(D205),D205/D$31,"")</f>
        <v/>
      </c>
      <c r="O205" s="40" t="str">
        <f aca="false">IF(ISNUMBER(E212),E212/E$31,"")</f>
        <v/>
      </c>
      <c r="P205" s="40" t="str">
        <f aca="false">IF(ISNUMBER(F216),F216/F$31,"")</f>
        <v/>
      </c>
      <c r="Q205" s="40" t="str">
        <f aca="false">IF(ISNUMBER(G222),G222/G$31,"")</f>
        <v/>
      </c>
      <c r="R205" s="40" t="str">
        <f aca="false">IF(ISNUMBER(H220),H220/H$31,"")</f>
        <v/>
      </c>
      <c r="S205" s="40" t="str">
        <f aca="false">IF(ISNUMBER(I224),I224/I$31,"")</f>
        <v/>
      </c>
      <c r="T205" s="40" t="str">
        <f aca="false">IF(ISNUMBER(J225),J225/J$31,"")</f>
        <v/>
      </c>
      <c r="X205" s="13" t="n">
        <f aca="false">X204+1</f>
        <v>44059</v>
      </c>
      <c r="Y205" s="0" t="n">
        <f aca="false">Y204+1</f>
        <v>162</v>
      </c>
      <c r="Z205" s="0" t="str">
        <f aca="false">IF(D206&gt;0,D206,"")</f>
        <v> </v>
      </c>
      <c r="AA205" s="0" t="str">
        <f aca="false">IF(E206&gt;0,E206,"")</f>
        <v> </v>
      </c>
      <c r="AB205" s="0" t="str">
        <f aca="false">IF(F206&gt;0,F206,"")</f>
        <v> </v>
      </c>
      <c r="AC205" s="0" t="str">
        <f aca="false">IF(G206&gt;0,G206,"")</f>
        <v> </v>
      </c>
      <c r="AD205" s="0" t="str">
        <f aca="false">IF(H206&gt;0,H206,"")</f>
        <v> </v>
      </c>
      <c r="AE205" s="0" t="str">
        <f aca="false">IF(I206&gt;0,I206,"")</f>
        <v> </v>
      </c>
      <c r="AF205" s="0" t="str">
        <f aca="false">IF(J206&gt;0,J206,"")</f>
        <v> </v>
      </c>
      <c r="AH205" s="15" t="n">
        <f aca="false">AH204+1</f>
        <v>44059</v>
      </c>
      <c r="AI205" s="5" t="n">
        <f aca="false">AI204+1</f>
        <v>162</v>
      </c>
      <c r="AJ205" s="32" t="str">
        <f aca="false">IF(ISNUMBER(D205),D205/D$31,"")</f>
        <v/>
      </c>
      <c r="AK205" s="32" t="str">
        <f aca="false">IF(ISNUMBER(E205),E205/E$31,"")</f>
        <v/>
      </c>
      <c r="AL205" s="32" t="str">
        <f aca="false">IF(ISNUMBER(F205),F205/F$31,"")</f>
        <v/>
      </c>
      <c r="AM205" s="32" t="str">
        <f aca="false">IF(ISNUMBER(G205),G205/G$31,"")</f>
        <v/>
      </c>
      <c r="AN205" s="32" t="str">
        <f aca="false">IF(ISNUMBER(H205),H205/H$31,"")</f>
        <v/>
      </c>
      <c r="AO205" s="32" t="str">
        <f aca="false">IF(ISNUMBER(I205),I205/I$31,"")</f>
        <v/>
      </c>
      <c r="AP205" s="32" t="str">
        <f aca="false">IF(ISNUMBER(J205),J205/J$31,"")</f>
        <v/>
      </c>
    </row>
    <row r="206" customFormat="false" ht="12.8" hidden="false" customHeight="false" outlineLevel="0" collapsed="false">
      <c r="C206" s="15" t="n">
        <f aca="false">C205+1</f>
        <v>44060</v>
      </c>
      <c r="D206" s="21" t="str">
        <f aca="false">IF(ISNUMBER(data_in!$D243),data_in!$D243," ")</f>
        <v> </v>
      </c>
      <c r="E206" s="21" t="str">
        <f aca="false">IF(ISNUMBER(data_in!$E243),data_in!$E243," ")</f>
        <v> </v>
      </c>
      <c r="F206" s="21" t="str">
        <f aca="false">IF(ISNUMBER(data_in!$F243),data_in!$F243," ")</f>
        <v> </v>
      </c>
      <c r="G206" s="21" t="str">
        <f aca="false">IF(ISNUMBER(data_in!$G243),data_in!$G243," ")</f>
        <v> </v>
      </c>
      <c r="H206" s="21" t="str">
        <f aca="false">IF(ISNUMBER(data_in!$H243),data_in!$H243," ")</f>
        <v> </v>
      </c>
      <c r="I206" s="21" t="str">
        <f aca="false">IF(ISNUMBER(data_in!$I243),data_in!$I243," ")</f>
        <v> </v>
      </c>
      <c r="J206" s="21" t="str">
        <f aca="false">IF(ISNUMBER(data_in!$J243),data_in!$J243," ")</f>
        <v> </v>
      </c>
      <c r="L206" s="15" t="n">
        <f aca="false">L205+1</f>
        <v>44060</v>
      </c>
      <c r="M206" s="0" t="n">
        <f aca="false">M205+1</f>
        <v>163</v>
      </c>
      <c r="N206" s="40" t="str">
        <f aca="false">IF(ISNUMBER(D206),D206/D$31,"")</f>
        <v/>
      </c>
      <c r="O206" s="40" t="str">
        <f aca="false">IF(ISNUMBER(E213),E213/E$31,"")</f>
        <v/>
      </c>
      <c r="P206" s="40" t="str">
        <f aca="false">IF(ISNUMBER(F217),F217/F$31,"")</f>
        <v/>
      </c>
      <c r="Q206" s="40" t="str">
        <f aca="false">IF(ISNUMBER(G223),G223/G$31,"")</f>
        <v/>
      </c>
      <c r="R206" s="40" t="str">
        <f aca="false">IF(ISNUMBER(H221),H221/H$31,"")</f>
        <v/>
      </c>
      <c r="S206" s="40" t="str">
        <f aca="false">IF(ISNUMBER(I225),I225/I$31,"")</f>
        <v/>
      </c>
      <c r="T206" s="40" t="str">
        <f aca="false">IF(ISNUMBER(J226),J226/J$31,"")</f>
        <v/>
      </c>
      <c r="X206" s="13" t="n">
        <f aca="false">X205+1</f>
        <v>44060</v>
      </c>
      <c r="Y206" s="0" t="n">
        <f aca="false">Y205+1</f>
        <v>163</v>
      </c>
      <c r="Z206" s="0" t="str">
        <f aca="false">IF(D207&gt;0,D207,"")</f>
        <v> </v>
      </c>
      <c r="AA206" s="0" t="str">
        <f aca="false">IF(E207&gt;0,E207,"")</f>
        <v> </v>
      </c>
      <c r="AB206" s="0" t="str">
        <f aca="false">IF(F207&gt;0,F207,"")</f>
        <v> </v>
      </c>
      <c r="AC206" s="0" t="str">
        <f aca="false">IF(G207&gt;0,G207,"")</f>
        <v> </v>
      </c>
      <c r="AD206" s="0" t="str">
        <f aca="false">IF(H207&gt;0,H207,"")</f>
        <v> </v>
      </c>
      <c r="AE206" s="0" t="str">
        <f aca="false">IF(I207&gt;0,I207,"")</f>
        <v> </v>
      </c>
      <c r="AF206" s="0" t="str">
        <f aca="false">IF(J207&gt;0,J207,"")</f>
        <v> </v>
      </c>
      <c r="AH206" s="15" t="n">
        <f aca="false">AH205+1</f>
        <v>44060</v>
      </c>
      <c r="AI206" s="5" t="n">
        <f aca="false">AI205+1</f>
        <v>163</v>
      </c>
      <c r="AJ206" s="32" t="str">
        <f aca="false">IF(ISNUMBER(D206),D206/D$31,"")</f>
        <v/>
      </c>
      <c r="AK206" s="32" t="str">
        <f aca="false">IF(ISNUMBER(E206),E206/E$31,"")</f>
        <v/>
      </c>
      <c r="AL206" s="32" t="str">
        <f aca="false">IF(ISNUMBER(F206),F206/F$31,"")</f>
        <v/>
      </c>
      <c r="AM206" s="32" t="str">
        <f aca="false">IF(ISNUMBER(G206),G206/G$31,"")</f>
        <v/>
      </c>
      <c r="AN206" s="32" t="str">
        <f aca="false">IF(ISNUMBER(H206),H206/H$31,"")</f>
        <v/>
      </c>
      <c r="AO206" s="32" t="str">
        <f aca="false">IF(ISNUMBER(I206),I206/I$31,"")</f>
        <v/>
      </c>
      <c r="AP206" s="32" t="str">
        <f aca="false">IF(ISNUMBER(J206),J206/J$31,"")</f>
        <v/>
      </c>
    </row>
    <row r="207" customFormat="false" ht="12.8" hidden="false" customHeight="false" outlineLevel="0" collapsed="false">
      <c r="C207" s="15" t="n">
        <f aca="false">C206+1</f>
        <v>44061</v>
      </c>
      <c r="D207" s="21" t="str">
        <f aca="false">IF(ISNUMBER(data_in!$D244),data_in!$D244," ")</f>
        <v> </v>
      </c>
      <c r="E207" s="21" t="str">
        <f aca="false">IF(ISNUMBER(data_in!$E244),data_in!$E244," ")</f>
        <v> </v>
      </c>
      <c r="F207" s="21" t="str">
        <f aca="false">IF(ISNUMBER(data_in!$F244),data_in!$F244," ")</f>
        <v> </v>
      </c>
      <c r="G207" s="21" t="str">
        <f aca="false">IF(ISNUMBER(data_in!$G244),data_in!$G244," ")</f>
        <v> </v>
      </c>
      <c r="H207" s="21" t="str">
        <f aca="false">IF(ISNUMBER(data_in!$H244),data_in!$H244," ")</f>
        <v> </v>
      </c>
      <c r="I207" s="21" t="str">
        <f aca="false">IF(ISNUMBER(data_in!$I244),data_in!$I244," ")</f>
        <v> </v>
      </c>
      <c r="J207" s="21" t="str">
        <f aca="false">IF(ISNUMBER(data_in!$J244),data_in!$J244," ")</f>
        <v> </v>
      </c>
      <c r="L207" s="15" t="n">
        <f aca="false">L206+1</f>
        <v>44061</v>
      </c>
      <c r="M207" s="0" t="n">
        <f aca="false">M206+1</f>
        <v>164</v>
      </c>
      <c r="N207" s="40" t="str">
        <f aca="false">IF(ISNUMBER(D207),D207/D$31,"")</f>
        <v/>
      </c>
      <c r="O207" s="40" t="str">
        <f aca="false">IF(ISNUMBER(E214),E214/E$31,"")</f>
        <v/>
      </c>
      <c r="P207" s="40" t="str">
        <f aca="false">IF(ISNUMBER(F218),F218/F$31,"")</f>
        <v/>
      </c>
      <c r="Q207" s="40" t="str">
        <f aca="false">IF(ISNUMBER(G224),G224/G$31,"")</f>
        <v/>
      </c>
      <c r="R207" s="40" t="str">
        <f aca="false">IF(ISNUMBER(H222),H222/H$31,"")</f>
        <v/>
      </c>
      <c r="S207" s="40" t="str">
        <f aca="false">IF(ISNUMBER(I226),I226/I$31,"")</f>
        <v/>
      </c>
      <c r="T207" s="40" t="str">
        <f aca="false">IF(ISNUMBER(J227),J227/J$31,"")</f>
        <v/>
      </c>
      <c r="X207" s="13" t="n">
        <f aca="false">X206+1</f>
        <v>44061</v>
      </c>
      <c r="Y207" s="0" t="n">
        <f aca="false">Y206+1</f>
        <v>164</v>
      </c>
      <c r="Z207" s="0" t="str">
        <f aca="false">IF(D208&gt;0,D208,"")</f>
        <v> </v>
      </c>
      <c r="AA207" s="0" t="str">
        <f aca="false">IF(E208&gt;0,E208,"")</f>
        <v> </v>
      </c>
      <c r="AB207" s="0" t="str">
        <f aca="false">IF(F208&gt;0,F208,"")</f>
        <v> </v>
      </c>
      <c r="AC207" s="0" t="str">
        <f aca="false">IF(G208&gt;0,G208,"")</f>
        <v> </v>
      </c>
      <c r="AD207" s="0" t="str">
        <f aca="false">IF(H208&gt;0,H208,"")</f>
        <v> </v>
      </c>
      <c r="AE207" s="0" t="str">
        <f aca="false">IF(I208&gt;0,I208,"")</f>
        <v> </v>
      </c>
      <c r="AF207" s="0" t="str">
        <f aca="false">IF(J208&gt;0,J208,"")</f>
        <v> </v>
      </c>
      <c r="AH207" s="15" t="n">
        <f aca="false">AH206+1</f>
        <v>44061</v>
      </c>
      <c r="AI207" s="5" t="n">
        <f aca="false">AI206+1</f>
        <v>164</v>
      </c>
      <c r="AJ207" s="32" t="str">
        <f aca="false">IF(ISNUMBER(D207),D207/D$31,"")</f>
        <v/>
      </c>
      <c r="AK207" s="32" t="str">
        <f aca="false">IF(ISNUMBER(E207),E207/E$31,"")</f>
        <v/>
      </c>
      <c r="AL207" s="32" t="str">
        <f aca="false">IF(ISNUMBER(F207),F207/F$31,"")</f>
        <v/>
      </c>
      <c r="AM207" s="32" t="str">
        <f aca="false">IF(ISNUMBER(G207),G207/G$31,"")</f>
        <v/>
      </c>
      <c r="AN207" s="32" t="str">
        <f aca="false">IF(ISNUMBER(H207),H207/H$31,"")</f>
        <v/>
      </c>
      <c r="AO207" s="32" t="str">
        <f aca="false">IF(ISNUMBER(I207),I207/I$31,"")</f>
        <v/>
      </c>
      <c r="AP207" s="32" t="str">
        <f aca="false">IF(ISNUMBER(J207),J207/J$31,"")</f>
        <v/>
      </c>
    </row>
    <row r="208" customFormat="false" ht="12.8" hidden="false" customHeight="false" outlineLevel="0" collapsed="false">
      <c r="C208" s="15" t="n">
        <f aca="false">C207+1</f>
        <v>44062</v>
      </c>
      <c r="D208" s="21" t="str">
        <f aca="false">IF(ISNUMBER(data_in!$D245),data_in!$D245," ")</f>
        <v> </v>
      </c>
      <c r="E208" s="21" t="str">
        <f aca="false">IF(ISNUMBER(data_in!$E245),data_in!$E245," ")</f>
        <v> </v>
      </c>
      <c r="F208" s="21" t="str">
        <f aca="false">IF(ISNUMBER(data_in!$F245),data_in!$F245," ")</f>
        <v> </v>
      </c>
      <c r="G208" s="21" t="str">
        <f aca="false">IF(ISNUMBER(data_in!$G245),data_in!$G245," ")</f>
        <v> </v>
      </c>
      <c r="H208" s="21" t="str">
        <f aca="false">IF(ISNUMBER(data_in!$H245),data_in!$H245," ")</f>
        <v> </v>
      </c>
      <c r="I208" s="21" t="str">
        <f aca="false">IF(ISNUMBER(data_in!$I245),data_in!$I245," ")</f>
        <v> </v>
      </c>
      <c r="J208" s="21" t="str">
        <f aca="false">IF(ISNUMBER(data_in!$J245),data_in!$J245," ")</f>
        <v> </v>
      </c>
      <c r="L208" s="15" t="n">
        <f aca="false">L207+1</f>
        <v>44062</v>
      </c>
      <c r="M208" s="0" t="n">
        <f aca="false">M207+1</f>
        <v>165</v>
      </c>
      <c r="N208" s="40" t="str">
        <f aca="false">IF(ISNUMBER(D208),D208/D$31,"")</f>
        <v/>
      </c>
      <c r="O208" s="40" t="str">
        <f aca="false">IF(ISNUMBER(E215),E215/E$31,"")</f>
        <v/>
      </c>
      <c r="P208" s="40" t="str">
        <f aca="false">IF(ISNUMBER(F219),F219/F$31,"")</f>
        <v/>
      </c>
      <c r="Q208" s="40" t="str">
        <f aca="false">IF(ISNUMBER(G225),G225/G$31,"")</f>
        <v/>
      </c>
      <c r="R208" s="40" t="str">
        <f aca="false">IF(ISNUMBER(H223),H223/H$31,"")</f>
        <v/>
      </c>
      <c r="S208" s="40" t="str">
        <f aca="false">IF(ISNUMBER(I227),I227/I$31,"")</f>
        <v/>
      </c>
      <c r="T208" s="40" t="str">
        <f aca="false">IF(ISNUMBER(J228),J228/J$31,"")</f>
        <v/>
      </c>
      <c r="X208" s="13" t="n">
        <f aca="false">X207+1</f>
        <v>44062</v>
      </c>
      <c r="Y208" s="0" t="n">
        <f aca="false">Y207+1</f>
        <v>165</v>
      </c>
      <c r="Z208" s="0" t="str">
        <f aca="false">IF(D209&gt;0,D209,"")</f>
        <v> </v>
      </c>
      <c r="AA208" s="0" t="str">
        <f aca="false">IF(E209&gt;0,E209,"")</f>
        <v> </v>
      </c>
      <c r="AB208" s="0" t="str">
        <f aca="false">IF(F209&gt;0,F209,"")</f>
        <v> </v>
      </c>
      <c r="AC208" s="0" t="str">
        <f aca="false">IF(G209&gt;0,G209,"")</f>
        <v> </v>
      </c>
      <c r="AD208" s="0" t="str">
        <f aca="false">IF(H209&gt;0,H209,"")</f>
        <v> </v>
      </c>
      <c r="AE208" s="0" t="str">
        <f aca="false">IF(I209&gt;0,I209,"")</f>
        <v> </v>
      </c>
      <c r="AF208" s="0" t="str">
        <f aca="false">IF(J209&gt;0,J209,"")</f>
        <v> </v>
      </c>
      <c r="AH208" s="15" t="n">
        <f aca="false">AH207+1</f>
        <v>44062</v>
      </c>
      <c r="AI208" s="5" t="n">
        <f aca="false">AI207+1</f>
        <v>165</v>
      </c>
      <c r="AJ208" s="32" t="str">
        <f aca="false">IF(ISNUMBER(D208),D208/D$31,"")</f>
        <v/>
      </c>
      <c r="AK208" s="32" t="str">
        <f aca="false">IF(ISNUMBER(E208),E208/E$31,"")</f>
        <v/>
      </c>
      <c r="AL208" s="32" t="str">
        <f aca="false">IF(ISNUMBER(F208),F208/F$31,"")</f>
        <v/>
      </c>
      <c r="AM208" s="32" t="str">
        <f aca="false">IF(ISNUMBER(G208),G208/G$31,"")</f>
        <v/>
      </c>
      <c r="AN208" s="32" t="str">
        <f aca="false">IF(ISNUMBER(H208),H208/H$31,"")</f>
        <v/>
      </c>
      <c r="AO208" s="32" t="str">
        <f aca="false">IF(ISNUMBER(I208),I208/I$31,"")</f>
        <v/>
      </c>
      <c r="AP208" s="32" t="str">
        <f aca="false">IF(ISNUMBER(J208),J208/J$31,"")</f>
        <v/>
      </c>
    </row>
    <row r="209" customFormat="false" ht="12.8" hidden="false" customHeight="false" outlineLevel="0" collapsed="false">
      <c r="C209" s="15" t="n">
        <f aca="false">C208+1</f>
        <v>44063</v>
      </c>
      <c r="D209" s="21" t="str">
        <f aca="false">IF(ISNUMBER(data_in!$D246),data_in!$D246," ")</f>
        <v> </v>
      </c>
      <c r="E209" s="21" t="str">
        <f aca="false">IF(ISNUMBER(data_in!$E246),data_in!$E246," ")</f>
        <v> </v>
      </c>
      <c r="F209" s="21" t="str">
        <f aca="false">IF(ISNUMBER(data_in!$F246),data_in!$F246," ")</f>
        <v> </v>
      </c>
      <c r="G209" s="21" t="str">
        <f aca="false">IF(ISNUMBER(data_in!$G246),data_in!$G246," ")</f>
        <v> </v>
      </c>
      <c r="H209" s="21" t="str">
        <f aca="false">IF(ISNUMBER(data_in!$H246),data_in!$H246," ")</f>
        <v> </v>
      </c>
      <c r="I209" s="21" t="str">
        <f aca="false">IF(ISNUMBER(data_in!$I246),data_in!$I246," ")</f>
        <v> </v>
      </c>
      <c r="J209" s="21" t="str">
        <f aca="false">IF(ISNUMBER(data_in!$J246),data_in!$J246," ")</f>
        <v> </v>
      </c>
      <c r="L209" s="15" t="n">
        <f aca="false">L208+1</f>
        <v>44063</v>
      </c>
      <c r="M209" s="0" t="n">
        <f aca="false">M208+1</f>
        <v>166</v>
      </c>
      <c r="N209" s="40" t="str">
        <f aca="false">IF(ISNUMBER(D209),D209/D$31,"")</f>
        <v/>
      </c>
      <c r="O209" s="40" t="str">
        <f aca="false">IF(ISNUMBER(E216),E216/E$31,"")</f>
        <v/>
      </c>
      <c r="P209" s="40" t="str">
        <f aca="false">IF(ISNUMBER(F220),F220/F$31,"")</f>
        <v/>
      </c>
      <c r="Q209" s="40" t="str">
        <f aca="false">IF(ISNUMBER(G226),G226/G$31,"")</f>
        <v/>
      </c>
      <c r="R209" s="40" t="str">
        <f aca="false">IF(ISNUMBER(H224),H224/H$31,"")</f>
        <v/>
      </c>
      <c r="S209" s="40" t="str">
        <f aca="false">IF(ISNUMBER(I228),I228/I$31,"")</f>
        <v/>
      </c>
      <c r="T209" s="40" t="str">
        <f aca="false">IF(ISNUMBER(J229),J229/J$31,"")</f>
        <v/>
      </c>
      <c r="X209" s="13" t="n">
        <f aca="false">X208+1</f>
        <v>44063</v>
      </c>
      <c r="Y209" s="0" t="n">
        <f aca="false">Y208+1</f>
        <v>166</v>
      </c>
      <c r="Z209" s="0" t="str">
        <f aca="false">IF(D210&gt;0,D210,"")</f>
        <v> </v>
      </c>
      <c r="AA209" s="0" t="str">
        <f aca="false">IF(E210&gt;0,E210,"")</f>
        <v> </v>
      </c>
      <c r="AB209" s="0" t="str">
        <f aca="false">IF(F210&gt;0,F210,"")</f>
        <v> </v>
      </c>
      <c r="AC209" s="0" t="str">
        <f aca="false">IF(G210&gt;0,G210,"")</f>
        <v> </v>
      </c>
      <c r="AD209" s="0" t="str">
        <f aca="false">IF(H210&gt;0,H210,"")</f>
        <v> </v>
      </c>
      <c r="AE209" s="0" t="str">
        <f aca="false">IF(I210&gt;0,I210,"")</f>
        <v> </v>
      </c>
      <c r="AF209" s="0" t="str">
        <f aca="false">IF(J210&gt;0,J210,"")</f>
        <v> </v>
      </c>
      <c r="AH209" s="15" t="n">
        <f aca="false">AH208+1</f>
        <v>44063</v>
      </c>
      <c r="AI209" s="5" t="n">
        <f aca="false">AI208+1</f>
        <v>166</v>
      </c>
      <c r="AJ209" s="32" t="str">
        <f aca="false">IF(ISNUMBER(D209),D209/D$31,"")</f>
        <v/>
      </c>
      <c r="AK209" s="32" t="str">
        <f aca="false">IF(ISNUMBER(E209),E209/E$31,"")</f>
        <v/>
      </c>
      <c r="AL209" s="32" t="str">
        <f aca="false">IF(ISNUMBER(F209),F209/F$31,"")</f>
        <v/>
      </c>
      <c r="AM209" s="32" t="str">
        <f aca="false">IF(ISNUMBER(G209),G209/G$31,"")</f>
        <v/>
      </c>
      <c r="AN209" s="32" t="str">
        <f aca="false">IF(ISNUMBER(H209),H209/H$31,"")</f>
        <v/>
      </c>
      <c r="AO209" s="32" t="str">
        <f aca="false">IF(ISNUMBER(I209),I209/I$31,"")</f>
        <v/>
      </c>
      <c r="AP209" s="32" t="str">
        <f aca="false">IF(ISNUMBER(J209),J209/J$31,"")</f>
        <v/>
      </c>
    </row>
    <row r="210" customFormat="false" ht="12.8" hidden="false" customHeight="false" outlineLevel="0" collapsed="false">
      <c r="C210" s="15" t="n">
        <f aca="false">C209+1</f>
        <v>44064</v>
      </c>
      <c r="D210" s="21" t="str">
        <f aca="false">IF(ISNUMBER(data_in!$D247),data_in!$D247," ")</f>
        <v> </v>
      </c>
      <c r="E210" s="21" t="str">
        <f aca="false">IF(ISNUMBER(data_in!$E247),data_in!$E247," ")</f>
        <v> </v>
      </c>
      <c r="F210" s="21" t="str">
        <f aca="false">IF(ISNUMBER(data_in!$F247),data_in!$F247," ")</f>
        <v> </v>
      </c>
      <c r="G210" s="21" t="str">
        <f aca="false">IF(ISNUMBER(data_in!$G247),data_in!$G247," ")</f>
        <v> </v>
      </c>
      <c r="H210" s="21" t="str">
        <f aca="false">IF(ISNUMBER(data_in!$H247),data_in!$H247," ")</f>
        <v> </v>
      </c>
      <c r="I210" s="21" t="str">
        <f aca="false">IF(ISNUMBER(data_in!$I247),data_in!$I247," ")</f>
        <v> </v>
      </c>
      <c r="J210" s="21" t="str">
        <f aca="false">IF(ISNUMBER(data_in!$J247),data_in!$J247," ")</f>
        <v> </v>
      </c>
      <c r="L210" s="15" t="n">
        <f aca="false">L209+1</f>
        <v>44064</v>
      </c>
      <c r="M210" s="0" t="n">
        <f aca="false">M209+1</f>
        <v>167</v>
      </c>
      <c r="N210" s="40" t="str">
        <f aca="false">IF(ISNUMBER(D210),D210/D$31,"")</f>
        <v/>
      </c>
      <c r="O210" s="40" t="str">
        <f aca="false">IF(ISNUMBER(E217),E217/E$31,"")</f>
        <v/>
      </c>
      <c r="P210" s="40" t="str">
        <f aca="false">IF(ISNUMBER(F221),F221/F$31,"")</f>
        <v/>
      </c>
      <c r="Q210" s="40" t="str">
        <f aca="false">IF(ISNUMBER(G227),G227/G$31,"")</f>
        <v/>
      </c>
      <c r="R210" s="40" t="str">
        <f aca="false">IF(ISNUMBER(H225),H225/H$31,"")</f>
        <v/>
      </c>
      <c r="S210" s="40" t="str">
        <f aca="false">IF(ISNUMBER(I229),I229/I$31,"")</f>
        <v/>
      </c>
      <c r="T210" s="40" t="str">
        <f aca="false">IF(ISNUMBER(J230),J230/J$31,"")</f>
        <v/>
      </c>
      <c r="X210" s="13" t="n">
        <f aca="false">X209+1</f>
        <v>44064</v>
      </c>
      <c r="Y210" s="0" t="n">
        <f aca="false">Y209+1</f>
        <v>167</v>
      </c>
      <c r="Z210" s="0" t="str">
        <f aca="false">IF(D211&gt;0,D211,"")</f>
        <v> </v>
      </c>
      <c r="AA210" s="0" t="str">
        <f aca="false">IF(E211&gt;0,E211,"")</f>
        <v> </v>
      </c>
      <c r="AB210" s="0" t="str">
        <f aca="false">IF(F211&gt;0,F211,"")</f>
        <v> </v>
      </c>
      <c r="AC210" s="0" t="str">
        <f aca="false">IF(G211&gt;0,G211,"")</f>
        <v> </v>
      </c>
      <c r="AD210" s="0" t="str">
        <f aca="false">IF(H211&gt;0,H211,"")</f>
        <v> </v>
      </c>
      <c r="AE210" s="0" t="str">
        <f aca="false">IF(I211&gt;0,I211,"")</f>
        <v> </v>
      </c>
      <c r="AF210" s="0" t="str">
        <f aca="false">IF(J211&gt;0,J211,"")</f>
        <v> </v>
      </c>
      <c r="AH210" s="15" t="n">
        <f aca="false">AH209+1</f>
        <v>44064</v>
      </c>
      <c r="AI210" s="5" t="n">
        <f aca="false">AI209+1</f>
        <v>167</v>
      </c>
      <c r="AJ210" s="32" t="str">
        <f aca="false">IF(ISNUMBER(D210),D210/D$31,"")</f>
        <v/>
      </c>
      <c r="AK210" s="32" t="str">
        <f aca="false">IF(ISNUMBER(E210),E210/E$31,"")</f>
        <v/>
      </c>
      <c r="AL210" s="32" t="str">
        <f aca="false">IF(ISNUMBER(F210),F210/F$31,"")</f>
        <v/>
      </c>
      <c r="AM210" s="32" t="str">
        <f aca="false">IF(ISNUMBER(G210),G210/G$31,"")</f>
        <v/>
      </c>
      <c r="AN210" s="32" t="str">
        <f aca="false">IF(ISNUMBER(H210),H210/H$31,"")</f>
        <v/>
      </c>
      <c r="AO210" s="32" t="str">
        <f aca="false">IF(ISNUMBER(I210),I210/I$31,"")</f>
        <v/>
      </c>
      <c r="AP210" s="32" t="str">
        <f aca="false">IF(ISNUMBER(J210),J210/J$31,"")</f>
        <v/>
      </c>
    </row>
    <row r="211" customFormat="false" ht="12.8" hidden="false" customHeight="false" outlineLevel="0" collapsed="false">
      <c r="C211" s="15" t="n">
        <f aca="false">C210+1</f>
        <v>44065</v>
      </c>
      <c r="D211" s="21" t="str">
        <f aca="false">IF(ISNUMBER(data_in!$D248),data_in!$D248," ")</f>
        <v> </v>
      </c>
      <c r="E211" s="21" t="str">
        <f aca="false">IF(ISNUMBER(data_in!$E248),data_in!$E248," ")</f>
        <v> </v>
      </c>
      <c r="F211" s="21" t="str">
        <f aca="false">IF(ISNUMBER(data_in!$F248),data_in!$F248," ")</f>
        <v> </v>
      </c>
      <c r="G211" s="21" t="str">
        <f aca="false">IF(ISNUMBER(data_in!$G248),data_in!$G248," ")</f>
        <v> </v>
      </c>
      <c r="H211" s="21" t="str">
        <f aca="false">IF(ISNUMBER(data_in!$H248),data_in!$H248," ")</f>
        <v> </v>
      </c>
      <c r="I211" s="21" t="str">
        <f aca="false">IF(ISNUMBER(data_in!$I248),data_in!$I248," ")</f>
        <v> </v>
      </c>
      <c r="J211" s="21" t="str">
        <f aca="false">IF(ISNUMBER(data_in!$J248),data_in!$J248," ")</f>
        <v> </v>
      </c>
      <c r="L211" s="15" t="n">
        <f aca="false">L210+1</f>
        <v>44065</v>
      </c>
      <c r="M211" s="0" t="n">
        <f aca="false">M210+1</f>
        <v>168</v>
      </c>
      <c r="N211" s="40" t="str">
        <f aca="false">IF(ISNUMBER(D211),D211/D$31,"")</f>
        <v/>
      </c>
      <c r="O211" s="40" t="str">
        <f aca="false">IF(ISNUMBER(E218),E218/E$31,"")</f>
        <v/>
      </c>
      <c r="P211" s="40" t="str">
        <f aca="false">IF(ISNUMBER(F222),F222/F$31,"")</f>
        <v/>
      </c>
      <c r="Q211" s="40" t="str">
        <f aca="false">IF(ISNUMBER(G228),G228/G$31,"")</f>
        <v/>
      </c>
      <c r="R211" s="40" t="str">
        <f aca="false">IF(ISNUMBER(H226),H226/H$31,"")</f>
        <v/>
      </c>
      <c r="S211" s="40" t="str">
        <f aca="false">IF(ISNUMBER(I230),I230/I$31,"")</f>
        <v/>
      </c>
      <c r="T211" s="40" t="str">
        <f aca="false">IF(ISNUMBER(J231),J231/J$31,"")</f>
        <v/>
      </c>
      <c r="X211" s="13" t="n">
        <f aca="false">X210+1</f>
        <v>44065</v>
      </c>
      <c r="Y211" s="0" t="n">
        <f aca="false">Y210+1</f>
        <v>168</v>
      </c>
      <c r="Z211" s="0" t="str">
        <f aca="false">IF(D212&gt;0,D212,"")</f>
        <v> </v>
      </c>
      <c r="AA211" s="0" t="str">
        <f aca="false">IF(E212&gt;0,E212,"")</f>
        <v> </v>
      </c>
      <c r="AB211" s="0" t="str">
        <f aca="false">IF(F212&gt;0,F212,"")</f>
        <v> </v>
      </c>
      <c r="AC211" s="0" t="str">
        <f aca="false">IF(G212&gt;0,G212,"")</f>
        <v> </v>
      </c>
      <c r="AD211" s="0" t="str">
        <f aca="false">IF(H212&gt;0,H212,"")</f>
        <v> </v>
      </c>
      <c r="AE211" s="0" t="str">
        <f aca="false">IF(I212&gt;0,I212,"")</f>
        <v> </v>
      </c>
      <c r="AF211" s="0" t="str">
        <f aca="false">IF(J212&gt;0,J212,"")</f>
        <v> </v>
      </c>
      <c r="AH211" s="15" t="n">
        <f aca="false">AH210+1</f>
        <v>44065</v>
      </c>
      <c r="AI211" s="5" t="n">
        <f aca="false">AI210+1</f>
        <v>168</v>
      </c>
      <c r="AJ211" s="32" t="str">
        <f aca="false">IF(ISNUMBER(D211),D211/D$31,"")</f>
        <v/>
      </c>
      <c r="AK211" s="32" t="str">
        <f aca="false">IF(ISNUMBER(E211),E211/E$31,"")</f>
        <v/>
      </c>
      <c r="AL211" s="32" t="str">
        <f aca="false">IF(ISNUMBER(F211),F211/F$31,"")</f>
        <v/>
      </c>
      <c r="AM211" s="32" t="str">
        <f aca="false">IF(ISNUMBER(G211),G211/G$31,"")</f>
        <v/>
      </c>
      <c r="AN211" s="32" t="str">
        <f aca="false">IF(ISNUMBER(H211),H211/H$31,"")</f>
        <v/>
      </c>
      <c r="AO211" s="32" t="str">
        <f aca="false">IF(ISNUMBER(I211),I211/I$31,"")</f>
        <v/>
      </c>
      <c r="AP211" s="32" t="str">
        <f aca="false">IF(ISNUMBER(J211),J211/J$31,"")</f>
        <v/>
      </c>
    </row>
    <row r="212" customFormat="false" ht="12.8" hidden="false" customHeight="false" outlineLevel="0" collapsed="false">
      <c r="C212" s="15" t="n">
        <f aca="false">C211+1</f>
        <v>44066</v>
      </c>
      <c r="D212" s="21" t="str">
        <f aca="false">IF(ISNUMBER(data_in!$D249),data_in!$D249," ")</f>
        <v> </v>
      </c>
      <c r="E212" s="21" t="str">
        <f aca="false">IF(ISNUMBER(data_in!$E249),data_in!$E249," ")</f>
        <v> </v>
      </c>
      <c r="F212" s="21" t="str">
        <f aca="false">IF(ISNUMBER(data_in!$F249),data_in!$F249," ")</f>
        <v> </v>
      </c>
      <c r="G212" s="21" t="str">
        <f aca="false">IF(ISNUMBER(data_in!$G249),data_in!$G249," ")</f>
        <v> </v>
      </c>
      <c r="H212" s="21" t="str">
        <f aca="false">IF(ISNUMBER(data_in!$H249),data_in!$H249," ")</f>
        <v> </v>
      </c>
      <c r="I212" s="21" t="str">
        <f aca="false">IF(ISNUMBER(data_in!$I249),data_in!$I249," ")</f>
        <v> </v>
      </c>
      <c r="J212" s="21" t="str">
        <f aca="false">IF(ISNUMBER(data_in!$J249),data_in!$J249," ")</f>
        <v> </v>
      </c>
      <c r="L212" s="15" t="n">
        <f aca="false">L211+1</f>
        <v>44066</v>
      </c>
      <c r="M212" s="0" t="n">
        <f aca="false">M211+1</f>
        <v>169</v>
      </c>
      <c r="N212" s="40" t="str">
        <f aca="false">IF(ISNUMBER(D212),D212/D$31,"")</f>
        <v/>
      </c>
      <c r="O212" s="40" t="str">
        <f aca="false">IF(ISNUMBER(E219),E219/E$31,"")</f>
        <v/>
      </c>
      <c r="P212" s="40" t="str">
        <f aca="false">IF(ISNUMBER(F223),F223/F$31,"")</f>
        <v/>
      </c>
      <c r="Q212" s="40" t="str">
        <f aca="false">IF(ISNUMBER(G229),G229/G$31,"")</f>
        <v/>
      </c>
      <c r="R212" s="40" t="str">
        <f aca="false">IF(ISNUMBER(H227),H227/H$31,"")</f>
        <v/>
      </c>
      <c r="S212" s="40" t="str">
        <f aca="false">IF(ISNUMBER(I231),I231/I$31,"")</f>
        <v/>
      </c>
      <c r="T212" s="40" t="str">
        <f aca="false">IF(ISNUMBER(J232),J232/J$31,"")</f>
        <v/>
      </c>
      <c r="X212" s="13" t="n">
        <f aca="false">X211+1</f>
        <v>44066</v>
      </c>
      <c r="Y212" s="0" t="n">
        <f aca="false">Y211+1</f>
        <v>169</v>
      </c>
      <c r="Z212" s="0" t="str">
        <f aca="false">IF(D213&gt;0,D213,"")</f>
        <v> </v>
      </c>
      <c r="AA212" s="0" t="str">
        <f aca="false">IF(E213&gt;0,E213,"")</f>
        <v> </v>
      </c>
      <c r="AB212" s="0" t="str">
        <f aca="false">IF(F213&gt;0,F213,"")</f>
        <v> </v>
      </c>
      <c r="AC212" s="0" t="str">
        <f aca="false">IF(G213&gt;0,G213,"")</f>
        <v> </v>
      </c>
      <c r="AD212" s="0" t="str">
        <f aca="false">IF(H213&gt;0,H213,"")</f>
        <v> </v>
      </c>
      <c r="AE212" s="0" t="str">
        <f aca="false">IF(I213&gt;0,I213,"")</f>
        <v> </v>
      </c>
      <c r="AF212" s="0" t="str">
        <f aca="false">IF(J213&gt;0,J213,"")</f>
        <v> </v>
      </c>
      <c r="AH212" s="15" t="n">
        <f aca="false">AH211+1</f>
        <v>44066</v>
      </c>
      <c r="AI212" s="5" t="n">
        <f aca="false">AI211+1</f>
        <v>169</v>
      </c>
      <c r="AJ212" s="32" t="str">
        <f aca="false">IF(ISNUMBER(D212),D212/D$31,"")</f>
        <v/>
      </c>
      <c r="AK212" s="32" t="str">
        <f aca="false">IF(ISNUMBER(E212),E212/E$31,"")</f>
        <v/>
      </c>
      <c r="AL212" s="32" t="str">
        <f aca="false">IF(ISNUMBER(F212),F212/F$31,"")</f>
        <v/>
      </c>
      <c r="AM212" s="32" t="str">
        <f aca="false">IF(ISNUMBER(G212),G212/G$31,"")</f>
        <v/>
      </c>
      <c r="AN212" s="32" t="str">
        <f aca="false">IF(ISNUMBER(H212),H212/H$31,"")</f>
        <v/>
      </c>
      <c r="AO212" s="32" t="str">
        <f aca="false">IF(ISNUMBER(I212),I212/I$31,"")</f>
        <v/>
      </c>
      <c r="AP212" s="32" t="str">
        <f aca="false">IF(ISNUMBER(J212),J212/J$31,"")</f>
        <v/>
      </c>
    </row>
    <row r="213" customFormat="false" ht="12.8" hidden="false" customHeight="false" outlineLevel="0" collapsed="false">
      <c r="C213" s="15" t="n">
        <f aca="false">C212+1</f>
        <v>44067</v>
      </c>
      <c r="D213" s="21" t="str">
        <f aca="false">IF(ISNUMBER(data_in!$D250),data_in!$D250," ")</f>
        <v> </v>
      </c>
      <c r="E213" s="21" t="str">
        <f aca="false">IF(ISNUMBER(data_in!$E250),data_in!$E250," ")</f>
        <v> </v>
      </c>
      <c r="F213" s="21" t="str">
        <f aca="false">IF(ISNUMBER(data_in!$F250),data_in!$F250," ")</f>
        <v> </v>
      </c>
      <c r="G213" s="21" t="str">
        <f aca="false">IF(ISNUMBER(data_in!$G250),data_in!$G250," ")</f>
        <v> </v>
      </c>
      <c r="H213" s="21" t="str">
        <f aca="false">IF(ISNUMBER(data_in!$H250),data_in!$H250," ")</f>
        <v> </v>
      </c>
      <c r="I213" s="21" t="str">
        <f aca="false">IF(ISNUMBER(data_in!$I250),data_in!$I250," ")</f>
        <v> </v>
      </c>
      <c r="J213" s="21" t="str">
        <f aca="false">IF(ISNUMBER(data_in!$J250),data_in!$J250," ")</f>
        <v> </v>
      </c>
      <c r="L213" s="15" t="n">
        <f aca="false">L212+1</f>
        <v>44067</v>
      </c>
      <c r="M213" s="0" t="n">
        <f aca="false">M212+1</f>
        <v>170</v>
      </c>
      <c r="N213" s="40" t="str">
        <f aca="false">IF(ISNUMBER(D213),D213/D$31,"")</f>
        <v/>
      </c>
      <c r="O213" s="40" t="str">
        <f aca="false">IF(ISNUMBER(E220),E220/E$31,"")</f>
        <v/>
      </c>
      <c r="P213" s="40" t="str">
        <f aca="false">IF(ISNUMBER(F224),F224/F$31,"")</f>
        <v/>
      </c>
      <c r="Q213" s="40" t="str">
        <f aca="false">IF(ISNUMBER(G230),G230/G$31,"")</f>
        <v/>
      </c>
      <c r="R213" s="40" t="str">
        <f aca="false">IF(ISNUMBER(H228),H228/H$31,"")</f>
        <v/>
      </c>
      <c r="S213" s="40" t="str">
        <f aca="false">IF(ISNUMBER(I232),I232/I$31,"")</f>
        <v/>
      </c>
      <c r="T213" s="40" t="str">
        <f aca="false">IF(ISNUMBER(J233),J233/J$31,"")</f>
        <v/>
      </c>
      <c r="X213" s="13" t="n">
        <f aca="false">X212+1</f>
        <v>44067</v>
      </c>
      <c r="Y213" s="0" t="n">
        <f aca="false">Y212+1</f>
        <v>170</v>
      </c>
      <c r="Z213" s="0" t="str">
        <f aca="false">IF(D214&gt;0,D214,"")</f>
        <v> </v>
      </c>
      <c r="AA213" s="0" t="str">
        <f aca="false">IF(E214&gt;0,E214,"")</f>
        <v> </v>
      </c>
      <c r="AB213" s="0" t="str">
        <f aca="false">IF(F214&gt;0,F214,"")</f>
        <v> </v>
      </c>
      <c r="AC213" s="0" t="str">
        <f aca="false">IF(G214&gt;0,G214,"")</f>
        <v> </v>
      </c>
      <c r="AD213" s="0" t="str">
        <f aca="false">IF(H214&gt;0,H214,"")</f>
        <v> </v>
      </c>
      <c r="AE213" s="0" t="str">
        <f aca="false">IF(I214&gt;0,I214,"")</f>
        <v> </v>
      </c>
      <c r="AF213" s="0" t="str">
        <f aca="false">IF(J214&gt;0,J214,"")</f>
        <v> </v>
      </c>
      <c r="AH213" s="15" t="n">
        <f aca="false">AH212+1</f>
        <v>44067</v>
      </c>
      <c r="AI213" s="5" t="n">
        <f aca="false">AI212+1</f>
        <v>170</v>
      </c>
      <c r="AJ213" s="32" t="str">
        <f aca="false">IF(ISNUMBER(D213),D213/D$31,"")</f>
        <v/>
      </c>
      <c r="AK213" s="32" t="str">
        <f aca="false">IF(ISNUMBER(E213),E213/E$31,"")</f>
        <v/>
      </c>
      <c r="AL213" s="32" t="str">
        <f aca="false">IF(ISNUMBER(F213),F213/F$31,"")</f>
        <v/>
      </c>
      <c r="AM213" s="32" t="str">
        <f aca="false">IF(ISNUMBER(G213),G213/G$31,"")</f>
        <v/>
      </c>
      <c r="AN213" s="32" t="str">
        <f aca="false">IF(ISNUMBER(H213),H213/H$31,"")</f>
        <v/>
      </c>
      <c r="AO213" s="32" t="str">
        <f aca="false">IF(ISNUMBER(I213),I213/I$31,"")</f>
        <v/>
      </c>
      <c r="AP213" s="32" t="str">
        <f aca="false">IF(ISNUMBER(J213),J213/J$31,"")</f>
        <v/>
      </c>
    </row>
    <row r="214" customFormat="false" ht="12.8" hidden="false" customHeight="false" outlineLevel="0" collapsed="false">
      <c r="C214" s="15" t="n">
        <f aca="false">C213+1</f>
        <v>44068</v>
      </c>
      <c r="D214" s="21" t="str">
        <f aca="false">IF(ISNUMBER(data_in!$D251),data_in!$D251," ")</f>
        <v> </v>
      </c>
      <c r="E214" s="21" t="str">
        <f aca="false">IF(ISNUMBER(data_in!$E251),data_in!$E251," ")</f>
        <v> </v>
      </c>
      <c r="F214" s="21" t="str">
        <f aca="false">IF(ISNUMBER(data_in!$F251),data_in!$F251," ")</f>
        <v> </v>
      </c>
      <c r="G214" s="21" t="str">
        <f aca="false">IF(ISNUMBER(data_in!$G251),data_in!$G251," ")</f>
        <v> </v>
      </c>
      <c r="H214" s="21" t="str">
        <f aca="false">IF(ISNUMBER(data_in!$H251),data_in!$H251," ")</f>
        <v> </v>
      </c>
      <c r="I214" s="21" t="str">
        <f aca="false">IF(ISNUMBER(data_in!$I251),data_in!$I251," ")</f>
        <v> </v>
      </c>
      <c r="J214" s="21" t="str">
        <f aca="false">IF(ISNUMBER(data_in!$J251),data_in!$J251," ")</f>
        <v> </v>
      </c>
      <c r="L214" s="15" t="n">
        <f aca="false">L213+1</f>
        <v>44068</v>
      </c>
      <c r="M214" s="0" t="n">
        <f aca="false">M213+1</f>
        <v>171</v>
      </c>
      <c r="N214" s="40" t="str">
        <f aca="false">IF(ISNUMBER(D214),D214/D$31,"")</f>
        <v/>
      </c>
      <c r="O214" s="40" t="str">
        <f aca="false">IF(ISNUMBER(E221),E221/E$31,"")</f>
        <v/>
      </c>
      <c r="P214" s="40" t="str">
        <f aca="false">IF(ISNUMBER(F225),F225/F$31,"")</f>
        <v/>
      </c>
      <c r="Q214" s="40" t="str">
        <f aca="false">IF(ISNUMBER(G231),G231/G$31,"")</f>
        <v/>
      </c>
      <c r="R214" s="40" t="str">
        <f aca="false">IF(ISNUMBER(H229),H229/H$31,"")</f>
        <v/>
      </c>
      <c r="S214" s="40" t="str">
        <f aca="false">IF(ISNUMBER(I233),I233/I$31,"")</f>
        <v/>
      </c>
      <c r="T214" s="40" t="str">
        <f aca="false">IF(ISNUMBER(J234),J234/J$31,"")</f>
        <v/>
      </c>
      <c r="X214" s="13" t="n">
        <f aca="false">X213+1</f>
        <v>44068</v>
      </c>
      <c r="Y214" s="0" t="n">
        <f aca="false">Y213+1</f>
        <v>171</v>
      </c>
      <c r="Z214" s="0" t="str">
        <f aca="false">IF(D215&gt;0,D215,"")</f>
        <v> </v>
      </c>
      <c r="AA214" s="0" t="str">
        <f aca="false">IF(E215&gt;0,E215,"")</f>
        <v> </v>
      </c>
      <c r="AB214" s="0" t="str">
        <f aca="false">IF(F215&gt;0,F215,"")</f>
        <v> </v>
      </c>
      <c r="AC214" s="0" t="str">
        <f aca="false">IF(G215&gt;0,G215,"")</f>
        <v> </v>
      </c>
      <c r="AD214" s="0" t="str">
        <f aca="false">IF(H215&gt;0,H215,"")</f>
        <v> </v>
      </c>
      <c r="AE214" s="0" t="str">
        <f aca="false">IF(I215&gt;0,I215,"")</f>
        <v> </v>
      </c>
      <c r="AF214" s="0" t="str">
        <f aca="false">IF(J215&gt;0,J215,"")</f>
        <v> </v>
      </c>
      <c r="AH214" s="15" t="n">
        <f aca="false">AH213+1</f>
        <v>44068</v>
      </c>
      <c r="AI214" s="5" t="n">
        <f aca="false">AI213+1</f>
        <v>171</v>
      </c>
      <c r="AJ214" s="32" t="str">
        <f aca="false">IF(ISNUMBER(D214),D214/D$31,"")</f>
        <v/>
      </c>
      <c r="AK214" s="32" t="str">
        <f aca="false">IF(ISNUMBER(E214),E214/E$31,"")</f>
        <v/>
      </c>
      <c r="AL214" s="32" t="str">
        <f aca="false">IF(ISNUMBER(F214),F214/F$31,"")</f>
        <v/>
      </c>
      <c r="AM214" s="32" t="str">
        <f aca="false">IF(ISNUMBER(G214),G214/G$31,"")</f>
        <v/>
      </c>
      <c r="AN214" s="32" t="str">
        <f aca="false">IF(ISNUMBER(H214),H214/H$31,"")</f>
        <v/>
      </c>
      <c r="AO214" s="32" t="str">
        <f aca="false">IF(ISNUMBER(I214),I214/I$31,"")</f>
        <v/>
      </c>
      <c r="AP214" s="32" t="str">
        <f aca="false">IF(ISNUMBER(J214),J214/J$31,"")</f>
        <v/>
      </c>
    </row>
    <row r="215" customFormat="false" ht="12.8" hidden="false" customHeight="false" outlineLevel="0" collapsed="false">
      <c r="C215" s="15" t="n">
        <f aca="false">C214+1</f>
        <v>44069</v>
      </c>
      <c r="D215" s="21" t="str">
        <f aca="false">IF(ISNUMBER(data_in!$D252),data_in!$D252," ")</f>
        <v> </v>
      </c>
      <c r="E215" s="21" t="str">
        <f aca="false">IF(ISNUMBER(data_in!$E252),data_in!$E252," ")</f>
        <v> </v>
      </c>
      <c r="F215" s="21" t="str">
        <f aca="false">IF(ISNUMBER(data_in!$F252),data_in!$F252," ")</f>
        <v> </v>
      </c>
      <c r="G215" s="21" t="str">
        <f aca="false">IF(ISNUMBER(data_in!$G252),data_in!$G252," ")</f>
        <v> </v>
      </c>
      <c r="H215" s="21" t="str">
        <f aca="false">IF(ISNUMBER(data_in!$H252),data_in!$H252," ")</f>
        <v> </v>
      </c>
      <c r="I215" s="21" t="str">
        <f aca="false">IF(ISNUMBER(data_in!$I252),data_in!$I252," ")</f>
        <v> </v>
      </c>
      <c r="J215" s="21" t="str">
        <f aca="false">IF(ISNUMBER(data_in!$J252),data_in!$J252," ")</f>
        <v> </v>
      </c>
      <c r="L215" s="15" t="n">
        <f aca="false">L214+1</f>
        <v>44069</v>
      </c>
      <c r="M215" s="0" t="n">
        <f aca="false">M214+1</f>
        <v>172</v>
      </c>
      <c r="N215" s="40" t="str">
        <f aca="false">IF(ISNUMBER(D215),D215/D$31,"")</f>
        <v/>
      </c>
      <c r="O215" s="40" t="str">
        <f aca="false">IF(ISNUMBER(E222),E222/E$31,"")</f>
        <v/>
      </c>
      <c r="P215" s="40" t="str">
        <f aca="false">IF(ISNUMBER(F226),F226/F$31,"")</f>
        <v/>
      </c>
      <c r="Q215" s="40" t="str">
        <f aca="false">IF(ISNUMBER(G232),G232/G$31,"")</f>
        <v/>
      </c>
      <c r="R215" s="40" t="str">
        <f aca="false">IF(ISNUMBER(H230),H230/H$31,"")</f>
        <v/>
      </c>
      <c r="S215" s="40" t="str">
        <f aca="false">IF(ISNUMBER(I234),I234/I$31,"")</f>
        <v/>
      </c>
      <c r="T215" s="40" t="str">
        <f aca="false">IF(ISNUMBER(J235),J235/J$31,"")</f>
        <v/>
      </c>
      <c r="X215" s="13" t="n">
        <f aca="false">X214+1</f>
        <v>44069</v>
      </c>
      <c r="Y215" s="0" t="n">
        <f aca="false">Y214+1</f>
        <v>172</v>
      </c>
      <c r="Z215" s="0" t="str">
        <f aca="false">IF(D216&gt;0,D216,"")</f>
        <v> </v>
      </c>
      <c r="AA215" s="0" t="str">
        <f aca="false">IF(E216&gt;0,E216,"")</f>
        <v> </v>
      </c>
      <c r="AB215" s="0" t="str">
        <f aca="false">IF(F216&gt;0,F216,"")</f>
        <v> </v>
      </c>
      <c r="AC215" s="0" t="str">
        <f aca="false">IF(G216&gt;0,G216,"")</f>
        <v> </v>
      </c>
      <c r="AD215" s="0" t="str">
        <f aca="false">IF(H216&gt;0,H216,"")</f>
        <v> </v>
      </c>
      <c r="AE215" s="0" t="str">
        <f aca="false">IF(I216&gt;0,I216,"")</f>
        <v> </v>
      </c>
      <c r="AF215" s="0" t="str">
        <f aca="false">IF(J216&gt;0,J216,"")</f>
        <v> </v>
      </c>
      <c r="AH215" s="15" t="n">
        <f aca="false">AH214+1</f>
        <v>44069</v>
      </c>
      <c r="AI215" s="5" t="n">
        <f aca="false">AI214+1</f>
        <v>172</v>
      </c>
      <c r="AJ215" s="32" t="str">
        <f aca="false">IF(ISNUMBER(D215),D215/D$31,"")</f>
        <v/>
      </c>
      <c r="AK215" s="32" t="str">
        <f aca="false">IF(ISNUMBER(E215),E215/E$31,"")</f>
        <v/>
      </c>
      <c r="AL215" s="32" t="str">
        <f aca="false">IF(ISNUMBER(F215),F215/F$31,"")</f>
        <v/>
      </c>
      <c r="AM215" s="32" t="str">
        <f aca="false">IF(ISNUMBER(G215),G215/G$31,"")</f>
        <v/>
      </c>
      <c r="AN215" s="32" t="str">
        <f aca="false">IF(ISNUMBER(H215),H215/H$31,"")</f>
        <v/>
      </c>
      <c r="AO215" s="32" t="str">
        <f aca="false">IF(ISNUMBER(I215),I215/I$31,"")</f>
        <v/>
      </c>
      <c r="AP215" s="32" t="str">
        <f aca="false">IF(ISNUMBER(J215),J215/J$31,"")</f>
        <v/>
      </c>
    </row>
    <row r="216" customFormat="false" ht="12.8" hidden="false" customHeight="false" outlineLevel="0" collapsed="false">
      <c r="C216" s="15" t="n">
        <f aca="false">C215+1</f>
        <v>44070</v>
      </c>
      <c r="D216" s="21" t="str">
        <f aca="false">IF(ISNUMBER(data_in!$D253),data_in!$D253," ")</f>
        <v> </v>
      </c>
      <c r="E216" s="21" t="str">
        <f aca="false">IF(ISNUMBER(data_in!$E253),data_in!$E253," ")</f>
        <v> </v>
      </c>
      <c r="F216" s="21" t="str">
        <f aca="false">IF(ISNUMBER(data_in!$F253),data_in!$F253," ")</f>
        <v> </v>
      </c>
      <c r="G216" s="21" t="str">
        <f aca="false">IF(ISNUMBER(data_in!$G253),data_in!$G253," ")</f>
        <v> </v>
      </c>
      <c r="H216" s="21" t="str">
        <f aca="false">IF(ISNUMBER(data_in!$H253),data_in!$H253," ")</f>
        <v> </v>
      </c>
      <c r="I216" s="21" t="str">
        <f aca="false">IF(ISNUMBER(data_in!$I253),data_in!$I253," ")</f>
        <v> </v>
      </c>
      <c r="J216" s="21" t="str">
        <f aca="false">IF(ISNUMBER(data_in!$J253),data_in!$J253," ")</f>
        <v> </v>
      </c>
      <c r="L216" s="15" t="n">
        <f aca="false">L215+1</f>
        <v>44070</v>
      </c>
      <c r="M216" s="0" t="n">
        <f aca="false">M215+1</f>
        <v>173</v>
      </c>
      <c r="N216" s="40" t="str">
        <f aca="false">IF(ISNUMBER(D216),D216/D$31,"")</f>
        <v/>
      </c>
      <c r="O216" s="40" t="str">
        <f aca="false">IF(ISNUMBER(E223),E223/E$31,"")</f>
        <v/>
      </c>
      <c r="P216" s="40" t="str">
        <f aca="false">IF(ISNUMBER(F227),F227/F$31,"")</f>
        <v/>
      </c>
      <c r="Q216" s="40" t="str">
        <f aca="false">IF(ISNUMBER(G233),G233/G$31,"")</f>
        <v/>
      </c>
      <c r="R216" s="40" t="str">
        <f aca="false">IF(ISNUMBER(H231),H231/H$31,"")</f>
        <v/>
      </c>
      <c r="S216" s="40" t="str">
        <f aca="false">IF(ISNUMBER(I235),I235/I$31,"")</f>
        <v/>
      </c>
      <c r="T216" s="40" t="str">
        <f aca="false">IF(ISNUMBER(J236),J236/J$31,"")</f>
        <v/>
      </c>
      <c r="X216" s="13" t="n">
        <f aca="false">X215+1</f>
        <v>44070</v>
      </c>
      <c r="Y216" s="0" t="n">
        <f aca="false">Y215+1</f>
        <v>173</v>
      </c>
      <c r="Z216" s="0" t="str">
        <f aca="false">IF(D217&gt;0,D217,"")</f>
        <v> </v>
      </c>
      <c r="AA216" s="0" t="str">
        <f aca="false">IF(E217&gt;0,E217,"")</f>
        <v> </v>
      </c>
      <c r="AB216" s="0" t="str">
        <f aca="false">IF(F217&gt;0,F217,"")</f>
        <v> </v>
      </c>
      <c r="AC216" s="0" t="str">
        <f aca="false">IF(G217&gt;0,G217,"")</f>
        <v> </v>
      </c>
      <c r="AD216" s="0" t="str">
        <f aca="false">IF(H217&gt;0,H217,"")</f>
        <v> </v>
      </c>
      <c r="AE216" s="0" t="str">
        <f aca="false">IF(I217&gt;0,I217,"")</f>
        <v> </v>
      </c>
      <c r="AF216" s="0" t="str">
        <f aca="false">IF(J217&gt;0,J217,"")</f>
        <v> </v>
      </c>
      <c r="AH216" s="15" t="n">
        <f aca="false">AH215+1</f>
        <v>44070</v>
      </c>
      <c r="AI216" s="5" t="n">
        <f aca="false">AI215+1</f>
        <v>173</v>
      </c>
      <c r="AJ216" s="32" t="str">
        <f aca="false">IF(ISNUMBER(D216),D216/D$31,"")</f>
        <v/>
      </c>
      <c r="AK216" s="32" t="str">
        <f aca="false">IF(ISNUMBER(E216),E216/E$31,"")</f>
        <v/>
      </c>
      <c r="AL216" s="32" t="str">
        <f aca="false">IF(ISNUMBER(F216),F216/F$31,"")</f>
        <v/>
      </c>
      <c r="AM216" s="32" t="str">
        <f aca="false">IF(ISNUMBER(G216),G216/G$31,"")</f>
        <v/>
      </c>
      <c r="AN216" s="32" t="str">
        <f aca="false">IF(ISNUMBER(H216),H216/H$31,"")</f>
        <v/>
      </c>
      <c r="AO216" s="32" t="str">
        <f aca="false">IF(ISNUMBER(I216),I216/I$31,"")</f>
        <v/>
      </c>
      <c r="AP216" s="32" t="str">
        <f aca="false">IF(ISNUMBER(J216),J216/J$31,"")</f>
        <v/>
      </c>
    </row>
    <row r="217" customFormat="false" ht="12.8" hidden="false" customHeight="false" outlineLevel="0" collapsed="false">
      <c r="C217" s="15" t="n">
        <f aca="false">C216+1</f>
        <v>44071</v>
      </c>
      <c r="D217" s="21" t="str">
        <f aca="false">IF(ISNUMBER(data_in!$D254),data_in!$D254," ")</f>
        <v> </v>
      </c>
      <c r="E217" s="21" t="str">
        <f aca="false">IF(ISNUMBER(data_in!$E254),data_in!$E254," ")</f>
        <v> </v>
      </c>
      <c r="F217" s="21" t="str">
        <f aca="false">IF(ISNUMBER(data_in!$F254),data_in!$F254," ")</f>
        <v> </v>
      </c>
      <c r="G217" s="21" t="str">
        <f aca="false">IF(ISNUMBER(data_in!$G254),data_in!$G254," ")</f>
        <v> </v>
      </c>
      <c r="H217" s="21" t="str">
        <f aca="false">IF(ISNUMBER(data_in!$H254),data_in!$H254," ")</f>
        <v> </v>
      </c>
      <c r="I217" s="21" t="str">
        <f aca="false">IF(ISNUMBER(data_in!$I254),data_in!$I254," ")</f>
        <v> </v>
      </c>
      <c r="J217" s="21" t="str">
        <f aca="false">IF(ISNUMBER(data_in!$J254),data_in!$J254," ")</f>
        <v> </v>
      </c>
      <c r="L217" s="15" t="n">
        <f aca="false">L216+1</f>
        <v>44071</v>
      </c>
      <c r="M217" s="0" t="n">
        <f aca="false">M216+1</f>
        <v>174</v>
      </c>
      <c r="N217" s="40" t="str">
        <f aca="false">IF(ISNUMBER(D217),D217/D$31,"")</f>
        <v/>
      </c>
      <c r="O217" s="40" t="str">
        <f aca="false">IF(ISNUMBER(E224),E224/E$31,"")</f>
        <v/>
      </c>
      <c r="P217" s="40" t="str">
        <f aca="false">IF(ISNUMBER(F228),F228/F$31,"")</f>
        <v/>
      </c>
      <c r="Q217" s="40" t="str">
        <f aca="false">IF(ISNUMBER(G234),G234/G$31,"")</f>
        <v/>
      </c>
      <c r="R217" s="40" t="str">
        <f aca="false">IF(ISNUMBER(H232),H232/H$31,"")</f>
        <v/>
      </c>
      <c r="S217" s="40" t="str">
        <f aca="false">IF(ISNUMBER(I236),I236/I$31,"")</f>
        <v/>
      </c>
      <c r="T217" s="40" t="str">
        <f aca="false">IF(ISNUMBER(J237),J237/J$31,"")</f>
        <v/>
      </c>
      <c r="X217" s="13" t="n">
        <f aca="false">X216+1</f>
        <v>44071</v>
      </c>
      <c r="Y217" s="0" t="n">
        <f aca="false">Y216+1</f>
        <v>174</v>
      </c>
      <c r="Z217" s="0" t="str">
        <f aca="false">IF(D218&gt;0,D218,"")</f>
        <v> </v>
      </c>
      <c r="AA217" s="0" t="str">
        <f aca="false">IF(E218&gt;0,E218,"")</f>
        <v> </v>
      </c>
      <c r="AB217" s="0" t="str">
        <f aca="false">IF(F218&gt;0,F218,"")</f>
        <v> </v>
      </c>
      <c r="AC217" s="0" t="str">
        <f aca="false">IF(G218&gt;0,G218,"")</f>
        <v> </v>
      </c>
      <c r="AD217" s="0" t="str">
        <f aca="false">IF(H218&gt;0,H218,"")</f>
        <v> </v>
      </c>
      <c r="AE217" s="0" t="str">
        <f aca="false">IF(I218&gt;0,I218,"")</f>
        <v> </v>
      </c>
      <c r="AF217" s="0" t="str">
        <f aca="false">IF(J218&gt;0,J218,"")</f>
        <v> </v>
      </c>
      <c r="AH217" s="15" t="n">
        <f aca="false">AH216+1</f>
        <v>44071</v>
      </c>
      <c r="AI217" s="5" t="n">
        <f aca="false">AI216+1</f>
        <v>174</v>
      </c>
      <c r="AJ217" s="32" t="str">
        <f aca="false">IF(ISNUMBER(D217),D217/D$31,"")</f>
        <v/>
      </c>
      <c r="AK217" s="32" t="str">
        <f aca="false">IF(ISNUMBER(E217),E217/E$31,"")</f>
        <v/>
      </c>
      <c r="AL217" s="32" t="str">
        <f aca="false">IF(ISNUMBER(F217),F217/F$31,"")</f>
        <v/>
      </c>
      <c r="AM217" s="32" t="str">
        <f aca="false">IF(ISNUMBER(G217),G217/G$31,"")</f>
        <v/>
      </c>
      <c r="AN217" s="32" t="str">
        <f aca="false">IF(ISNUMBER(H217),H217/H$31,"")</f>
        <v/>
      </c>
      <c r="AO217" s="32" t="str">
        <f aca="false">IF(ISNUMBER(I217),I217/I$31,"")</f>
        <v/>
      </c>
      <c r="AP217" s="32" t="str">
        <f aca="false">IF(ISNUMBER(J217),J217/J$31,"")</f>
        <v/>
      </c>
    </row>
    <row r="218" customFormat="false" ht="12.8" hidden="false" customHeight="false" outlineLevel="0" collapsed="false">
      <c r="C218" s="15" t="n">
        <f aca="false">C217+1</f>
        <v>44072</v>
      </c>
      <c r="D218" s="21" t="str">
        <f aca="false">IF(ISNUMBER(data_in!$D255),data_in!$D255," ")</f>
        <v> </v>
      </c>
      <c r="E218" s="21" t="str">
        <f aca="false">IF(ISNUMBER(data_in!$E255),data_in!$E255," ")</f>
        <v> </v>
      </c>
      <c r="F218" s="21" t="str">
        <f aca="false">IF(ISNUMBER(data_in!$F255),data_in!$F255," ")</f>
        <v> </v>
      </c>
      <c r="G218" s="21" t="str">
        <f aca="false">IF(ISNUMBER(data_in!$G255),data_in!$G255," ")</f>
        <v> </v>
      </c>
      <c r="H218" s="21" t="str">
        <f aca="false">IF(ISNUMBER(data_in!$H255),data_in!$H255," ")</f>
        <v> </v>
      </c>
      <c r="I218" s="21" t="str">
        <f aca="false">IF(ISNUMBER(data_in!$I255),data_in!$I255," ")</f>
        <v> </v>
      </c>
      <c r="J218" s="21" t="str">
        <f aca="false">IF(ISNUMBER(data_in!$J255),data_in!$J255," ")</f>
        <v> </v>
      </c>
      <c r="L218" s="15" t="n">
        <f aca="false">L217+1</f>
        <v>44072</v>
      </c>
      <c r="M218" s="0" t="n">
        <f aca="false">M217+1</f>
        <v>175</v>
      </c>
      <c r="N218" s="40" t="str">
        <f aca="false">IF(ISNUMBER(D218),D218/D$31,"")</f>
        <v/>
      </c>
      <c r="O218" s="40" t="str">
        <f aca="false">IF(ISNUMBER(E225),E225/E$31,"")</f>
        <v/>
      </c>
      <c r="P218" s="40" t="str">
        <f aca="false">IF(ISNUMBER(F229),F229/F$31,"")</f>
        <v/>
      </c>
      <c r="Q218" s="40" t="str">
        <f aca="false">IF(ISNUMBER(G235),G235/G$31,"")</f>
        <v/>
      </c>
      <c r="R218" s="40" t="str">
        <f aca="false">IF(ISNUMBER(H233),H233/H$31,"")</f>
        <v/>
      </c>
      <c r="S218" s="40" t="str">
        <f aca="false">IF(ISNUMBER(I237),I237/I$31,"")</f>
        <v/>
      </c>
      <c r="T218" s="40" t="str">
        <f aca="false">IF(ISNUMBER(J238),J238/J$31,"")</f>
        <v/>
      </c>
      <c r="X218" s="13" t="n">
        <f aca="false">X217+1</f>
        <v>44072</v>
      </c>
      <c r="Y218" s="0" t="n">
        <f aca="false">Y217+1</f>
        <v>175</v>
      </c>
      <c r="Z218" s="0" t="str">
        <f aca="false">IF(D219&gt;0,D219,"")</f>
        <v> </v>
      </c>
      <c r="AA218" s="0" t="str">
        <f aca="false">IF(E219&gt;0,E219,"")</f>
        <v> </v>
      </c>
      <c r="AB218" s="0" t="str">
        <f aca="false">IF(F219&gt;0,F219,"")</f>
        <v> </v>
      </c>
      <c r="AC218" s="0" t="str">
        <f aca="false">IF(G219&gt;0,G219,"")</f>
        <v> </v>
      </c>
      <c r="AD218" s="0" t="str">
        <f aca="false">IF(H219&gt;0,H219,"")</f>
        <v> </v>
      </c>
      <c r="AE218" s="0" t="str">
        <f aca="false">IF(I219&gt;0,I219,"")</f>
        <v> </v>
      </c>
      <c r="AF218" s="0" t="str">
        <f aca="false">IF(J219&gt;0,J219,"")</f>
        <v> </v>
      </c>
      <c r="AH218" s="15" t="n">
        <f aca="false">AH217+1</f>
        <v>44072</v>
      </c>
      <c r="AI218" s="5" t="n">
        <f aca="false">AI217+1</f>
        <v>175</v>
      </c>
      <c r="AJ218" s="32" t="str">
        <f aca="false">IF(ISNUMBER(D218),D218/D$31,"")</f>
        <v/>
      </c>
      <c r="AK218" s="32" t="str">
        <f aca="false">IF(ISNUMBER(E218),E218/E$31,"")</f>
        <v/>
      </c>
      <c r="AL218" s="32" t="str">
        <f aca="false">IF(ISNUMBER(F218),F218/F$31,"")</f>
        <v/>
      </c>
      <c r="AM218" s="32" t="str">
        <f aca="false">IF(ISNUMBER(G218),G218/G$31,"")</f>
        <v/>
      </c>
      <c r="AN218" s="32" t="str">
        <f aca="false">IF(ISNUMBER(H218),H218/H$31,"")</f>
        <v/>
      </c>
      <c r="AO218" s="32" t="str">
        <f aca="false">IF(ISNUMBER(I218),I218/I$31,"")</f>
        <v/>
      </c>
      <c r="AP218" s="32" t="str">
        <f aca="false">IF(ISNUMBER(J218),J218/J$31,"")</f>
        <v/>
      </c>
    </row>
    <row r="219" customFormat="false" ht="12.8" hidden="false" customHeight="false" outlineLevel="0" collapsed="false">
      <c r="C219" s="15" t="n">
        <f aca="false">C218+1</f>
        <v>44073</v>
      </c>
      <c r="D219" s="21" t="str">
        <f aca="false">IF(ISNUMBER(data_in!$D256),data_in!$D256," ")</f>
        <v> </v>
      </c>
      <c r="E219" s="21" t="str">
        <f aca="false">IF(ISNUMBER(data_in!$E256),data_in!$E256," ")</f>
        <v> </v>
      </c>
      <c r="F219" s="21" t="str">
        <f aca="false">IF(ISNUMBER(data_in!$F256),data_in!$F256," ")</f>
        <v> </v>
      </c>
      <c r="G219" s="21" t="str">
        <f aca="false">IF(ISNUMBER(data_in!$G256),data_in!$G256," ")</f>
        <v> </v>
      </c>
      <c r="H219" s="21" t="str">
        <f aca="false">IF(ISNUMBER(data_in!$H256),data_in!$H256," ")</f>
        <v> </v>
      </c>
      <c r="I219" s="21" t="str">
        <f aca="false">IF(ISNUMBER(data_in!$I256),data_in!$I256," ")</f>
        <v> </v>
      </c>
      <c r="J219" s="21" t="str">
        <f aca="false">IF(ISNUMBER(data_in!$J256),data_in!$J256," ")</f>
        <v> </v>
      </c>
      <c r="L219" s="15" t="n">
        <f aca="false">L218+1</f>
        <v>44073</v>
      </c>
      <c r="M219" s="0" t="n">
        <f aca="false">M218+1</f>
        <v>176</v>
      </c>
      <c r="N219" s="40" t="str">
        <f aca="false">IF(ISNUMBER(D219),D219/D$31,"")</f>
        <v/>
      </c>
      <c r="O219" s="40" t="str">
        <f aca="false">IF(ISNUMBER(E226),E226/E$31,"")</f>
        <v/>
      </c>
      <c r="P219" s="40" t="str">
        <f aca="false">IF(ISNUMBER(F230),F230/F$31,"")</f>
        <v/>
      </c>
      <c r="Q219" s="40" t="str">
        <f aca="false">IF(ISNUMBER(G236),G236/G$31,"")</f>
        <v/>
      </c>
      <c r="R219" s="40" t="str">
        <f aca="false">IF(ISNUMBER(H234),H234/H$31,"")</f>
        <v/>
      </c>
      <c r="S219" s="40" t="str">
        <f aca="false">IF(ISNUMBER(I238),I238/I$31,"")</f>
        <v/>
      </c>
      <c r="T219" s="40" t="str">
        <f aca="false">IF(ISNUMBER(J239),J239/J$31,"")</f>
        <v/>
      </c>
      <c r="X219" s="13" t="n">
        <f aca="false">X218+1</f>
        <v>44073</v>
      </c>
      <c r="Y219" s="0" t="n">
        <f aca="false">Y218+1</f>
        <v>176</v>
      </c>
      <c r="Z219" s="0" t="str">
        <f aca="false">IF(D220&gt;0,D220,"")</f>
        <v> </v>
      </c>
      <c r="AA219" s="0" t="str">
        <f aca="false">IF(E220&gt;0,E220,"")</f>
        <v> </v>
      </c>
      <c r="AB219" s="0" t="str">
        <f aca="false">IF(F220&gt;0,F220,"")</f>
        <v> </v>
      </c>
      <c r="AC219" s="0" t="str">
        <f aca="false">IF(G220&gt;0,G220,"")</f>
        <v> </v>
      </c>
      <c r="AD219" s="0" t="str">
        <f aca="false">IF(H220&gt;0,H220,"")</f>
        <v> </v>
      </c>
      <c r="AE219" s="0" t="str">
        <f aca="false">IF(I220&gt;0,I220,"")</f>
        <v> </v>
      </c>
      <c r="AF219" s="0" t="str">
        <f aca="false">IF(J220&gt;0,J220,"")</f>
        <v> </v>
      </c>
      <c r="AH219" s="15" t="n">
        <f aca="false">AH218+1</f>
        <v>44073</v>
      </c>
      <c r="AI219" s="5" t="n">
        <f aca="false">AI218+1</f>
        <v>176</v>
      </c>
      <c r="AJ219" s="32" t="str">
        <f aca="false">IF(ISNUMBER(D219),D219/D$31,"")</f>
        <v/>
      </c>
      <c r="AK219" s="32" t="str">
        <f aca="false">IF(ISNUMBER(E219),E219/E$31,"")</f>
        <v/>
      </c>
      <c r="AL219" s="32" t="str">
        <f aca="false">IF(ISNUMBER(F219),F219/F$31,"")</f>
        <v/>
      </c>
      <c r="AM219" s="32" t="str">
        <f aca="false">IF(ISNUMBER(G219),G219/G$31,"")</f>
        <v/>
      </c>
      <c r="AN219" s="32" t="str">
        <f aca="false">IF(ISNUMBER(H219),H219/H$31,"")</f>
        <v/>
      </c>
      <c r="AO219" s="32" t="str">
        <f aca="false">IF(ISNUMBER(I219),I219/I$31,"")</f>
        <v/>
      </c>
      <c r="AP219" s="32" t="str">
        <f aca="false">IF(ISNUMBER(J219),J219/J$31,"")</f>
        <v/>
      </c>
    </row>
    <row r="220" customFormat="false" ht="12.8" hidden="false" customHeight="false" outlineLevel="0" collapsed="false">
      <c r="C220" s="15" t="n">
        <f aca="false">C219+1</f>
        <v>44074</v>
      </c>
      <c r="D220" s="21" t="str">
        <f aca="false">IF(ISNUMBER(data_in!$D257),data_in!$D257," ")</f>
        <v> </v>
      </c>
      <c r="E220" s="21" t="str">
        <f aca="false">IF(ISNUMBER(data_in!$E257),data_in!$E257," ")</f>
        <v> </v>
      </c>
      <c r="F220" s="21" t="str">
        <f aca="false">IF(ISNUMBER(data_in!$F257),data_in!$F257," ")</f>
        <v> </v>
      </c>
      <c r="G220" s="21" t="str">
        <f aca="false">IF(ISNUMBER(data_in!$G257),data_in!$G257," ")</f>
        <v> </v>
      </c>
      <c r="H220" s="21" t="str">
        <f aca="false">IF(ISNUMBER(data_in!$H257),data_in!$H257," ")</f>
        <v> </v>
      </c>
      <c r="I220" s="21" t="str">
        <f aca="false">IF(ISNUMBER(data_in!$I257),data_in!$I257," ")</f>
        <v> </v>
      </c>
      <c r="J220" s="21" t="str">
        <f aca="false">IF(ISNUMBER(data_in!$J257),data_in!$J257," ")</f>
        <v> </v>
      </c>
      <c r="L220" s="15" t="n">
        <f aca="false">L219+1</f>
        <v>44074</v>
      </c>
      <c r="M220" s="0" t="n">
        <f aca="false">M219+1</f>
        <v>177</v>
      </c>
      <c r="N220" s="40" t="str">
        <f aca="false">IF(ISNUMBER(D220),D220/D$31,"")</f>
        <v/>
      </c>
      <c r="O220" s="40" t="str">
        <f aca="false">IF(ISNUMBER(E227),E227/E$31,"")</f>
        <v/>
      </c>
      <c r="P220" s="40" t="str">
        <f aca="false">IF(ISNUMBER(F231),F231/F$31,"")</f>
        <v/>
      </c>
      <c r="Q220" s="40" t="str">
        <f aca="false">IF(ISNUMBER(G237),G237/G$31,"")</f>
        <v/>
      </c>
      <c r="R220" s="40" t="str">
        <f aca="false">IF(ISNUMBER(H235),H235/H$31,"")</f>
        <v/>
      </c>
      <c r="S220" s="40" t="str">
        <f aca="false">IF(ISNUMBER(I239),I239/I$31,"")</f>
        <v/>
      </c>
      <c r="T220" s="40" t="str">
        <f aca="false">IF(ISNUMBER(J240),J240/J$31,"")</f>
        <v/>
      </c>
      <c r="X220" s="13" t="n">
        <f aca="false">X219+1</f>
        <v>44074</v>
      </c>
      <c r="Y220" s="0" t="n">
        <f aca="false">Y219+1</f>
        <v>177</v>
      </c>
      <c r="Z220" s="0" t="str">
        <f aca="false">IF(D221&gt;0,D221,"")</f>
        <v> </v>
      </c>
      <c r="AA220" s="0" t="str">
        <f aca="false">IF(E221&gt;0,E221,"")</f>
        <v> </v>
      </c>
      <c r="AB220" s="0" t="str">
        <f aca="false">IF(F221&gt;0,F221,"")</f>
        <v> </v>
      </c>
      <c r="AC220" s="0" t="str">
        <f aca="false">IF(G221&gt;0,G221,"")</f>
        <v> </v>
      </c>
      <c r="AD220" s="0" t="str">
        <f aca="false">IF(H221&gt;0,H221,"")</f>
        <v> </v>
      </c>
      <c r="AE220" s="0" t="str">
        <f aca="false">IF(I221&gt;0,I221,"")</f>
        <v> </v>
      </c>
      <c r="AF220" s="0" t="str">
        <f aca="false">IF(J221&gt;0,J221,"")</f>
        <v> </v>
      </c>
      <c r="AH220" s="15" t="n">
        <f aca="false">AH219+1</f>
        <v>44074</v>
      </c>
      <c r="AI220" s="5" t="n">
        <f aca="false">AI219+1</f>
        <v>177</v>
      </c>
      <c r="AJ220" s="32" t="str">
        <f aca="false">IF(ISNUMBER(D220),D220/D$31,"")</f>
        <v/>
      </c>
      <c r="AK220" s="32" t="str">
        <f aca="false">IF(ISNUMBER(E220),E220/E$31,"")</f>
        <v/>
      </c>
      <c r="AL220" s="32" t="str">
        <f aca="false">IF(ISNUMBER(F220),F220/F$31,"")</f>
        <v/>
      </c>
      <c r="AM220" s="32" t="str">
        <f aca="false">IF(ISNUMBER(G220),G220/G$31,"")</f>
        <v/>
      </c>
      <c r="AN220" s="32" t="str">
        <f aca="false">IF(ISNUMBER(H220),H220/H$31,"")</f>
        <v/>
      </c>
      <c r="AO220" s="32" t="str">
        <f aca="false">IF(ISNUMBER(I220),I220/I$31,"")</f>
        <v/>
      </c>
      <c r="AP220" s="32" t="str">
        <f aca="false">IF(ISNUMBER(J220),J220/J$31,"")</f>
        <v/>
      </c>
    </row>
    <row r="221" customFormat="false" ht="12.8" hidden="false" customHeight="false" outlineLevel="0" collapsed="false">
      <c r="C221" s="15"/>
      <c r="D221" s="21" t="str">
        <f aca="false">IF(ISNUMBER(data_in!$D258),data_in!$D258," ")</f>
        <v> </v>
      </c>
      <c r="E221" s="21" t="str">
        <f aca="false">IF(ISNUMBER(data_in!$E258),data_in!$E258," ")</f>
        <v> </v>
      </c>
      <c r="F221" s="21" t="str">
        <f aca="false">IF(ISNUMBER(data_in!$F258),data_in!$F258," ")</f>
        <v> </v>
      </c>
      <c r="G221" s="21" t="str">
        <f aca="false">IF(ISNUMBER(data_in!$G258),data_in!$G258," ")</f>
        <v> </v>
      </c>
      <c r="H221" s="21" t="str">
        <f aca="false">IF(ISNUMBER(data_in!$H258),data_in!$H258," ")</f>
        <v> </v>
      </c>
      <c r="I221" s="21" t="str">
        <f aca="false">IF(ISNUMBER(data_in!$I258),data_in!$I258," ")</f>
        <v> </v>
      </c>
      <c r="J221" s="21" t="str">
        <f aca="false">IF(ISNUMBER(data_in!$J258),data_in!$J258," ")</f>
        <v> </v>
      </c>
      <c r="L221" s="15"/>
      <c r="N221" s="40" t="str">
        <f aca="false">IF(ISNUMBER(D221),D221/D$31,"")</f>
        <v/>
      </c>
      <c r="O221" s="40" t="str">
        <f aca="false">IF(ISNUMBER(E228),E228/E$31,"")</f>
        <v/>
      </c>
      <c r="P221" s="40" t="str">
        <f aca="false">IF(ISNUMBER(F232),F232/F$31,"")</f>
        <v/>
      </c>
      <c r="Q221" s="40" t="str">
        <f aca="false">IF(ISNUMBER(G238),G238/G$31,"")</f>
        <v/>
      </c>
      <c r="R221" s="40" t="str">
        <f aca="false">IF(ISNUMBER(H236),H236/H$31,"")</f>
        <v/>
      </c>
      <c r="S221" s="40" t="str">
        <f aca="false">IF(ISNUMBER(I240),I240/I$31,"")</f>
        <v/>
      </c>
      <c r="T221" s="40" t="str">
        <f aca="false">IF(ISNUMBER(J241),J241/J$31,"")</f>
        <v/>
      </c>
      <c r="Z221" s="0" t="str">
        <f aca="false">IF(D222&gt;0,D222,"")</f>
        <v/>
      </c>
      <c r="AA221" s="0" t="str">
        <f aca="false">IF(E222&gt;0,E222,"")</f>
        <v/>
      </c>
      <c r="AB221" s="0" t="str">
        <f aca="false">IF(F222&gt;0,F222,"")</f>
        <v/>
      </c>
      <c r="AC221" s="0" t="str">
        <f aca="false">IF(G222&gt;0,G222,"")</f>
        <v/>
      </c>
      <c r="AD221" s="0" t="str">
        <f aca="false">IF(H222&gt;0,H222,"")</f>
        <v/>
      </c>
      <c r="AE221" s="0" t="str">
        <f aca="false">IF(I222&gt;0,I222,"")</f>
        <v/>
      </c>
      <c r="AF221" s="0" t="str">
        <f aca="false">IF(J222&gt;0,J222,"")</f>
        <v/>
      </c>
      <c r="AH221" s="15"/>
    </row>
    <row r="222" customFormat="false" ht="12.8" hidden="false" customHeight="false" outlineLevel="0" collapsed="false">
      <c r="C222" s="15"/>
      <c r="L222" s="15"/>
      <c r="AH222" s="15"/>
    </row>
    <row r="223" customFormat="false" ht="12.8" hidden="false" customHeight="false" outlineLevel="0" collapsed="false">
      <c r="C223" s="15"/>
      <c r="L223" s="15"/>
      <c r="AH223" s="15"/>
    </row>
    <row r="224" customFormat="false" ht="12.8" hidden="false" customHeight="false" outlineLevel="0" collapsed="false">
      <c r="C224" s="15"/>
      <c r="L224" s="15"/>
      <c r="AH224" s="15"/>
    </row>
    <row r="225" customFormat="false" ht="12.8" hidden="false" customHeight="false" outlineLevel="0" collapsed="false">
      <c r="C225" s="15"/>
      <c r="L225" s="15"/>
      <c r="AH225" s="15"/>
    </row>
    <row r="226" customFormat="false" ht="12.8" hidden="false" customHeight="false" outlineLevel="0" collapsed="false">
      <c r="L226" s="15"/>
      <c r="AH226" s="15"/>
    </row>
    <row r="227" customFormat="false" ht="12.8" hidden="false" customHeight="false" outlineLevel="0" collapsed="false">
      <c r="L227" s="15"/>
      <c r="AH227" s="15"/>
    </row>
    <row r="228" customFormat="false" ht="12.8" hidden="false" customHeight="false" outlineLevel="0" collapsed="false">
      <c r="L228" s="15"/>
      <c r="AH228" s="15"/>
    </row>
    <row r="229" customFormat="false" ht="12.8" hidden="false" customHeight="false" outlineLevel="0" collapsed="false">
      <c r="L229" s="15"/>
      <c r="AH229" s="15"/>
    </row>
    <row r="230" customFormat="false" ht="12.8" hidden="false" customHeight="false" outlineLevel="0" collapsed="false">
      <c r="L230" s="15"/>
      <c r="AH230" s="15"/>
    </row>
    <row r="231" customFormat="false" ht="12.8" hidden="false" customHeight="false" outlineLevel="0" collapsed="false">
      <c r="L231" s="15"/>
      <c r="AH231" s="15"/>
    </row>
    <row r="232" customFormat="false" ht="12.8" hidden="false" customHeight="false" outlineLevel="0" collapsed="false">
      <c r="L232" s="15"/>
      <c r="AH232" s="15"/>
    </row>
    <row r="233" customFormat="false" ht="12.8" hidden="false" customHeight="false" outlineLevel="0" collapsed="false">
      <c r="L233" s="15"/>
      <c r="AH233" s="15"/>
    </row>
    <row r="234" customFormat="false" ht="12.8" hidden="false" customHeight="false" outlineLevel="0" collapsed="false">
      <c r="L234" s="15"/>
      <c r="AH234" s="15"/>
    </row>
    <row r="235" customFormat="false" ht="12.8" hidden="false" customHeight="false" outlineLevel="0" collapsed="false">
      <c r="L235" s="15"/>
      <c r="AH235" s="15"/>
    </row>
    <row r="236" customFormat="false" ht="12.8" hidden="false" customHeight="false" outlineLevel="0" collapsed="false">
      <c r="AH236" s="15"/>
    </row>
    <row r="237" customFormat="false" ht="12.8" hidden="false" customHeight="false" outlineLevel="0" collapsed="false">
      <c r="AH237" s="15"/>
    </row>
    <row r="238" customFormat="false" ht="12.8" hidden="false" customHeight="false" outlineLevel="0" collapsed="false">
      <c r="AH238" s="15"/>
    </row>
    <row r="239" customFormat="false" ht="12.8" hidden="false" customHeight="false" outlineLevel="0" collapsed="false">
      <c r="AH239" s="15"/>
    </row>
    <row r="240" customFormat="false" ht="12.8" hidden="false" customHeight="false" outlineLevel="0" collapsed="false">
      <c r="AH240" s="15"/>
    </row>
    <row r="241" customFormat="false" ht="12.8" hidden="false" customHeight="false" outlineLevel="0" collapsed="false">
      <c r="AH241" s="15"/>
    </row>
    <row r="242" customFormat="false" ht="12.8" hidden="false" customHeight="false" outlineLevel="0" collapsed="false">
      <c r="AH242" s="15"/>
    </row>
    <row r="243" customFormat="false" ht="12.8" hidden="false" customHeight="false" outlineLevel="0" collapsed="false">
      <c r="AH243" s="15"/>
    </row>
    <row r="244" customFormat="false" ht="12.8" hidden="false" customHeight="false" outlineLevel="0" collapsed="false">
      <c r="AH244" s="15"/>
    </row>
    <row r="245" customFormat="false" ht="12.8" hidden="false" customHeight="false" outlineLevel="0" collapsed="false">
      <c r="AH245" s="15"/>
    </row>
    <row r="246" customFormat="false" ht="12.8" hidden="false" customHeight="false" outlineLevel="0" collapsed="false">
      <c r="AH246" s="15"/>
    </row>
    <row r="247" customFormat="false" ht="12.8" hidden="false" customHeight="false" outlineLevel="0" collapsed="false">
      <c r="AH247" s="15"/>
    </row>
    <row r="248" customFormat="false" ht="12.8" hidden="false" customHeight="false" outlineLevel="0" collapsed="false">
      <c r="AH248" s="15"/>
    </row>
    <row r="249" customFormat="false" ht="12.8" hidden="false" customHeight="false" outlineLevel="0" collapsed="false">
      <c r="AH249" s="15"/>
    </row>
    <row r="250" customFormat="false" ht="12.8" hidden="false" customHeight="false" outlineLevel="0" collapsed="false">
      <c r="AH250" s="15"/>
    </row>
    <row r="251" customFormat="false" ht="12.8" hidden="false" customHeight="false" outlineLevel="0" collapsed="false">
      <c r="AH251" s="15"/>
    </row>
    <row r="252" customFormat="false" ht="12.8" hidden="false" customHeight="false" outlineLevel="0" collapsed="false">
      <c r="AH252" s="15"/>
    </row>
    <row r="253" customFormat="false" ht="12.8" hidden="false" customHeight="false" outlineLevel="0" collapsed="false">
      <c r="AH253" s="15"/>
    </row>
    <row r="254" customFormat="false" ht="12.8" hidden="false" customHeight="false" outlineLevel="0" collapsed="false">
      <c r="AH254" s="15"/>
    </row>
    <row r="255" customFormat="false" ht="12.8" hidden="false" customHeight="false" outlineLevel="0" collapsed="false">
      <c r="AH255" s="15"/>
    </row>
    <row r="256" customFormat="false" ht="12.8" hidden="false" customHeight="false" outlineLevel="0" collapsed="false">
      <c r="AH256" s="15"/>
    </row>
    <row r="257" customFormat="false" ht="12.8" hidden="false" customHeight="false" outlineLevel="0" collapsed="false">
      <c r="AH257" s="15"/>
    </row>
    <row r="258" customFormat="false" ht="12.8" hidden="false" customHeight="false" outlineLevel="0" collapsed="false">
      <c r="AH258" s="15"/>
    </row>
    <row r="259" customFormat="false" ht="12.8" hidden="false" customHeight="false" outlineLevel="0" collapsed="false">
      <c r="AH259" s="15"/>
    </row>
    <row r="260" customFormat="false" ht="12.8" hidden="false" customHeight="false" outlineLevel="0" collapsed="false">
      <c r="AH260" s="15"/>
    </row>
    <row r="261" customFormat="false" ht="12.8" hidden="false" customHeight="false" outlineLevel="0" collapsed="false">
      <c r="AH261" s="15"/>
    </row>
    <row r="262" customFormat="false" ht="12.8" hidden="false" customHeight="false" outlineLevel="0" collapsed="false">
      <c r="AH262" s="15"/>
    </row>
    <row r="263" customFormat="false" ht="12.8" hidden="false" customHeight="false" outlineLevel="0" collapsed="false">
      <c r="AH263" s="15"/>
    </row>
    <row r="264" customFormat="false" ht="12.8" hidden="false" customHeight="false" outlineLevel="0" collapsed="false">
      <c r="AH264" s="15"/>
    </row>
    <row r="265" customFormat="false" ht="12.8" hidden="false" customHeight="false" outlineLevel="0" collapsed="false">
      <c r="AH265" s="15"/>
    </row>
    <row r="266" customFormat="false" ht="12.8" hidden="false" customHeight="false" outlineLevel="0" collapsed="false">
      <c r="AH266" s="15"/>
    </row>
    <row r="267" customFormat="false" ht="12.8" hidden="false" customHeight="false" outlineLevel="0" collapsed="false">
      <c r="AH267" s="15"/>
    </row>
    <row r="268" customFormat="false" ht="12.8" hidden="false" customHeight="false" outlineLevel="0" collapsed="false">
      <c r="AH268" s="15"/>
    </row>
    <row r="269" customFormat="false" ht="12.8" hidden="false" customHeight="false" outlineLevel="0" collapsed="false">
      <c r="AH269" s="15"/>
    </row>
    <row r="270" customFormat="false" ht="12.8" hidden="false" customHeight="false" outlineLevel="0" collapsed="false">
      <c r="AH270" s="15"/>
    </row>
    <row r="271" customFormat="false" ht="12.8" hidden="false" customHeight="false" outlineLevel="0" collapsed="false">
      <c r="AH271" s="15"/>
    </row>
    <row r="272" customFormat="false" ht="12.8" hidden="false" customHeight="false" outlineLevel="0" collapsed="false">
      <c r="AH272" s="15"/>
    </row>
    <row r="273" customFormat="false" ht="12.8" hidden="false" customHeight="false" outlineLevel="0" collapsed="false">
      <c r="AH273" s="15"/>
    </row>
    <row r="274" customFormat="false" ht="12.8" hidden="false" customHeight="false" outlineLevel="0" collapsed="false">
      <c r="AH274" s="15"/>
    </row>
    <row r="275" customFormat="false" ht="12.8" hidden="false" customHeight="false" outlineLevel="0" collapsed="false">
      <c r="AH275" s="15"/>
    </row>
    <row r="276" customFormat="false" ht="12.8" hidden="false" customHeight="false" outlineLevel="0" collapsed="false">
      <c r="AH276" s="15"/>
    </row>
    <row r="277" customFormat="false" ht="12.8" hidden="false" customHeight="false" outlineLevel="0" collapsed="false">
      <c r="AH277" s="15"/>
    </row>
    <row r="278" customFormat="false" ht="12.8" hidden="false" customHeight="false" outlineLevel="0" collapsed="false">
      <c r="AH278" s="15"/>
    </row>
    <row r="279" customFormat="false" ht="12.8" hidden="false" customHeight="false" outlineLevel="0" collapsed="false">
      <c r="AH279" s="15"/>
    </row>
    <row r="280" customFormat="false" ht="12.8" hidden="false" customHeight="false" outlineLevel="0" collapsed="false">
      <c r="AH280" s="15"/>
    </row>
    <row r="281" customFormat="false" ht="12.8" hidden="false" customHeight="false" outlineLevel="0" collapsed="false">
      <c r="AH281" s="15"/>
    </row>
    <row r="282" customFormat="false" ht="12.8" hidden="false" customHeight="false" outlineLevel="0" collapsed="false">
      <c r="AH282" s="15"/>
    </row>
    <row r="283" customFormat="false" ht="12.8" hidden="false" customHeight="false" outlineLevel="0" collapsed="false">
      <c r="AH283" s="15"/>
    </row>
    <row r="284" customFormat="false" ht="12.8" hidden="false" customHeight="false" outlineLevel="0" collapsed="false">
      <c r="AH284" s="15"/>
    </row>
    <row r="285" customFormat="false" ht="12.8" hidden="false" customHeight="false" outlineLevel="0" collapsed="false">
      <c r="AH285" s="15"/>
    </row>
    <row r="286" customFormat="false" ht="12.8" hidden="false" customHeight="false" outlineLevel="0" collapsed="false">
      <c r="AH286" s="15"/>
    </row>
    <row r="287" customFormat="false" ht="12.8" hidden="false" customHeight="false" outlineLevel="0" collapsed="false">
      <c r="AH287" s="15"/>
    </row>
    <row r="288" customFormat="false" ht="12.8" hidden="false" customHeight="false" outlineLevel="0" collapsed="false">
      <c r="AH288" s="15"/>
    </row>
    <row r="289" customFormat="false" ht="12.8" hidden="false" customHeight="false" outlineLevel="0" collapsed="false">
      <c r="AH289" s="15"/>
    </row>
    <row r="290" customFormat="false" ht="12.8" hidden="false" customHeight="false" outlineLevel="0" collapsed="false">
      <c r="AH290" s="15"/>
    </row>
    <row r="291" customFormat="false" ht="12.8" hidden="false" customHeight="false" outlineLevel="0" collapsed="false">
      <c r="AH291" s="15"/>
    </row>
    <row r="292" customFormat="false" ht="12.8" hidden="false" customHeight="false" outlineLevel="0" collapsed="false">
      <c r="AH292" s="15"/>
    </row>
    <row r="293" customFormat="false" ht="12.8" hidden="false" customHeight="false" outlineLevel="0" collapsed="false">
      <c r="AH293" s="15"/>
    </row>
    <row r="294" customFormat="false" ht="12.8" hidden="false" customHeight="false" outlineLevel="0" collapsed="false">
      <c r="AH294" s="15"/>
    </row>
    <row r="295" customFormat="false" ht="12.8" hidden="false" customHeight="false" outlineLevel="0" collapsed="false">
      <c r="AH295" s="15"/>
    </row>
    <row r="296" customFormat="false" ht="12.8" hidden="false" customHeight="false" outlineLevel="0" collapsed="false">
      <c r="AH296" s="15"/>
    </row>
    <row r="297" customFormat="false" ht="12.8" hidden="false" customHeight="false" outlineLevel="0" collapsed="false">
      <c r="AH297" s="15"/>
    </row>
    <row r="298" customFormat="false" ht="12.8" hidden="false" customHeight="false" outlineLevel="0" collapsed="false">
      <c r="AH298" s="15"/>
    </row>
    <row r="299" customFormat="false" ht="12.8" hidden="false" customHeight="false" outlineLevel="0" collapsed="false">
      <c r="AH299" s="15"/>
    </row>
    <row r="300" customFormat="false" ht="12.8" hidden="false" customHeight="false" outlineLevel="0" collapsed="false">
      <c r="AH300" s="15"/>
    </row>
    <row r="301" customFormat="false" ht="12.8" hidden="false" customHeight="false" outlineLevel="0" collapsed="false">
      <c r="AH301" s="15"/>
    </row>
    <row r="302" customFormat="false" ht="12.8" hidden="false" customHeight="false" outlineLevel="0" collapsed="false">
      <c r="AH302" s="15"/>
    </row>
    <row r="303" customFormat="false" ht="12.8" hidden="false" customHeight="false" outlineLevel="0" collapsed="false">
      <c r="AH303" s="15"/>
    </row>
    <row r="304" customFormat="false" ht="12.8" hidden="false" customHeight="false" outlineLevel="0" collapsed="false">
      <c r="AH304" s="15"/>
    </row>
    <row r="305" customFormat="false" ht="12.8" hidden="false" customHeight="false" outlineLevel="0" collapsed="false">
      <c r="AH305" s="15"/>
    </row>
    <row r="306" customFormat="false" ht="12.8" hidden="false" customHeight="false" outlineLevel="0" collapsed="false">
      <c r="AH306" s="15"/>
    </row>
    <row r="307" customFormat="false" ht="12.8" hidden="false" customHeight="false" outlineLevel="0" collapsed="false">
      <c r="AH307" s="15"/>
    </row>
    <row r="308" customFormat="false" ht="12.8" hidden="false" customHeight="false" outlineLevel="0" collapsed="false">
      <c r="AH308" s="15"/>
    </row>
    <row r="309" customFormat="false" ht="12.8" hidden="false" customHeight="false" outlineLevel="0" collapsed="false">
      <c r="AH309" s="15"/>
    </row>
    <row r="310" customFormat="false" ht="12.8" hidden="false" customHeight="false" outlineLevel="0" collapsed="false">
      <c r="AH310" s="15"/>
    </row>
    <row r="311" customFormat="false" ht="12.8" hidden="false" customHeight="false" outlineLevel="0" collapsed="false">
      <c r="AH311" s="15"/>
    </row>
    <row r="312" customFormat="false" ht="12.8" hidden="false" customHeight="false" outlineLevel="0" collapsed="false">
      <c r="AH312" s="15"/>
    </row>
    <row r="313" customFormat="false" ht="12.8" hidden="false" customHeight="false" outlineLevel="0" collapsed="false">
      <c r="AH313" s="15"/>
    </row>
    <row r="314" customFormat="false" ht="12.8" hidden="false" customHeight="false" outlineLevel="0" collapsed="false">
      <c r="AH314" s="15"/>
    </row>
    <row r="315" customFormat="false" ht="12.8" hidden="false" customHeight="false" outlineLevel="0" collapsed="false">
      <c r="AH315" s="15"/>
    </row>
    <row r="316" customFormat="false" ht="12.8" hidden="false" customHeight="false" outlineLevel="0" collapsed="false">
      <c r="AH316" s="15"/>
    </row>
    <row r="317" customFormat="false" ht="12.8" hidden="false" customHeight="false" outlineLevel="0" collapsed="false">
      <c r="AH317" s="15"/>
    </row>
    <row r="318" customFormat="false" ht="12.8" hidden="false" customHeight="false" outlineLevel="0" collapsed="false">
      <c r="AH318" s="15"/>
    </row>
    <row r="319" customFormat="false" ht="12.8" hidden="false" customHeight="false" outlineLevel="0" collapsed="false">
      <c r="AH319" s="15"/>
    </row>
    <row r="320" customFormat="false" ht="12.8" hidden="false" customHeight="false" outlineLevel="0" collapsed="false">
      <c r="AH320" s="15"/>
    </row>
    <row r="321" customFormat="false" ht="12.8" hidden="false" customHeight="false" outlineLevel="0" collapsed="false">
      <c r="AH321" s="15"/>
    </row>
    <row r="322" customFormat="false" ht="12.8" hidden="false" customHeight="false" outlineLevel="0" collapsed="false">
      <c r="AH322" s="15"/>
    </row>
    <row r="323" customFormat="false" ht="12.8" hidden="false" customHeight="false" outlineLevel="0" collapsed="false">
      <c r="AH323" s="15"/>
    </row>
    <row r="324" customFormat="false" ht="12.8" hidden="false" customHeight="false" outlineLevel="0" collapsed="false">
      <c r="AH324" s="15"/>
    </row>
    <row r="325" customFormat="false" ht="12.8" hidden="false" customHeight="false" outlineLevel="0" collapsed="false">
      <c r="AH325" s="15"/>
    </row>
    <row r="326" customFormat="false" ht="12.8" hidden="false" customHeight="false" outlineLevel="0" collapsed="false">
      <c r="AH326" s="15"/>
    </row>
    <row r="327" customFormat="false" ht="12.8" hidden="false" customHeight="false" outlineLevel="0" collapsed="false">
      <c r="AH327" s="15"/>
    </row>
    <row r="328" customFormat="false" ht="12.8" hidden="false" customHeight="false" outlineLevel="0" collapsed="false">
      <c r="AH328" s="15"/>
    </row>
    <row r="329" customFormat="false" ht="12.8" hidden="false" customHeight="false" outlineLevel="0" collapsed="false">
      <c r="AH329" s="15"/>
    </row>
    <row r="330" customFormat="false" ht="12.8" hidden="false" customHeight="false" outlineLevel="0" collapsed="false">
      <c r="AH330" s="15"/>
    </row>
    <row r="331" customFormat="false" ht="12.8" hidden="false" customHeight="false" outlineLevel="0" collapsed="false">
      <c r="AH331" s="15"/>
    </row>
    <row r="332" customFormat="false" ht="12.8" hidden="false" customHeight="false" outlineLevel="0" collapsed="false">
      <c r="AH332" s="15"/>
    </row>
    <row r="333" customFormat="false" ht="12.8" hidden="false" customHeight="false" outlineLevel="0" collapsed="false">
      <c r="AH333" s="15"/>
    </row>
    <row r="334" customFormat="false" ht="12.8" hidden="false" customHeight="false" outlineLevel="0" collapsed="false">
      <c r="AH334" s="15"/>
    </row>
    <row r="335" customFormat="false" ht="12.8" hidden="false" customHeight="false" outlineLevel="0" collapsed="false">
      <c r="AH335" s="15"/>
    </row>
    <row r="336" customFormat="false" ht="12.8" hidden="false" customHeight="false" outlineLevel="0" collapsed="false">
      <c r="AH336" s="15"/>
    </row>
    <row r="337" customFormat="false" ht="12.8" hidden="false" customHeight="false" outlineLevel="0" collapsed="false">
      <c r="AH337" s="15"/>
    </row>
    <row r="338" customFormat="false" ht="12.8" hidden="false" customHeight="false" outlineLevel="0" collapsed="false">
      <c r="AH338" s="15"/>
    </row>
    <row r="339" customFormat="false" ht="12.8" hidden="false" customHeight="false" outlineLevel="0" collapsed="false">
      <c r="AH339" s="15"/>
    </row>
    <row r="340" customFormat="false" ht="12.8" hidden="false" customHeight="false" outlineLevel="0" collapsed="false">
      <c r="AH340" s="15"/>
    </row>
    <row r="341" customFormat="false" ht="12.8" hidden="false" customHeight="false" outlineLevel="0" collapsed="false">
      <c r="AH341" s="15"/>
    </row>
    <row r="342" customFormat="false" ht="12.8" hidden="false" customHeight="false" outlineLevel="0" collapsed="false">
      <c r="AH342" s="15"/>
    </row>
    <row r="343" customFormat="false" ht="12.8" hidden="false" customHeight="false" outlineLevel="0" collapsed="false">
      <c r="AH343" s="15"/>
    </row>
    <row r="344" customFormat="false" ht="12.8" hidden="false" customHeight="false" outlineLevel="0" collapsed="false">
      <c r="AH344" s="15"/>
    </row>
    <row r="345" customFormat="false" ht="12.8" hidden="false" customHeight="false" outlineLevel="0" collapsed="false">
      <c r="AH345" s="15"/>
    </row>
    <row r="346" customFormat="false" ht="12.8" hidden="false" customHeight="false" outlineLevel="0" collapsed="false">
      <c r="AH346" s="15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45:AZ240"/>
  <sheetViews>
    <sheetView showFormulas="false" showGridLines="true" showRowColHeaders="true" showZeros="true" rightToLeft="false" tabSelected="false" showOutlineSymbols="true" defaultGridColor="true" view="normal" topLeftCell="R14" colorId="64" zoomScale="100" zoomScaleNormal="100" zoomScalePageLayoutView="100" workbookViewId="0">
      <selection pane="topLeft" activeCell="E121" activeCellId="0" sqref="E1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08"/>
    <col collapsed="false" customWidth="true" hidden="false" outlineLevel="0" max="2" min="2" style="0" width="11.11"/>
  </cols>
  <sheetData>
    <row r="45" customFormat="false" ht="12.8" hidden="false" customHeight="false" outlineLevel="0" collapsed="false">
      <c r="D45" s="32"/>
      <c r="E45" s="32"/>
      <c r="F45" s="32"/>
      <c r="G45" s="32"/>
      <c r="H45" s="32"/>
      <c r="I45" s="32"/>
      <c r="J45" s="32"/>
      <c r="K45" s="32"/>
    </row>
    <row r="46" customFormat="false" ht="12.8" hidden="false" customHeight="false" outlineLevel="0" collapsed="false">
      <c r="D46" s="32"/>
      <c r="E46" s="32"/>
      <c r="F46" s="32"/>
      <c r="G46" s="32"/>
      <c r="H46" s="32"/>
      <c r="I46" s="32"/>
      <c r="J46" s="32"/>
      <c r="K46" s="32"/>
    </row>
    <row r="47" customFormat="false" ht="12.8" hidden="false" customHeight="false" outlineLevel="0" collapsed="false">
      <c r="C47" s="1" t="s">
        <v>125</v>
      </c>
      <c r="D47" s="32" t="n">
        <f aca="false">AVERAGE(D52:D54)</f>
        <v>1.65288800705467</v>
      </c>
      <c r="E47" s="32" t="n">
        <f aca="false">AVERAGE(E52:E54)</f>
        <v>1.4602495543672</v>
      </c>
      <c r="F47" s="32" t="n">
        <f aca="false">AVERAGE(F52:F54)</f>
        <v>1.35437413819519</v>
      </c>
      <c r="G47" s="32" t="n">
        <f aca="false">AVERAGE(G52:G54)</f>
        <v>1.57657657657658</v>
      </c>
      <c r="H47" s="32" t="n">
        <f aca="false">AVERAGE(H52:H54)</f>
        <v>1.51693956827457</v>
      </c>
      <c r="I47" s="32" t="n">
        <f aca="false">AVERAGE(I52:I54)</f>
        <v>1.32376636455186</v>
      </c>
      <c r="J47" s="32" t="n">
        <f aca="false">AVERAGE(J52:J54)</f>
        <v>1.17490252247951</v>
      </c>
      <c r="K47" s="32"/>
    </row>
    <row r="48" customFormat="false" ht="12.8" hidden="false" customHeight="false" outlineLevel="0" collapsed="false">
      <c r="D48" s="32"/>
      <c r="E48" s="32"/>
      <c r="F48" s="32"/>
      <c r="G48" s="32"/>
      <c r="H48" s="32"/>
      <c r="I48" s="32"/>
      <c r="J48" s="32"/>
      <c r="K48" s="32"/>
    </row>
    <row r="50" customFormat="false" ht="12.8" hidden="false" customHeight="false" outlineLevel="0" collapsed="false">
      <c r="C50" s="7"/>
      <c r="D50" s="51" t="s">
        <v>126</v>
      </c>
      <c r="G50" s="26" t="s">
        <v>127</v>
      </c>
      <c r="H50" s="52" t="n">
        <v>0.3</v>
      </c>
      <c r="N50" s="7"/>
      <c r="O50" s="51" t="s">
        <v>126</v>
      </c>
      <c r="X50" s="7"/>
      <c r="Y50" s="51" t="s">
        <v>126</v>
      </c>
      <c r="AI50" s="7"/>
      <c r="AJ50" s="51"/>
      <c r="AT50" s="7"/>
      <c r="AU50" s="51"/>
    </row>
    <row r="51" customFormat="false" ht="12.8" hidden="false" customHeight="false" outlineLevel="0" collapsed="false">
      <c r="B51" s="7" t="s">
        <v>120</v>
      </c>
      <c r="D51" s="53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128</v>
      </c>
      <c r="M51" s="7" t="s">
        <v>120</v>
      </c>
      <c r="O51" s="7" t="s">
        <v>10</v>
      </c>
      <c r="P51" s="7" t="s">
        <v>11</v>
      </c>
      <c r="Q51" s="7" t="s">
        <v>15</v>
      </c>
      <c r="R51" s="7" t="s">
        <v>12</v>
      </c>
      <c r="S51" s="7" t="s">
        <v>13</v>
      </c>
      <c r="T51" s="7" t="s">
        <v>14</v>
      </c>
      <c r="U51" s="53" t="s">
        <v>9</v>
      </c>
      <c r="V51" s="32"/>
      <c r="W51" s="7" t="s">
        <v>120</v>
      </c>
      <c r="Y51" s="7" t="s">
        <v>10</v>
      </c>
      <c r="Z51" s="7" t="s">
        <v>12</v>
      </c>
      <c r="AA51" s="7" t="s">
        <v>14</v>
      </c>
      <c r="AB51" s="7" t="s">
        <v>15</v>
      </c>
      <c r="AC51" s="7" t="s">
        <v>11</v>
      </c>
      <c r="AD51" s="53" t="s">
        <v>9</v>
      </c>
      <c r="AE51" s="7" t="s">
        <v>13</v>
      </c>
      <c r="AI51" s="53"/>
      <c r="AJ51" s="7"/>
      <c r="AK51" s="7"/>
      <c r="AL51" s="7"/>
      <c r="AM51" s="7"/>
      <c r="AN51" s="7"/>
      <c r="AO51" s="7"/>
      <c r="AT51" s="53"/>
      <c r="AU51" s="7"/>
      <c r="AV51" s="7"/>
      <c r="AW51" s="7"/>
      <c r="AX51" s="7"/>
      <c r="AY51" s="7"/>
      <c r="AZ51" s="7"/>
    </row>
    <row r="52" customFormat="false" ht="12.8" hidden="false" customHeight="false" outlineLevel="0" collapsed="false">
      <c r="B52" s="15" t="n">
        <f aca="false">'Total Deaths'!$C$43</f>
        <v>43897</v>
      </c>
      <c r="C52" s="0" t="n">
        <v>0</v>
      </c>
      <c r="D52" s="32" t="n">
        <f aca="false">IF(('Total Deaths'!$D43)&gt;0,'Total Deaths'!$D43*$H$50/'Total Deaths'!$D$31,"")</f>
        <v>1.15575396825397</v>
      </c>
      <c r="E52" s="32" t="n">
        <f aca="false">IF('Total Deaths'!$E50&gt;0,'Total Deaths'!$E50*$H$50/'Total Deaths'!E$31,"")</f>
        <v>1.25775401069519</v>
      </c>
      <c r="F52" s="32" t="n">
        <f aca="false">IF('Total Deaths'!$F54&gt;0,'Total Deaths'!$F54*$H$50/'Total Deaths'!$F$31,"")</f>
        <v>1.21342117358664</v>
      </c>
      <c r="G52" s="32" t="n">
        <f aca="false">IF('Total Deaths'!$G60&gt;0,'Total Deaths'!$G60*$H$50/'Total Deaths'!$G$31,"")</f>
        <v>1.15830115830116</v>
      </c>
      <c r="H52" s="32" t="n">
        <f aca="false">IF('Total Deaths'!$H58&gt;0,'Total Deaths'!$H58*$H$50/'Total Deaths'!$H$31,"")</f>
        <v>1.26124797167724</v>
      </c>
      <c r="I52" s="32" t="n">
        <f aca="false">IF('Total Deaths'!$I62&gt;0,'Total Deaths'!$I62*$H$50/'Total Deaths'!$I$31,"")</f>
        <v>1.17371601208459</v>
      </c>
      <c r="J52" s="32" t="n">
        <f aca="false">IF('Total Deaths'!$J63&gt;0,'Total Deaths'!$J63*$H$50/'Total Deaths'!$J$31,"")</f>
        <v>1.25686321317737</v>
      </c>
      <c r="K52" s="54"/>
      <c r="M52" s="15" t="n">
        <f aca="false">'Total Deaths'!$C$43</f>
        <v>43897</v>
      </c>
      <c r="N52" s="0" t="n">
        <v>0</v>
      </c>
      <c r="O52" s="32" t="n">
        <f aca="false">IF($E52&gt;0,$E52,"")</f>
        <v>1.25775401069519</v>
      </c>
      <c r="P52" s="32" t="n">
        <f aca="false">IF($F52&gt;0,$F52,"")</f>
        <v>1.21342117358664</v>
      </c>
      <c r="Q52" s="32" t="n">
        <f aca="false">IF($J52&gt;0,$J52,"")</f>
        <v>1.25686321317737</v>
      </c>
      <c r="R52" s="32" t="n">
        <f aca="false">IF($G52&gt;0,$G52,"")</f>
        <v>1.15830115830116</v>
      </c>
      <c r="S52" s="32" t="n">
        <f aca="false">IF($H52&gt;0,$H52,"")</f>
        <v>1.26124797167724</v>
      </c>
      <c r="T52" s="32" t="n">
        <f aca="false">IF($I52&gt;0,$I52,"")</f>
        <v>1.17371601208459</v>
      </c>
      <c r="U52" s="32" t="n">
        <f aca="false">IF($D52&gt;0,$D52,"")</f>
        <v>1.15575396825397</v>
      </c>
      <c r="V52" s="32"/>
      <c r="W52" s="15" t="n">
        <f aca="false">'Total Deaths'!$C$43</f>
        <v>43897</v>
      </c>
      <c r="X52" s="0" t="n">
        <v>0</v>
      </c>
      <c r="Y52" s="32" t="n">
        <f aca="false">IF($E52&gt;0,$E52,"")</f>
        <v>1.25775401069519</v>
      </c>
      <c r="Z52" s="32" t="n">
        <f aca="false">IF($G52&gt;0,$G52,"")</f>
        <v>1.15830115830116</v>
      </c>
      <c r="AA52" s="32" t="n">
        <f aca="false">IF($I52&gt;0,$I52,"")</f>
        <v>1.17371601208459</v>
      </c>
      <c r="AB52" s="32" t="n">
        <f aca="false">IF($J52&gt;0,$J52,"")</f>
        <v>1.25686321317737</v>
      </c>
      <c r="AC52" s="32" t="n">
        <f aca="false">IF($F52&gt;0,$F52,"")</f>
        <v>1.21342117358664</v>
      </c>
      <c r="AD52" s="32" t="n">
        <f aca="false">IF($D52&gt;0,$D52,"")</f>
        <v>1.15575396825397</v>
      </c>
      <c r="AE52" s="32" t="n">
        <f aca="false">IF($H52&gt;0,$H52,"")</f>
        <v>1.26124797167724</v>
      </c>
      <c r="AI52" s="32"/>
      <c r="AJ52" s="32"/>
      <c r="AK52" s="32"/>
      <c r="AL52" s="32"/>
      <c r="AM52" s="32"/>
      <c r="AN52" s="32"/>
      <c r="AO52" s="32"/>
      <c r="AT52" s="32"/>
      <c r="AU52" s="32"/>
      <c r="AV52" s="32"/>
      <c r="AW52" s="32"/>
      <c r="AX52" s="32"/>
      <c r="AY52" s="32"/>
      <c r="AZ52" s="32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32" t="n">
        <f aca="false">IF(('Total Deaths'!$D44-'Total Deaths'!$D43)&gt;0,('Total Deaths'!$D44-'Total Deaths'!$D43)/'Total Deaths'!$D$31,"")</f>
        <v>2.19907407407407</v>
      </c>
      <c r="E53" s="32" t="n">
        <f aca="false">IF(('Total Deaths'!$E51-'Total Deaths'!$E50)&gt;0,('Total Deaths'!$E51-'Total Deaths'!$E50)/'Total Deaths'!$E$31,"")</f>
        <v>2.09625668449198</v>
      </c>
      <c r="F53" s="32" t="n">
        <f aca="false">IF(('Total Deaths'!$F55-'Total Deaths'!$F54)&gt;0,('Total Deaths'!$F55-'Total Deaths'!$F54)/'Total Deaths'!$F$31,"")</f>
        <v>1.65466523670905</v>
      </c>
      <c r="G53" s="32" t="n">
        <f aca="false">IF(('Total Deaths'!$G61-'Total Deaths'!$G60)&gt;0,('Total Deaths'!$G61-'Total Deaths'!$G60)/'Total Deaths'!$G$31,"")</f>
        <v>2.12355212355212</v>
      </c>
      <c r="H53" s="32" t="n">
        <f aca="false">IF(('Total Deaths'!$H59-'Total Deaths'!$H58)&gt;0,('Total Deaths'!$H59-'Total Deaths'!$H58)/'Total Deaths'!$H$31,"")</f>
        <v>1.09160643162708</v>
      </c>
      <c r="I53" s="32" t="n">
        <f aca="false">IF(('Total Deaths'!$I63-'Total Deaths'!$I62)&gt;0,('Total Deaths'!$I63-'Total Deaths'!$I62)/'Total Deaths'!$I$31,"")</f>
        <v>1.21148036253776</v>
      </c>
      <c r="J53" s="32" t="n">
        <f aca="false">IF(('Total Deaths'!$J64-'Total Deaths'!$J63)&gt;0,('Total Deaths'!$J64-'Total Deaths'!$J63)/'Total Deaths'!$J$31,"")</f>
        <v>0.978753879207448</v>
      </c>
      <c r="K53" s="54"/>
      <c r="M53" s="15" t="n">
        <f aca="false">M52+1</f>
        <v>43898</v>
      </c>
      <c r="N53" s="0" t="n">
        <f aca="false">N52+1</f>
        <v>1</v>
      </c>
      <c r="O53" s="32" t="n">
        <f aca="false">IF($E53&gt;0,$E53,"")</f>
        <v>2.09625668449198</v>
      </c>
      <c r="P53" s="32" t="n">
        <f aca="false">IF($F53&gt;0,$F53,"")</f>
        <v>1.65466523670905</v>
      </c>
      <c r="Q53" s="32" t="n">
        <f aca="false">IF($J53&gt;0,$J53,"")</f>
        <v>0.978753879207448</v>
      </c>
      <c r="R53" s="32" t="n">
        <f aca="false">IF($G53&gt;0,$G53,"")</f>
        <v>2.12355212355212</v>
      </c>
      <c r="S53" s="32" t="n">
        <f aca="false">IF($H53&gt;0,$H53,"")</f>
        <v>1.09160643162708</v>
      </c>
      <c r="T53" s="32" t="n">
        <f aca="false">IF($I53&gt;0,$I53,"")</f>
        <v>1.21148036253776</v>
      </c>
      <c r="U53" s="32" t="n">
        <f aca="false">IF($D53&gt;0,$D53,"")</f>
        <v>2.19907407407407</v>
      </c>
      <c r="V53" s="32"/>
      <c r="W53" s="15" t="n">
        <f aca="false">W52+1</f>
        <v>43898</v>
      </c>
      <c r="X53" s="0" t="n">
        <f aca="false">X52+1</f>
        <v>1</v>
      </c>
      <c r="Y53" s="32" t="n">
        <f aca="false">IF($E53&gt;0,$E53,"")</f>
        <v>2.09625668449198</v>
      </c>
      <c r="Z53" s="32" t="n">
        <f aca="false">IF($G53&gt;0,$G53,"")</f>
        <v>2.12355212355212</v>
      </c>
      <c r="AA53" s="32" t="n">
        <f aca="false">IF($I53&gt;0,$I53,"")</f>
        <v>1.21148036253776</v>
      </c>
      <c r="AB53" s="32" t="n">
        <f aca="false">IF($J53&gt;0,$J53,"")</f>
        <v>0.978753879207448</v>
      </c>
      <c r="AC53" s="32" t="n">
        <f aca="false">IF($F53&gt;0,$F53,"")</f>
        <v>1.65466523670905</v>
      </c>
      <c r="AD53" s="32" t="n">
        <f aca="false">IF($D53&gt;0,$D53,"")</f>
        <v>2.19907407407407</v>
      </c>
      <c r="AE53" s="32" t="n">
        <f aca="false">IF($H53&gt;0,$H53,"")</f>
        <v>1.09160643162708</v>
      </c>
      <c r="AI53" s="32"/>
      <c r="AJ53" s="32"/>
      <c r="AK53" s="32"/>
      <c r="AL53" s="32"/>
      <c r="AM53" s="32"/>
      <c r="AN53" s="32"/>
      <c r="AO53" s="32"/>
      <c r="AT53" s="32"/>
      <c r="AU53" s="32"/>
      <c r="AV53" s="32"/>
      <c r="AW53" s="32"/>
      <c r="AX53" s="32"/>
      <c r="AY53" s="32"/>
      <c r="AZ53" s="32"/>
    </row>
    <row r="54" customFormat="false" ht="12.8" hidden="false" customHeight="false" outlineLevel="0" collapsed="false">
      <c r="B54" s="15" t="n">
        <f aca="false">M53+1</f>
        <v>43899</v>
      </c>
      <c r="C54" s="0" t="n">
        <f aca="false">C53+1</f>
        <v>2</v>
      </c>
      <c r="D54" s="32" t="n">
        <f aca="false">IF(('Total Deaths'!$D45-'Total Deaths'!$D44)&gt;0,('Total Deaths'!$D45-'Total Deaths'!$D44)/'Total Deaths'!$D$31,"")</f>
        <v>1.60383597883598</v>
      </c>
      <c r="E54" s="32" t="n">
        <f aca="false">IF(('Total Deaths'!$E52-'Total Deaths'!$E51)&gt;0,('Total Deaths'!$E52-'Total Deaths'!$E51)/'Total Deaths'!$E$31,"")</f>
        <v>1.02673796791444</v>
      </c>
      <c r="F54" s="32" t="n">
        <f aca="false">IF(('Total Deaths'!$F56-'Total Deaths'!$F55)&gt;0,('Total Deaths'!$F56-'Total Deaths'!$F55)/'Total Deaths'!$F$31,"")</f>
        <v>1.19503600428987</v>
      </c>
      <c r="G54" s="32" t="n">
        <f aca="false">IF(('Total Deaths'!$G62-'Total Deaths'!$G61)&gt;0,('Total Deaths'!$G62-'Total Deaths'!$G61)/'Total Deaths'!$G$31,"")</f>
        <v>1.44787644787645</v>
      </c>
      <c r="H54" s="32" t="n">
        <f aca="false">IF(('Total Deaths'!$H60-'Total Deaths'!$H59)&gt;0,('Total Deaths'!$H60-'Total Deaths'!$H59)/'Total Deaths'!$H$31,"")</f>
        <v>2.1979643015194</v>
      </c>
      <c r="I54" s="32" t="n">
        <f aca="false">IF(('Total Deaths'!$I64-'Total Deaths'!$I63)&gt;0,('Total Deaths'!$I64-'Total Deaths'!$I63)/'Total Deaths'!$I$31,"")</f>
        <v>1.58610271903323</v>
      </c>
      <c r="J54" s="32" t="n">
        <f aca="false">IF(('Total Deaths'!$J65-'Total Deaths'!$J64)&gt;0,('Total Deaths'!$J65-'Total Deaths'!$J64)/'Total Deaths'!$J$31,"")</f>
        <v>1.28909047505371</v>
      </c>
      <c r="K54" s="54"/>
      <c r="L54" s="32"/>
      <c r="M54" s="15" t="n">
        <f aca="false">M53+1</f>
        <v>43899</v>
      </c>
      <c r="N54" s="0" t="n">
        <f aca="false">N53+1</f>
        <v>2</v>
      </c>
      <c r="O54" s="32" t="n">
        <f aca="false">IF($E54&gt;0,$E54,"")</f>
        <v>1.02673796791444</v>
      </c>
      <c r="P54" s="32" t="n">
        <f aca="false">IF($F54&gt;0,$F54,"")</f>
        <v>1.19503600428987</v>
      </c>
      <c r="Q54" s="32" t="n">
        <f aca="false">IF($J54&gt;0,$J54,"")</f>
        <v>1.28909047505371</v>
      </c>
      <c r="R54" s="32" t="n">
        <f aca="false">IF($G54&gt;0,$G54,"")</f>
        <v>1.44787644787645</v>
      </c>
      <c r="S54" s="32" t="n">
        <f aca="false">IF($H54&gt;0,$H54,"")</f>
        <v>2.1979643015194</v>
      </c>
      <c r="T54" s="32" t="n">
        <f aca="false">IF($I54&gt;0,$I54,"")</f>
        <v>1.58610271903323</v>
      </c>
      <c r="U54" s="32" t="n">
        <f aca="false">IF($D54&gt;0,$D54,"")</f>
        <v>1.60383597883598</v>
      </c>
      <c r="V54" s="32"/>
      <c r="W54" s="15" t="n">
        <f aca="false">W53+1</f>
        <v>43899</v>
      </c>
      <c r="X54" s="0" t="n">
        <f aca="false">X53+1</f>
        <v>2</v>
      </c>
      <c r="Y54" s="32" t="n">
        <f aca="false">IF($E54&gt;0,$E54,"")</f>
        <v>1.02673796791444</v>
      </c>
      <c r="Z54" s="32" t="n">
        <f aca="false">IF($G54&gt;0,$G54,"")</f>
        <v>1.44787644787645</v>
      </c>
      <c r="AA54" s="32" t="n">
        <f aca="false">IF($I54&gt;0,$I54,"")</f>
        <v>1.58610271903323</v>
      </c>
      <c r="AB54" s="32" t="n">
        <f aca="false">IF($J54&gt;0,$J54,"")</f>
        <v>1.28909047505371</v>
      </c>
      <c r="AC54" s="32" t="n">
        <f aca="false">IF($F54&gt;0,$F54,"")</f>
        <v>1.19503600428987</v>
      </c>
      <c r="AD54" s="32" t="n">
        <f aca="false">IF($D54&gt;0,$D54,"")</f>
        <v>1.60383597883598</v>
      </c>
      <c r="AE54" s="32" t="n">
        <f aca="false">IF($H54&gt;0,$H54,"")</f>
        <v>2.1979643015194</v>
      </c>
      <c r="AI54" s="32"/>
      <c r="AJ54" s="32"/>
      <c r="AK54" s="32"/>
      <c r="AL54" s="32"/>
      <c r="AM54" s="32"/>
      <c r="AN54" s="32"/>
      <c r="AO54" s="32"/>
      <c r="AT54" s="32"/>
      <c r="AU54" s="32"/>
      <c r="AV54" s="32"/>
      <c r="AW54" s="32"/>
      <c r="AX54" s="32"/>
      <c r="AY54" s="32"/>
      <c r="AZ54" s="32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32" t="n">
        <f aca="false">IF(('Total Deaths'!$D46-'Total Deaths'!$D45)&gt;0,('Total Deaths'!$D46-'Total Deaths'!$D45)/'Total Deaths'!$D$31,"")</f>
        <v>2.77777777777778</v>
      </c>
      <c r="E55" s="32" t="n">
        <f aca="false">IF(('Total Deaths'!$E53-'Total Deaths'!$E52)&gt;0,('Total Deaths'!$E53-'Total Deaths'!$E52)/'Total Deaths'!$E$31,"")</f>
        <v>4.0855614973262</v>
      </c>
      <c r="F55" s="32" t="n">
        <f aca="false">IF(('Total Deaths'!$F57-'Total Deaths'!$F56)&gt;0,('Total Deaths'!$F57-'Total Deaths'!$F56)/'Total Deaths'!$F$31,"")</f>
        <v>1.71594913436495</v>
      </c>
      <c r="G55" s="32" t="n">
        <f aca="false">IF(('Total Deaths'!$G63-'Total Deaths'!$G62)&gt;0,('Total Deaths'!$G63-'Total Deaths'!$G62)/'Total Deaths'!$G$31,"")</f>
        <v>2.7027027027027</v>
      </c>
      <c r="H55" s="32" t="n">
        <f aca="false">IF(('Total Deaths'!$H61-'Total Deaths'!$H60)&gt;0,('Total Deaths'!$H61-'Total Deaths'!$H60)/'Total Deaths'!$H$31,"")</f>
        <v>2.74376751733294</v>
      </c>
      <c r="I55" s="32" t="n">
        <f aca="false">IF(('Total Deaths'!$I65-'Total Deaths'!$I64)&gt;0,('Total Deaths'!$I65-'Total Deaths'!$I64)/'Total Deaths'!$I$31,"")</f>
        <v>1.09365558912387</v>
      </c>
      <c r="J55" s="32" t="n">
        <f aca="false">IF(('Total Deaths'!$J66-'Total Deaths'!$J65)&gt;0,('Total Deaths'!$J66-'Total Deaths'!$J65)/'Total Deaths'!$J$31,"")</f>
        <v>1.24134638338506</v>
      </c>
      <c r="K55" s="54"/>
      <c r="L55" s="32"/>
      <c r="M55" s="15" t="n">
        <f aca="false">M54+1</f>
        <v>43900</v>
      </c>
      <c r="N55" s="0" t="n">
        <f aca="false">N54+1</f>
        <v>3</v>
      </c>
      <c r="O55" s="32" t="n">
        <f aca="false">IF($E55&gt;0,$E55,"")</f>
        <v>4.0855614973262</v>
      </c>
      <c r="P55" s="32" t="n">
        <f aca="false">IF($F55&gt;0,$F55,"")</f>
        <v>1.71594913436495</v>
      </c>
      <c r="Q55" s="32" t="n">
        <f aca="false">IF($J55&gt;0,$J55,"")</f>
        <v>1.24134638338506</v>
      </c>
      <c r="R55" s="32" t="n">
        <f aca="false">IF($G55&gt;=0,$G55,"")</f>
        <v>2.7027027027027</v>
      </c>
      <c r="S55" s="32" t="n">
        <f aca="false">IF($H55&gt;0,$H55,"")</f>
        <v>2.74376751733294</v>
      </c>
      <c r="T55" s="32" t="n">
        <f aca="false">IF($I55&gt;0,$I55,"")</f>
        <v>1.09365558912387</v>
      </c>
      <c r="U55" s="32" t="n">
        <f aca="false">IF($D55&gt;0,$D55,"")</f>
        <v>2.77777777777778</v>
      </c>
      <c r="V55" s="32"/>
      <c r="W55" s="15" t="n">
        <f aca="false">W54+1</f>
        <v>43900</v>
      </c>
      <c r="X55" s="0" t="n">
        <f aca="false">X54+1</f>
        <v>3</v>
      </c>
      <c r="Y55" s="32" t="n">
        <f aca="false">IF($E55&gt;0,$E55,"")</f>
        <v>4.0855614973262</v>
      </c>
      <c r="Z55" s="32" t="n">
        <f aca="false">IF($G55&gt;0,$G55,"")</f>
        <v>2.7027027027027</v>
      </c>
      <c r="AA55" s="32" t="n">
        <f aca="false">IF($I55&gt;0,$I55,"")</f>
        <v>1.09365558912387</v>
      </c>
      <c r="AB55" s="32" t="n">
        <f aca="false">IF($J55&gt;0,$J55,"")</f>
        <v>1.24134638338506</v>
      </c>
      <c r="AC55" s="32" t="n">
        <f aca="false">IF($F55&gt;0,$F55,"")</f>
        <v>1.71594913436495</v>
      </c>
      <c r="AD55" s="32" t="n">
        <f aca="false">IF($D55&gt;0,$D55,"")</f>
        <v>2.77777777777778</v>
      </c>
      <c r="AE55" s="32" t="n">
        <f aca="false">IF($H55&gt;0,$H55,"")</f>
        <v>2.74376751733294</v>
      </c>
      <c r="AI55" s="32"/>
      <c r="AJ55" s="32"/>
      <c r="AK55" s="32"/>
      <c r="AL55" s="32"/>
      <c r="AM55" s="32"/>
      <c r="AN55" s="32"/>
      <c r="AO55" s="32"/>
      <c r="AT55" s="32"/>
      <c r="AU55" s="32"/>
      <c r="AV55" s="32"/>
      <c r="AW55" s="32"/>
      <c r="AX55" s="32"/>
      <c r="AY55" s="32"/>
      <c r="AZ55" s="32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32" t="n">
        <f aca="false">IF(('Total Deaths'!$D47-'Total Deaths'!$D46)&gt;0,('Total Deaths'!$D47-'Total Deaths'!$D46)/'Total Deaths'!$D$31,"")</f>
        <v>3.24074074074074</v>
      </c>
      <c r="E56" s="32" t="n">
        <f aca="false">IF(('Total Deaths'!$E54-'Total Deaths'!$E53)&gt;0,('Total Deaths'!$E54-'Total Deaths'!$E53)/'Total Deaths'!$E$31,"")</f>
        <v>2.24598930481283</v>
      </c>
      <c r="F56" s="32" t="n">
        <f aca="false">IF(('Total Deaths'!$F58-'Total Deaths'!$F57)&gt;0,('Total Deaths'!$F58-'Total Deaths'!$F57)/'Total Deaths'!$F$31,"")</f>
        <v>1.71594913436495</v>
      </c>
      <c r="G56" s="32" t="n">
        <f aca="false">IF(('Total Deaths'!$G64-'Total Deaths'!$G63)&gt;=0,('Total Deaths'!$G64-'Total Deaths'!$G63)/'Total Deaths'!$G$31,"")</f>
        <v>0</v>
      </c>
      <c r="H56" s="32" t="n">
        <f aca="false">IF(('Total Deaths'!$H62-'Total Deaths'!$H61)&gt;0,('Total Deaths'!$H62-'Total Deaths'!$H61)/'Total Deaths'!$H$31,"")</f>
        <v>2.69951320253725</v>
      </c>
      <c r="I56" s="32" t="n">
        <f aca="false">IF(('Total Deaths'!$I66-'Total Deaths'!$I65)&gt;0,('Total Deaths'!$I66-'Total Deaths'!$I65)/'Total Deaths'!$I$31,"")</f>
        <v>1.68580060422961</v>
      </c>
      <c r="J56" s="32" t="n">
        <f aca="false">IF(('Total Deaths'!$J67-'Total Deaths'!$J66)&gt;0,('Total Deaths'!$J67-'Total Deaths'!$J66)/'Total Deaths'!$J$31,"")</f>
        <v>1.55168297923132</v>
      </c>
      <c r="K56" s="54"/>
      <c r="L56" s="32"/>
      <c r="M56" s="15" t="n">
        <f aca="false">M55+1</f>
        <v>43901</v>
      </c>
      <c r="N56" s="0" t="n">
        <f aca="false">N55+1</f>
        <v>4</v>
      </c>
      <c r="O56" s="32" t="n">
        <f aca="false">IF($E56&gt;0,$E56,"")</f>
        <v>2.24598930481283</v>
      </c>
      <c r="P56" s="32" t="n">
        <f aca="false">IF($F56&gt;0,$F56,"")</f>
        <v>1.71594913436495</v>
      </c>
      <c r="Q56" s="32" t="n">
        <f aca="false">IF($J56&gt;0,$J56,"")</f>
        <v>1.55168297923132</v>
      </c>
      <c r="R56" s="32" t="n">
        <f aca="false">$G56</f>
        <v>0</v>
      </c>
      <c r="S56" s="32" t="n">
        <f aca="false">IF($H56&gt;0,$H56,"")</f>
        <v>2.69951320253725</v>
      </c>
      <c r="T56" s="32" t="n">
        <f aca="false">IF($I56&gt;0,$I56,"")</f>
        <v>1.68580060422961</v>
      </c>
      <c r="U56" s="32" t="n">
        <f aca="false">IF($D56&gt;0,$D56,"")</f>
        <v>3.24074074074074</v>
      </c>
      <c r="V56" s="32"/>
      <c r="W56" s="15" t="n">
        <f aca="false">W55+1</f>
        <v>43901</v>
      </c>
      <c r="X56" s="0" t="n">
        <f aca="false">X55+1</f>
        <v>4</v>
      </c>
      <c r="Y56" s="32" t="n">
        <f aca="false">IF($E56&gt;0,$E56,"")</f>
        <v>2.24598930481283</v>
      </c>
      <c r="Z56" s="32" t="n">
        <f aca="false">IF(ISNUMBER($G56),$G56,"")</f>
        <v>0</v>
      </c>
      <c r="AA56" s="32" t="n">
        <f aca="false">IF($I56&gt;0,$I56,"")</f>
        <v>1.68580060422961</v>
      </c>
      <c r="AB56" s="32" t="n">
        <f aca="false">IF($J56&gt;0,$J56,"")</f>
        <v>1.55168297923132</v>
      </c>
      <c r="AC56" s="32" t="n">
        <f aca="false">IF($F56&gt;0,$F56,"")</f>
        <v>1.71594913436495</v>
      </c>
      <c r="AD56" s="32" t="n">
        <f aca="false">IF($D56&gt;0,$D56,"")</f>
        <v>3.24074074074074</v>
      </c>
      <c r="AE56" s="32" t="n">
        <f aca="false">IF($H56&gt;0,$H56,"")</f>
        <v>2.69951320253725</v>
      </c>
      <c r="AI56" s="32"/>
      <c r="AJ56" s="32"/>
      <c r="AK56" s="32"/>
      <c r="AL56" s="32"/>
      <c r="AM56" s="32"/>
      <c r="AN56" s="32"/>
      <c r="AO56" s="32"/>
      <c r="AT56" s="32"/>
      <c r="AU56" s="32"/>
      <c r="AV56" s="32"/>
      <c r="AW56" s="32"/>
      <c r="AX56" s="32"/>
      <c r="AY56" s="32"/>
      <c r="AZ56" s="32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32" t="n">
        <f aca="false">IF(('Total Deaths'!$D48-'Total Deaths'!$D47)&gt;0,('Total Deaths'!$D48-'Total Deaths'!$D47)/'Total Deaths'!$D$31,"")</f>
        <v>3.125</v>
      </c>
      <c r="E57" s="32" t="n">
        <f aca="false">IF(('Total Deaths'!$E55-'Total Deaths'!$E54)&gt;0,('Total Deaths'!$E55-'Total Deaths'!$E54)/'Total Deaths'!$E$31,"")</f>
        <v>4.1283422459893</v>
      </c>
      <c r="F57" s="32" t="n">
        <f aca="false">IF(('Total Deaths'!$F59-'Total Deaths'!$F58)&gt;0,('Total Deaths'!$F59-'Total Deaths'!$F58)/'Total Deaths'!$F$31,"")</f>
        <v>2.84970124099893</v>
      </c>
      <c r="G57" s="32" t="n">
        <f aca="false">IF(('Total Deaths'!$G65-'Total Deaths'!$G64)&gt;0,('Total Deaths'!$G65-'Total Deaths'!$G64)/'Total Deaths'!$G$31,"")</f>
        <v>0.482625482625483</v>
      </c>
      <c r="H57" s="32" t="n">
        <f aca="false">IF(('Total Deaths'!$H63-'Total Deaths'!$H62)&gt;0,('Total Deaths'!$H63-'Total Deaths'!$H62)/'Total Deaths'!$H$31,"")</f>
        <v>4.18940846732556</v>
      </c>
      <c r="I57" s="32" t="n">
        <f aca="false">IF(('Total Deaths'!$I67-'Total Deaths'!$I66)&gt;0,('Total Deaths'!$I67-'Total Deaths'!$I66)/'Total Deaths'!$I$31,"")</f>
        <v>6.07250755287009</v>
      </c>
      <c r="J57" s="32" t="n">
        <f aca="false">IF(('Total Deaths'!$J68-'Total Deaths'!$J67)&gt;0,('Total Deaths'!$J68-'Total Deaths'!$J67)/'Total Deaths'!$J$31,"")</f>
        <v>1.86201957507758</v>
      </c>
      <c r="K57" s="54"/>
      <c r="L57" s="32"/>
      <c r="M57" s="15" t="n">
        <f aca="false">M56+1</f>
        <v>43902</v>
      </c>
      <c r="N57" s="0" t="n">
        <f aca="false">N56+1</f>
        <v>5</v>
      </c>
      <c r="O57" s="32" t="n">
        <f aca="false">IF($E57&gt;0,$E57,"")</f>
        <v>4.1283422459893</v>
      </c>
      <c r="P57" s="32" t="n">
        <f aca="false">IF($F57&gt;0,$F57,"")</f>
        <v>2.84970124099893</v>
      </c>
      <c r="Q57" s="32" t="n">
        <f aca="false">IF($J57&gt;0,$J57,"")</f>
        <v>1.86201957507758</v>
      </c>
      <c r="R57" s="32" t="n">
        <f aca="false">IF($G57&gt;0,$G57,"")</f>
        <v>0.482625482625483</v>
      </c>
      <c r="S57" s="32" t="n">
        <f aca="false">IF($H57&gt;0,$H57,"")</f>
        <v>4.18940846732556</v>
      </c>
      <c r="T57" s="32" t="n">
        <f aca="false">IF($I57&gt;0,$I57,"")</f>
        <v>6.07250755287009</v>
      </c>
      <c r="U57" s="32" t="n">
        <f aca="false">IF($D57&gt;0,$D57,"")</f>
        <v>3.125</v>
      </c>
      <c r="V57" s="32"/>
      <c r="W57" s="15" t="n">
        <f aca="false">W56+1</f>
        <v>43902</v>
      </c>
      <c r="X57" s="0" t="n">
        <f aca="false">X56+1</f>
        <v>5</v>
      </c>
      <c r="Y57" s="32" t="n">
        <f aca="false">IF($E57&gt;0,$E57,"")</f>
        <v>4.1283422459893</v>
      </c>
      <c r="Z57" s="32" t="n">
        <f aca="false">IF($G57&gt;0,$G57,"")</f>
        <v>0.482625482625483</v>
      </c>
      <c r="AA57" s="32" t="n">
        <f aca="false">IF($I57&gt;0,$I57,"")</f>
        <v>6.07250755287009</v>
      </c>
      <c r="AB57" s="32" t="n">
        <f aca="false">IF($J57&gt;0,$J57,"")</f>
        <v>1.86201957507758</v>
      </c>
      <c r="AC57" s="32" t="n">
        <f aca="false">IF($F57&gt;0,$F57,"")</f>
        <v>2.84970124099893</v>
      </c>
      <c r="AD57" s="32" t="n">
        <f aca="false">IF($D57&gt;0,$D57,"")</f>
        <v>3.125</v>
      </c>
      <c r="AE57" s="32" t="n">
        <f aca="false">IF($H57&gt;0,$H57,"")</f>
        <v>4.18940846732556</v>
      </c>
      <c r="AI57" s="32"/>
      <c r="AJ57" s="32"/>
      <c r="AK57" s="32"/>
      <c r="AL57" s="32"/>
      <c r="AM57" s="32"/>
      <c r="AN57" s="32"/>
      <c r="AO57" s="32"/>
      <c r="AT57" s="32"/>
      <c r="AU57" s="32"/>
      <c r="AV57" s="32"/>
      <c r="AW57" s="32"/>
      <c r="AX57" s="32"/>
      <c r="AY57" s="32"/>
      <c r="AZ57" s="32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32" t="n">
        <f aca="false">IF(('Total Deaths'!$D49-'Total Deaths'!$D48)&gt;0,('Total Deaths'!$D49-'Total Deaths'!$D48)/'Total Deaths'!$D$31,"")</f>
        <v>4.13359788359788</v>
      </c>
      <c r="E58" s="32" t="n">
        <f aca="false">IF(('Total Deaths'!$E56-'Total Deaths'!$E55)&gt;0,('Total Deaths'!$E56-'Total Deaths'!$E55)/'Total Deaths'!$E$31,"")</f>
        <v>5.60427807486631</v>
      </c>
      <c r="F58" s="32" t="n">
        <f aca="false">IF(('Total Deaths'!$F60-'Total Deaths'!$F59)&gt;0,('Total Deaths'!$F60-'Total Deaths'!$F59)/'Total Deaths'!$F$31,"")</f>
        <v>3.67703385935346</v>
      </c>
      <c r="G58" s="32" t="n">
        <f aca="false">IF(('Total Deaths'!$G66-'Total Deaths'!$G65)&gt;0,('Total Deaths'!$G66-'Total Deaths'!$G65)/'Total Deaths'!$G$31,"")</f>
        <v>3.47490347490347</v>
      </c>
      <c r="H58" s="32" t="n">
        <f aca="false">IF(('Total Deaths'!$H64-'Total Deaths'!$H63)&gt;0,('Total Deaths'!$H64-'Total Deaths'!$H63)/'Total Deaths'!$H$31,"")</f>
        <v>4.33692284997787</v>
      </c>
      <c r="I58" s="32" t="n">
        <f aca="false">IF(('Total Deaths'!$I68-'Total Deaths'!$I67)&gt;0,('Total Deaths'!$I68-'Total Deaths'!$I67)/'Total Deaths'!$I$31,"")</f>
        <v>3.75528700906344</v>
      </c>
      <c r="J58" s="32" t="n">
        <f aca="false">IF(('Total Deaths'!$J69-'Total Deaths'!$J68)&gt;0,('Total Deaths'!$J69-'Total Deaths'!$J68)/'Total Deaths'!$J$31,"")</f>
        <v>2.10074003342086</v>
      </c>
      <c r="K58" s="54"/>
      <c r="L58" s="32"/>
      <c r="M58" s="15" t="n">
        <f aca="false">M57+1</f>
        <v>43903</v>
      </c>
      <c r="N58" s="0" t="n">
        <f aca="false">N57+1</f>
        <v>6</v>
      </c>
      <c r="O58" s="32" t="n">
        <f aca="false">IF($E58&gt;0,$E58,"")</f>
        <v>5.60427807486631</v>
      </c>
      <c r="P58" s="32" t="n">
        <f aca="false">IF($F58&gt;0,$F58,"")</f>
        <v>3.67703385935346</v>
      </c>
      <c r="Q58" s="32" t="n">
        <f aca="false">IF($J58&gt;0,$J58,"")</f>
        <v>2.10074003342086</v>
      </c>
      <c r="R58" s="32" t="n">
        <f aca="false">IF($G58&gt;0,$G58,"")</f>
        <v>3.47490347490347</v>
      </c>
      <c r="S58" s="32" t="n">
        <f aca="false">IF($H58&gt;0,$H58,"")</f>
        <v>4.33692284997787</v>
      </c>
      <c r="T58" s="32" t="n">
        <f aca="false">IF($I58&gt;0,$I58,"")</f>
        <v>3.75528700906344</v>
      </c>
      <c r="U58" s="32" t="n">
        <f aca="false">IF($D58&gt;0,$D58,"")</f>
        <v>4.13359788359788</v>
      </c>
      <c r="V58" s="32"/>
      <c r="W58" s="15" t="n">
        <f aca="false">W57+1</f>
        <v>43903</v>
      </c>
      <c r="X58" s="0" t="n">
        <f aca="false">X57+1</f>
        <v>6</v>
      </c>
      <c r="Y58" s="32" t="n">
        <f aca="false">IF($E58&gt;0,$E58,"")</f>
        <v>5.60427807486631</v>
      </c>
      <c r="Z58" s="32" t="n">
        <f aca="false">IF($G58&gt;0,$G58,"")</f>
        <v>3.47490347490347</v>
      </c>
      <c r="AA58" s="32" t="n">
        <f aca="false">IF($I58&gt;0,$I58,"")</f>
        <v>3.75528700906344</v>
      </c>
      <c r="AB58" s="32" t="n">
        <f aca="false">IF($J58&gt;0,$J58,"")</f>
        <v>2.10074003342086</v>
      </c>
      <c r="AC58" s="32" t="n">
        <f aca="false">IF($F58&gt;0,$F58,"")</f>
        <v>3.67703385935346</v>
      </c>
      <c r="AD58" s="32" t="n">
        <f aca="false">IF($D58&gt;0,$D58,"")</f>
        <v>4.13359788359788</v>
      </c>
      <c r="AE58" s="32" t="n">
        <f aca="false">IF($H58&gt;0,$H58,"")</f>
        <v>4.33692284997787</v>
      </c>
      <c r="AI58" s="32"/>
      <c r="AJ58" s="32"/>
      <c r="AK58" s="32"/>
      <c r="AL58" s="32"/>
      <c r="AM58" s="32"/>
      <c r="AN58" s="32"/>
      <c r="AO58" s="32"/>
      <c r="AT58" s="32"/>
      <c r="AU58" s="32"/>
      <c r="AV58" s="32"/>
      <c r="AW58" s="32"/>
      <c r="AX58" s="32"/>
      <c r="AY58" s="32"/>
      <c r="AZ58" s="32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32" t="n">
        <f aca="false">IF(('Total Deaths'!$D50-'Total Deaths'!$D49)&gt;0,('Total Deaths'!$D50-'Total Deaths'!$D49)/'Total Deaths'!$D$31,"")</f>
        <v>2.89351851851852</v>
      </c>
      <c r="E59" s="32" t="n">
        <f aca="false">IF(('Total Deaths'!$E57-'Total Deaths'!$E56)&gt;0,('Total Deaths'!$E57-'Total Deaths'!$E56)/'Total Deaths'!$E$31,"")</f>
        <v>6.16042780748663</v>
      </c>
      <c r="F59" s="32" t="n">
        <f aca="false">IF(('Total Deaths'!$F61-'Total Deaths'!$F60)&gt;0,('Total Deaths'!$F61-'Total Deaths'!$F60)/'Total Deaths'!$F$31,"")</f>
        <v>3.23272560134825</v>
      </c>
      <c r="G59" s="32" t="n">
        <f aca="false">IF(('Total Deaths'!$G67-'Total Deaths'!$G66)&gt;0,('Total Deaths'!$G67-'Total Deaths'!$G66)/'Total Deaths'!$G$31,"")</f>
        <v>3.28185328185328</v>
      </c>
      <c r="H59" s="32" t="n">
        <f aca="false">IF(('Total Deaths'!$H65-'Total Deaths'!$H64)&gt;0,('Total Deaths'!$H65-'Total Deaths'!$H64)/'Total Deaths'!$H$31,"")</f>
        <v>3.1568077887594</v>
      </c>
      <c r="I59" s="32" t="n">
        <f aca="false">IF(('Total Deaths'!$I69-'Total Deaths'!$I68)&gt;0,('Total Deaths'!$I69-'Total Deaths'!$I68)/'Total Deaths'!$I$31,"")</f>
        <v>3.57099697885196</v>
      </c>
      <c r="J59" s="32" t="n">
        <f aca="false">IF(('Total Deaths'!$J70-'Total Deaths'!$J69)&gt;0,('Total Deaths'!$J70-'Total Deaths'!$J69)/'Total Deaths'!$J$31,"")</f>
        <v>2.00525185008355</v>
      </c>
      <c r="K59" s="54"/>
      <c r="L59" s="32"/>
      <c r="M59" s="15" t="n">
        <f aca="false">M58+1</f>
        <v>43904</v>
      </c>
      <c r="N59" s="0" t="n">
        <f aca="false">N58+1</f>
        <v>7</v>
      </c>
      <c r="O59" s="32" t="n">
        <f aca="false">IF($E59&gt;0,$E59,"")</f>
        <v>6.16042780748663</v>
      </c>
      <c r="P59" s="32" t="n">
        <f aca="false">IF($F59&gt;0,$F59,"")</f>
        <v>3.23272560134825</v>
      </c>
      <c r="Q59" s="32" t="n">
        <f aca="false">IF($J59&gt;0,$J59,"")</f>
        <v>2.00525185008355</v>
      </c>
      <c r="R59" s="32" t="n">
        <f aca="false">IF($G59&gt;0,$G59,"")</f>
        <v>3.28185328185328</v>
      </c>
      <c r="S59" s="32" t="n">
        <f aca="false">IF($H59&gt;0,$H59,"")</f>
        <v>3.1568077887594</v>
      </c>
      <c r="T59" s="32" t="n">
        <f aca="false">IF($I59&gt;0,$I59,"")</f>
        <v>3.57099697885196</v>
      </c>
      <c r="U59" s="32" t="n">
        <f aca="false">IF($D59&gt;0,$D59,"")</f>
        <v>2.89351851851852</v>
      </c>
      <c r="V59" s="32"/>
      <c r="W59" s="15" t="n">
        <f aca="false">W58+1</f>
        <v>43904</v>
      </c>
      <c r="X59" s="0" t="n">
        <f aca="false">X58+1</f>
        <v>7</v>
      </c>
      <c r="Y59" s="32" t="n">
        <f aca="false">IF($E59&gt;0,$E59,"")</f>
        <v>6.16042780748663</v>
      </c>
      <c r="Z59" s="32" t="n">
        <f aca="false">IF($G59&gt;0,$G59,"")</f>
        <v>3.28185328185328</v>
      </c>
      <c r="AA59" s="32" t="n">
        <f aca="false">IF($I59&gt;0,$I59,"")</f>
        <v>3.57099697885196</v>
      </c>
      <c r="AB59" s="32" t="n">
        <f aca="false">IF($J59&gt;0,$J59,"")</f>
        <v>2.00525185008355</v>
      </c>
      <c r="AC59" s="32" t="n">
        <f aca="false">IF($F59&gt;0,$F59,"")</f>
        <v>3.23272560134825</v>
      </c>
      <c r="AD59" s="32" t="n">
        <f aca="false">IF($D59&gt;0,$D59,"")</f>
        <v>2.89351851851852</v>
      </c>
      <c r="AE59" s="32" t="n">
        <f aca="false">IF($H59&gt;0,$H59,"")</f>
        <v>3.1568077887594</v>
      </c>
      <c r="AI59" s="32"/>
      <c r="AJ59" s="32"/>
      <c r="AK59" s="32"/>
      <c r="AL59" s="32"/>
      <c r="AM59" s="32"/>
      <c r="AN59" s="32"/>
      <c r="AO59" s="32"/>
      <c r="AT59" s="32"/>
      <c r="AU59" s="32"/>
      <c r="AV59" s="32"/>
      <c r="AW59" s="32"/>
      <c r="AX59" s="32"/>
      <c r="AY59" s="32"/>
      <c r="AZ59" s="32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32" t="n">
        <f aca="false">IF(('Total Deaths'!$D51-'Total Deaths'!$D50)&gt;0,('Total Deaths'!$D51-'Total Deaths'!$D50)/'Total Deaths'!$D$31,"")</f>
        <v>6.08465608465608</v>
      </c>
      <c r="E60" s="32" t="n">
        <f aca="false">IF(('Total Deaths'!$E58-'Total Deaths'!$E57)&gt;0,('Total Deaths'!$E58-'Total Deaths'!$E57)/'Total Deaths'!$E$31,"")</f>
        <v>8.36363636363636</v>
      </c>
      <c r="F60" s="32" t="n">
        <f aca="false">IF(('Total Deaths'!$F62-'Total Deaths'!$F61)&gt;0,('Total Deaths'!$F62-'Total Deaths'!$F61)/'Total Deaths'!$F$31,"")</f>
        <v>5.8985751493795</v>
      </c>
      <c r="G60" s="32" t="n">
        <f aca="false">IF(('Total Deaths'!$G68-'Total Deaths'!$G67)&gt;0,('Total Deaths'!$G68-'Total Deaths'!$G67)/'Total Deaths'!$G$31,"")</f>
        <v>5.6949806949807</v>
      </c>
      <c r="H60" s="32" t="n">
        <f aca="false">IF(('Total Deaths'!$H66-'Total Deaths'!$H65)&gt;0,('Total Deaths'!$H66-'Total Deaths'!$H65)/'Total Deaths'!$H$31,"")</f>
        <v>5.51703791119634</v>
      </c>
      <c r="I60" s="32" t="n">
        <f aca="false">IF(('Total Deaths'!$I70-'Total Deaths'!$I69)&gt;0,('Total Deaths'!$I70-'Total Deaths'!$I69)/'Total Deaths'!$I$31,"")</f>
        <v>3.81570996978852</v>
      </c>
      <c r="J60" s="32" t="n">
        <f aca="false">IF(('Total Deaths'!$J71-'Total Deaths'!$J70)&gt;0,('Total Deaths'!$J71-'Total Deaths'!$J70)/'Total Deaths'!$J$31,"")</f>
        <v>2.01718787300072</v>
      </c>
      <c r="K60" s="54"/>
      <c r="L60" s="32"/>
      <c r="M60" s="15" t="n">
        <f aca="false">M59+1</f>
        <v>43905</v>
      </c>
      <c r="N60" s="0" t="n">
        <f aca="false">N59+1</f>
        <v>8</v>
      </c>
      <c r="O60" s="32" t="n">
        <f aca="false">IF($E60&gt;0,$E60,"")</f>
        <v>8.36363636363636</v>
      </c>
      <c r="P60" s="32" t="n">
        <f aca="false">IF($F60&gt;0,$F60,"")</f>
        <v>5.8985751493795</v>
      </c>
      <c r="Q60" s="32" t="n">
        <f aca="false">IF($J60&gt;0,$J60,"")</f>
        <v>2.01718787300072</v>
      </c>
      <c r="R60" s="32" t="n">
        <f aca="false">IF($G60&gt;0,$G60,"")</f>
        <v>5.6949806949807</v>
      </c>
      <c r="S60" s="32" t="n">
        <f aca="false">IF($H60&gt;0,$H60,"")</f>
        <v>5.51703791119634</v>
      </c>
      <c r="T60" s="32" t="n">
        <f aca="false">IF($I60&gt;0,$I60,"")</f>
        <v>3.81570996978852</v>
      </c>
      <c r="U60" s="32" t="n">
        <f aca="false">IF($D60&gt;0,$D60,"")</f>
        <v>6.08465608465608</v>
      </c>
      <c r="V60" s="32"/>
      <c r="W60" s="15" t="n">
        <f aca="false">W59+1</f>
        <v>43905</v>
      </c>
      <c r="X60" s="0" t="n">
        <f aca="false">X59+1</f>
        <v>8</v>
      </c>
      <c r="Y60" s="32" t="n">
        <f aca="false">IF($E60&gt;0,$E60,"")</f>
        <v>8.36363636363636</v>
      </c>
      <c r="Z60" s="32" t="n">
        <f aca="false">IF($G60&gt;0,$G60,"")</f>
        <v>5.6949806949807</v>
      </c>
      <c r="AA60" s="32" t="n">
        <f aca="false">IF($I60&gt;0,$I60,"")</f>
        <v>3.81570996978852</v>
      </c>
      <c r="AB60" s="32" t="n">
        <f aca="false">IF($J60&gt;0,$J60,"")</f>
        <v>2.01718787300072</v>
      </c>
      <c r="AC60" s="32" t="n">
        <f aca="false">IF($F60&gt;0,$F60,"")</f>
        <v>5.8985751493795</v>
      </c>
      <c r="AD60" s="32" t="n">
        <f aca="false">IF($D60&gt;0,$D60,"")</f>
        <v>6.08465608465608</v>
      </c>
      <c r="AE60" s="32" t="n">
        <f aca="false">IF($H60&gt;0,$H60,"")</f>
        <v>5.51703791119634</v>
      </c>
      <c r="AI60" s="32"/>
      <c r="AJ60" s="32"/>
      <c r="AK60" s="32"/>
      <c r="AL60" s="32"/>
      <c r="AM60" s="32"/>
      <c r="AN60" s="32"/>
      <c r="AO60" s="32"/>
      <c r="AT60" s="32"/>
      <c r="AU60" s="32"/>
      <c r="AV60" s="32"/>
      <c r="AW60" s="32"/>
      <c r="AX60" s="32"/>
      <c r="AY60" s="32"/>
      <c r="AZ60" s="32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32" t="n">
        <f aca="false">IF(('Total Deaths'!$D52-'Total Deaths'!$D51)&gt;0,('Total Deaths'!$D52-'Total Deaths'!$D51)/'Total Deaths'!$D$31,"")</f>
        <v>5.77050264550265</v>
      </c>
      <c r="E61" s="32" t="n">
        <f aca="false">IF(('Total Deaths'!$E59-'Total Deaths'!$E58)&gt;0,('Total Deaths'!$E59-'Total Deaths'!$E58)/'Total Deaths'!$E$31,"")</f>
        <v>11.5294117647059</v>
      </c>
      <c r="F61" s="32" t="n">
        <f aca="false">IF(('Total Deaths'!$F63-'Total Deaths'!$F62)&gt;0,('Total Deaths'!$F63-'Total Deaths'!$F62)/'Total Deaths'!$F$31,"")</f>
        <v>4.58097134977785</v>
      </c>
      <c r="G61" s="32" t="n">
        <f aca="false">IF(('Total Deaths'!$G69-'Total Deaths'!$G68)&gt;0,('Total Deaths'!$G69-'Total Deaths'!$G68)/'Total Deaths'!$G$31,"")</f>
        <v>6.66023166023166</v>
      </c>
      <c r="H61" s="32" t="n">
        <f aca="false">IF(('Total Deaths'!$H67-'Total Deaths'!$H66)&gt;0,('Total Deaths'!$H67-'Total Deaths'!$H66)/'Total Deaths'!$H$31,"")</f>
        <v>5.63504941731819</v>
      </c>
      <c r="I61" s="32" t="n">
        <f aca="false">IF(('Total Deaths'!$I71-'Total Deaths'!$I70)&gt;0,('Total Deaths'!$I71-'Total Deaths'!$I70)/'Total Deaths'!$I$31,"")</f>
        <v>4.66767371601209</v>
      </c>
      <c r="J61" s="32" t="n">
        <f aca="false">IF(('Total Deaths'!$J72-'Total Deaths'!$J71)&gt;0,('Total Deaths'!$J72-'Total Deaths'!$J71)/'Total Deaths'!$J$31,"")</f>
        <v>1.67104320840296</v>
      </c>
      <c r="K61" s="54"/>
      <c r="L61" s="32"/>
      <c r="M61" s="15" t="n">
        <f aca="false">M60+1</f>
        <v>43906</v>
      </c>
      <c r="N61" s="0" t="n">
        <f aca="false">N60+1</f>
        <v>9</v>
      </c>
      <c r="O61" s="32" t="n">
        <f aca="false">IF($E61&gt;0,$E61,"")</f>
        <v>11.5294117647059</v>
      </c>
      <c r="P61" s="32" t="n">
        <f aca="false">IF($F61&gt;0,$F61,"")</f>
        <v>4.58097134977785</v>
      </c>
      <c r="Q61" s="32" t="n">
        <f aca="false">IF($J61&gt;0,$J61,"")</f>
        <v>1.67104320840296</v>
      </c>
      <c r="R61" s="32" t="n">
        <f aca="false">IF($G61&gt;0,$G61,"")</f>
        <v>6.66023166023166</v>
      </c>
      <c r="S61" s="32" t="n">
        <f aca="false">IF($H61&gt;0,$H61,"")</f>
        <v>5.63504941731819</v>
      </c>
      <c r="T61" s="32" t="n">
        <f aca="false">IF($I61&gt;0,$I61,"")</f>
        <v>4.66767371601209</v>
      </c>
      <c r="U61" s="32" t="n">
        <f aca="false">IF($D61&gt;0,$D61,"")</f>
        <v>5.77050264550265</v>
      </c>
      <c r="V61" s="32"/>
      <c r="W61" s="15" t="n">
        <f aca="false">W60+1</f>
        <v>43906</v>
      </c>
      <c r="X61" s="0" t="n">
        <f aca="false">X60+1</f>
        <v>9</v>
      </c>
      <c r="Y61" s="32" t="n">
        <f aca="false">IF($E61&gt;0,$E61,"")</f>
        <v>11.5294117647059</v>
      </c>
      <c r="Z61" s="32" t="n">
        <f aca="false">IF($G61&gt;0,$G61,"")</f>
        <v>6.66023166023166</v>
      </c>
      <c r="AA61" s="32" t="n">
        <f aca="false">IF($I61&gt;0,$I61,"")</f>
        <v>4.66767371601209</v>
      </c>
      <c r="AB61" s="32" t="n">
        <f aca="false">IF($J61&gt;0,$J61,"")</f>
        <v>1.67104320840296</v>
      </c>
      <c r="AC61" s="32" t="n">
        <f aca="false">IF($F61&gt;0,$F61,"")</f>
        <v>4.58097134977785</v>
      </c>
      <c r="AD61" s="32" t="n">
        <f aca="false">IF($D61&gt;0,$D61,"")</f>
        <v>5.77050264550265</v>
      </c>
      <c r="AE61" s="32" t="n">
        <f aca="false">IF($H61&gt;0,$H61,"")</f>
        <v>5.63504941731819</v>
      </c>
      <c r="AI61" s="32"/>
      <c r="AJ61" s="32"/>
      <c r="AK61" s="32"/>
      <c r="AL61" s="32"/>
      <c r="AM61" s="32"/>
      <c r="AN61" s="32"/>
      <c r="AO61" s="32"/>
      <c r="AT61" s="32"/>
      <c r="AU61" s="32"/>
      <c r="AV61" s="32"/>
      <c r="AW61" s="32"/>
      <c r="AX61" s="32"/>
      <c r="AY61" s="32"/>
      <c r="AZ61" s="32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32" t="n">
        <f aca="false">IF(('Total Deaths'!$D53-'Total Deaths'!$D52)&gt;0,('Total Deaths'!$D53-'Total Deaths'!$D52)/'Total Deaths'!$D$31,"")</f>
        <v>5.70436507936508</v>
      </c>
      <c r="E62" s="32" t="n">
        <f aca="false">IF(('Total Deaths'!$E60-'Total Deaths'!$E59)&gt;0,('Total Deaths'!$E60-'Total Deaths'!$E59)/'Total Deaths'!$E$31,"")</f>
        <v>14.5454545454545</v>
      </c>
      <c r="F62" s="32" t="n">
        <f aca="false">IF(('Total Deaths'!$F64-'Total Deaths'!$F63)&gt;0,('Total Deaths'!$F64-'Total Deaths'!$F63)/'Total Deaths'!$F$31,"")</f>
        <v>4.8873908380573</v>
      </c>
      <c r="G62" s="32" t="n">
        <f aca="false">IF(('Total Deaths'!$G70-'Total Deaths'!$G69)&gt;0,('Total Deaths'!$G70-'Total Deaths'!$G69)/'Total Deaths'!$G$31,"")</f>
        <v>4.82625482625483</v>
      </c>
      <c r="H62" s="32" t="n">
        <f aca="false">IF(('Total Deaths'!$H68-'Total Deaths'!$H67)&gt;0,('Total Deaths'!$H68-'Total Deaths'!$H67)/'Total Deaths'!$H$31,"")</f>
        <v>9.88346363770468</v>
      </c>
      <c r="I62" s="32" t="n">
        <f aca="false">IF(('Total Deaths'!$I72-'Total Deaths'!$I71)&gt;0,('Total Deaths'!$I72-'Total Deaths'!$I71)/'Total Deaths'!$I$31,"")</f>
        <v>4.25679758308157</v>
      </c>
      <c r="J62" s="32" t="n">
        <f aca="false">IF(('Total Deaths'!$J73-'Total Deaths'!$J72)&gt;0,('Total Deaths'!$J73-'Total Deaths'!$J72)/'Total Deaths'!$J$31,"")</f>
        <v>2.69754117927906</v>
      </c>
      <c r="K62" s="54"/>
      <c r="L62" s="32"/>
      <c r="M62" s="15" t="n">
        <f aca="false">M61+1</f>
        <v>43907</v>
      </c>
      <c r="N62" s="0" t="n">
        <f aca="false">N61+1</f>
        <v>10</v>
      </c>
      <c r="O62" s="32" t="n">
        <f aca="false">IF($E62&gt;0,$E62,"")</f>
        <v>14.5454545454545</v>
      </c>
      <c r="P62" s="32" t="n">
        <f aca="false">IF($F62&gt;0,$F62,"")</f>
        <v>4.8873908380573</v>
      </c>
      <c r="Q62" s="32" t="n">
        <f aca="false">IF($J62&gt;0,$J62,"")</f>
        <v>2.69754117927906</v>
      </c>
      <c r="R62" s="32" t="n">
        <f aca="false">IF($G62&gt;0,$G62,"")</f>
        <v>4.82625482625483</v>
      </c>
      <c r="S62" s="32" t="n">
        <f aca="false">IF($H62&gt;0,$H62,"")</f>
        <v>9.88346363770468</v>
      </c>
      <c r="T62" s="32" t="n">
        <f aca="false">IF($I62&gt;0,$I62,"")</f>
        <v>4.25679758308157</v>
      </c>
      <c r="U62" s="32" t="n">
        <f aca="false">IF($D62&gt;0,$D62,"")</f>
        <v>5.70436507936508</v>
      </c>
      <c r="V62" s="32"/>
      <c r="W62" s="15" t="n">
        <f aca="false">W61+1</f>
        <v>43907</v>
      </c>
      <c r="X62" s="0" t="n">
        <f aca="false">X61+1</f>
        <v>10</v>
      </c>
      <c r="Y62" s="32" t="n">
        <f aca="false">IF($E62&gt;0,$E62,"")</f>
        <v>14.5454545454545</v>
      </c>
      <c r="Z62" s="32" t="n">
        <f aca="false">IF($G62&gt;0,$G62,"")</f>
        <v>4.82625482625483</v>
      </c>
      <c r="AA62" s="32" t="n">
        <f aca="false">IF($I62&gt;0,$I62,"")</f>
        <v>4.25679758308157</v>
      </c>
      <c r="AB62" s="32" t="n">
        <f aca="false">IF($J62&gt;0,$J62,"")</f>
        <v>2.69754117927906</v>
      </c>
      <c r="AC62" s="32" t="n">
        <f aca="false">IF($F62&gt;0,$F62,"")</f>
        <v>4.8873908380573</v>
      </c>
      <c r="AD62" s="32" t="n">
        <f aca="false">IF($D62&gt;0,$D62,"")</f>
        <v>5.70436507936508</v>
      </c>
      <c r="AE62" s="32" t="n">
        <f aca="false">IF($H62&gt;0,$H62,"")</f>
        <v>9.88346363770468</v>
      </c>
      <c r="AI62" s="32"/>
      <c r="AJ62" s="32"/>
      <c r="AK62" s="32"/>
      <c r="AL62" s="32"/>
      <c r="AM62" s="32"/>
      <c r="AN62" s="32"/>
      <c r="AO62" s="32"/>
      <c r="AT62" s="32"/>
      <c r="AU62" s="32"/>
      <c r="AV62" s="32"/>
      <c r="AW62" s="32"/>
      <c r="AX62" s="32"/>
      <c r="AY62" s="32"/>
      <c r="AZ62" s="32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32" t="n">
        <f aca="false">IF(('Total Deaths'!$D54-'Total Deaths'!$D53)&gt;0,('Total Deaths'!$D54-'Total Deaths'!$D53)/'Total Deaths'!$D$31,"")</f>
        <v>7.85383597883598</v>
      </c>
      <c r="E63" s="32" t="n">
        <f aca="false">IF(('Total Deaths'!$E61-'Total Deaths'!$E60)&gt;0,('Total Deaths'!$E61-'Total Deaths'!$E60)/'Total Deaths'!$E$31,"")</f>
        <v>14.0320855614973</v>
      </c>
      <c r="F63" s="32" t="n">
        <f aca="false">IF(('Total Deaths'!$F65-'Total Deaths'!$F64)&gt;0,('Total Deaths'!$F65-'Total Deaths'!$F64)/'Total Deaths'!$F$31,"")</f>
        <v>4.47372452888004</v>
      </c>
      <c r="G63" s="32" t="n">
        <f aca="false">IF(('Total Deaths'!$G71-'Total Deaths'!$G70)&gt;0,('Total Deaths'!$G71-'Total Deaths'!$G70)/'Total Deaths'!$G$31,"")</f>
        <v>1.44787644787645</v>
      </c>
      <c r="H63" s="32" t="n">
        <f aca="false">IF(('Total Deaths'!$H69-'Total Deaths'!$H68)&gt;0,('Total Deaths'!$H69-'Total Deaths'!$H68)/'Total Deaths'!$H$31,"")</f>
        <v>9.61793774893052</v>
      </c>
      <c r="I63" s="32" t="n">
        <f aca="false">IF(('Total Deaths'!$I73-'Total Deaths'!$I72)&gt;0,('Total Deaths'!$I73-'Total Deaths'!$I72)/'Total Deaths'!$I$31,"")</f>
        <v>4.54682779456193</v>
      </c>
      <c r="J63" s="32" t="n">
        <f aca="false">IF(('Total Deaths'!$J74-'Total Deaths'!$J73)&gt;0,('Total Deaths'!$J74-'Total Deaths'!$J73)/'Total Deaths'!$J$31,"")</f>
        <v>2.45882072093578</v>
      </c>
      <c r="K63" s="54"/>
      <c r="L63" s="32"/>
      <c r="M63" s="15" t="n">
        <f aca="false">M62+1</f>
        <v>43908</v>
      </c>
      <c r="N63" s="0" t="n">
        <f aca="false">N62+1</f>
        <v>11</v>
      </c>
      <c r="O63" s="32" t="n">
        <f aca="false">IF($E63&gt;0,$E63,"")</f>
        <v>14.0320855614973</v>
      </c>
      <c r="P63" s="32" t="n">
        <f aca="false">IF($F63&gt;0,$F63,"")</f>
        <v>4.47372452888004</v>
      </c>
      <c r="Q63" s="32" t="n">
        <f aca="false">IF($J63&gt;0,$J63,"")</f>
        <v>2.45882072093578</v>
      </c>
      <c r="R63" s="32" t="n">
        <f aca="false">IF($G63&gt;0,$G63,"")</f>
        <v>1.44787644787645</v>
      </c>
      <c r="S63" s="32" t="n">
        <f aca="false">IF($H63&gt;0,$H63,"")</f>
        <v>9.61793774893052</v>
      </c>
      <c r="T63" s="32" t="n">
        <f aca="false">IF($I63&gt;0,$I63,"")</f>
        <v>4.54682779456193</v>
      </c>
      <c r="U63" s="32" t="n">
        <f aca="false">IF($D63&gt;0,$D63,"")</f>
        <v>7.85383597883598</v>
      </c>
      <c r="V63" s="32"/>
      <c r="W63" s="15" t="n">
        <f aca="false">W62+1</f>
        <v>43908</v>
      </c>
      <c r="X63" s="0" t="n">
        <f aca="false">X62+1</f>
        <v>11</v>
      </c>
      <c r="Y63" s="32" t="n">
        <f aca="false">IF($E63&gt;0,$E63,"")</f>
        <v>14.0320855614973</v>
      </c>
      <c r="Z63" s="32" t="n">
        <f aca="false">IF($G63&gt;0,$G63,"")</f>
        <v>1.44787644787645</v>
      </c>
      <c r="AA63" s="32" t="n">
        <f aca="false">IF($I63&gt;0,$I63,"")</f>
        <v>4.54682779456193</v>
      </c>
      <c r="AB63" s="32" t="n">
        <f aca="false">IF($J63&gt;0,$J63,"")</f>
        <v>2.45882072093578</v>
      </c>
      <c r="AC63" s="32" t="n">
        <f aca="false">IF($F63&gt;0,$F63,"")</f>
        <v>4.47372452888004</v>
      </c>
      <c r="AD63" s="32" t="n">
        <f aca="false">IF($D63&gt;0,$D63,"")</f>
        <v>7.85383597883598</v>
      </c>
      <c r="AE63" s="32" t="n">
        <f aca="false">IF($H63&gt;0,$H63,"")</f>
        <v>9.61793774893052</v>
      </c>
      <c r="AI63" s="32"/>
      <c r="AJ63" s="32"/>
      <c r="AK63" s="32"/>
      <c r="AL63" s="32"/>
      <c r="AM63" s="32"/>
      <c r="AN63" s="32"/>
      <c r="AO63" s="32"/>
      <c r="AT63" s="32"/>
      <c r="AU63" s="32"/>
      <c r="AV63" s="32"/>
      <c r="AW63" s="32"/>
      <c r="AX63" s="32"/>
      <c r="AY63" s="32"/>
      <c r="AZ63" s="32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32" t="n">
        <f aca="false">IF(('Total Deaths'!$D55-'Total Deaths'!$D54)&gt;0,('Total Deaths'!$D55-'Total Deaths'!$D54)/'Total Deaths'!$D$31,"")</f>
        <v>7.06018518518519</v>
      </c>
      <c r="E64" s="32" t="n">
        <f aca="false">IF(('Total Deaths'!$E62-'Total Deaths'!$E61)&gt;0,('Total Deaths'!$E62-'Total Deaths'!$E61)/'Total Deaths'!$E$31,"")</f>
        <v>15.3582887700535</v>
      </c>
      <c r="F64" s="32" t="n">
        <f aca="false">IF(('Total Deaths'!$F66-'Total Deaths'!$F65)&gt;0,('Total Deaths'!$F66-'Total Deaths'!$F65)/'Total Deaths'!$F$31,"")</f>
        <v>6.4041673050406</v>
      </c>
      <c r="G64" s="32" t="n">
        <f aca="false">IF(('Total Deaths'!$G72-'Total Deaths'!$G71)&gt;0,('Total Deaths'!$G72-'Total Deaths'!$G71)/'Total Deaths'!$G$31,"")</f>
        <v>2.7027027027027</v>
      </c>
      <c r="H64" s="32" t="n">
        <f aca="false">IF(('Total Deaths'!$H70-'Total Deaths'!$H69)&gt;0,('Total Deaths'!$H70-'Total Deaths'!$H69)/'Total Deaths'!$H$31,"")</f>
        <v>10.5325269213748</v>
      </c>
      <c r="I64" s="32" t="n">
        <f aca="false">IF(('Total Deaths'!$I74-'Total Deaths'!$I73)&gt;0,('Total Deaths'!$I74-'Total Deaths'!$I73)/'Total Deaths'!$I$31,"")</f>
        <v>6.73111782477341</v>
      </c>
      <c r="J64" s="32" t="n">
        <f aca="false">IF(('Total Deaths'!$J75-'Total Deaths'!$J74)&gt;0,('Total Deaths'!$J75-'Total Deaths'!$J74)/'Total Deaths'!$J$31,"")</f>
        <v>3.97469563141561</v>
      </c>
      <c r="K64" s="54" t="s">
        <v>129</v>
      </c>
      <c r="L64" s="32"/>
      <c r="M64" s="15" t="n">
        <f aca="false">M63+1</f>
        <v>43909</v>
      </c>
      <c r="N64" s="0" t="n">
        <f aca="false">N63+1</f>
        <v>12</v>
      </c>
      <c r="O64" s="32" t="n">
        <f aca="false">IF($E64&gt;0,$E64,"")</f>
        <v>15.3582887700535</v>
      </c>
      <c r="P64" s="32" t="n">
        <f aca="false">IF($F64&gt;0,$F64,"")</f>
        <v>6.4041673050406</v>
      </c>
      <c r="Q64" s="32" t="n">
        <f aca="false">IF($J64&gt;0,$J64,"")</f>
        <v>3.97469563141561</v>
      </c>
      <c r="R64" s="32" t="n">
        <f aca="false">IF($G64&gt;0,$G64,"")</f>
        <v>2.7027027027027</v>
      </c>
      <c r="S64" s="32" t="n">
        <f aca="false">IF($H64&gt;0,$H64,"")</f>
        <v>10.5325269213748</v>
      </c>
      <c r="T64" s="32" t="n">
        <f aca="false">IF($I64&gt;0,$I64,"")</f>
        <v>6.73111782477341</v>
      </c>
      <c r="U64" s="32" t="n">
        <f aca="false">IF($D64&gt;0,$D64,"")</f>
        <v>7.06018518518519</v>
      </c>
      <c r="V64" s="32"/>
      <c r="W64" s="15" t="n">
        <f aca="false">W63+1</f>
        <v>43909</v>
      </c>
      <c r="X64" s="0" t="n">
        <f aca="false">X63+1</f>
        <v>12</v>
      </c>
      <c r="Y64" s="32" t="n">
        <f aca="false">IF($E64&gt;0,$E64,"")</f>
        <v>15.3582887700535</v>
      </c>
      <c r="Z64" s="32" t="n">
        <f aca="false">IF($G64&gt;0,$G64,"")</f>
        <v>2.7027027027027</v>
      </c>
      <c r="AA64" s="32" t="n">
        <f aca="false">IF($I64&gt;0,$I64,"")</f>
        <v>6.73111782477341</v>
      </c>
      <c r="AB64" s="32" t="n">
        <f aca="false">IF($J64&gt;0,$J64,"")</f>
        <v>3.97469563141561</v>
      </c>
      <c r="AC64" s="32" t="n">
        <f aca="false">IF($F64&gt;0,$F64,"")</f>
        <v>6.4041673050406</v>
      </c>
      <c r="AD64" s="32" t="n">
        <f aca="false">IF($D64&gt;0,$D64,"")</f>
        <v>7.06018518518519</v>
      </c>
      <c r="AE64" s="32" t="n">
        <f aca="false">IF($H64&gt;0,$H64,"")</f>
        <v>10.5325269213748</v>
      </c>
      <c r="AI64" s="32"/>
      <c r="AJ64" s="32"/>
      <c r="AK64" s="32"/>
      <c r="AL64" s="32"/>
      <c r="AM64" s="32"/>
      <c r="AN64" s="32"/>
      <c r="AO64" s="32"/>
      <c r="AT64" s="32"/>
      <c r="AU64" s="32"/>
      <c r="AV64" s="32"/>
      <c r="AW64" s="32"/>
      <c r="AX64" s="32"/>
      <c r="AY64" s="32"/>
      <c r="AZ64" s="32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32" t="n">
        <f aca="false">IF(('Total Deaths'!$D56-'Total Deaths'!$D55)&gt;0,('Total Deaths'!$D56-'Total Deaths'!$D55)/'Total Deaths'!$D$31,"")</f>
        <v>10.3670634920635</v>
      </c>
      <c r="E65" s="32" t="n">
        <f aca="false">IF(('Total Deaths'!$E63-'Total Deaths'!$E62)&gt;0,('Total Deaths'!$E63-'Total Deaths'!$E62)/'Total Deaths'!$E$31,"")</f>
        <v>16.5347593582888</v>
      </c>
      <c r="F65" s="32" t="n">
        <f aca="false">IF(('Total Deaths'!$F67-'Total Deaths'!$F66)&gt;0,('Total Deaths'!$F67-'Total Deaths'!$F66)/'Total Deaths'!$F$31,"")</f>
        <v>7.64516623257239</v>
      </c>
      <c r="G65" s="32" t="n">
        <f aca="false">IF(('Total Deaths'!$G73-'Total Deaths'!$G72)&gt;0,('Total Deaths'!$G73-'Total Deaths'!$G72)/'Total Deaths'!$G$31,"")</f>
        <v>7.33590733590734</v>
      </c>
      <c r="H65" s="32" t="n">
        <f aca="false">IF(('Total Deaths'!$H71-'Total Deaths'!$H70)&gt;0,('Total Deaths'!$H71-'Total Deaths'!$H70)/'Total Deaths'!$H$31,"")</f>
        <v>11.2110930815755</v>
      </c>
      <c r="I65" s="32" t="n">
        <f aca="false">IF(('Total Deaths'!$I75-'Total Deaths'!$I74)&gt;0,('Total Deaths'!$I75-'Total Deaths'!$I74)/'Total Deaths'!$I$31,"")</f>
        <v>6.54078549848943</v>
      </c>
      <c r="J65" s="32" t="n">
        <f aca="false">IF(('Total Deaths'!$J76-'Total Deaths'!$J75)&gt;0,('Total Deaths'!$J76-'Total Deaths'!$J75)/'Total Deaths'!$J$31,"")</f>
        <v>3.07949391262831</v>
      </c>
      <c r="K65" s="54"/>
      <c r="L65" s="32"/>
      <c r="M65" s="15" t="n">
        <f aca="false">M64+1</f>
        <v>43910</v>
      </c>
      <c r="N65" s="0" t="n">
        <f aca="false">N64+1</f>
        <v>13</v>
      </c>
      <c r="O65" s="32" t="n">
        <f aca="false">IF($E65&gt;0,$E65,"")</f>
        <v>16.5347593582888</v>
      </c>
      <c r="P65" s="32" t="n">
        <f aca="false">IF($F65&gt;0,$F65,"")</f>
        <v>7.64516623257239</v>
      </c>
      <c r="Q65" s="32" t="n">
        <f aca="false">IF($J65&gt;0,$J65,"")</f>
        <v>3.07949391262831</v>
      </c>
      <c r="R65" s="32" t="n">
        <f aca="false">IF($G65&gt;0,$G65,"")</f>
        <v>7.33590733590734</v>
      </c>
      <c r="S65" s="32" t="n">
        <f aca="false">IF($H65&gt;0,$H65,"")</f>
        <v>11.2110930815755</v>
      </c>
      <c r="T65" s="32" t="n">
        <f aca="false">IF($I65&gt;0,$I65,"")</f>
        <v>6.54078549848943</v>
      </c>
      <c r="U65" s="32" t="n">
        <f aca="false">IF($D65&gt;0,$D65,"")</f>
        <v>10.3670634920635</v>
      </c>
      <c r="V65" s="32"/>
      <c r="W65" s="15" t="n">
        <f aca="false">W64+1</f>
        <v>43910</v>
      </c>
      <c r="X65" s="0" t="n">
        <f aca="false">X64+1</f>
        <v>13</v>
      </c>
      <c r="Y65" s="32" t="n">
        <f aca="false">IF($E65&gt;0,$E65,"")</f>
        <v>16.5347593582888</v>
      </c>
      <c r="Z65" s="32" t="n">
        <f aca="false">IF($G65&gt;0,$G65,"")</f>
        <v>7.33590733590734</v>
      </c>
      <c r="AA65" s="32" t="n">
        <f aca="false">IF($I65&gt;0,$I65,"")</f>
        <v>6.54078549848943</v>
      </c>
      <c r="AB65" s="32" t="n">
        <f aca="false">IF($J65&gt;0,$J65,"")</f>
        <v>3.07949391262831</v>
      </c>
      <c r="AC65" s="32" t="n">
        <f aca="false">IF($F65&gt;0,$F65,"")</f>
        <v>7.64516623257239</v>
      </c>
      <c r="AD65" s="32" t="n">
        <f aca="false">IF($D65&gt;0,$D65,"")</f>
        <v>10.3670634920635</v>
      </c>
      <c r="AE65" s="32" t="n">
        <f aca="false">IF($H65&gt;0,$H65,"")</f>
        <v>11.2110930815755</v>
      </c>
      <c r="AI65" s="32"/>
      <c r="AJ65" s="32"/>
      <c r="AK65" s="32"/>
      <c r="AL65" s="32"/>
      <c r="AM65" s="32"/>
      <c r="AN65" s="32"/>
      <c r="AO65" s="32"/>
      <c r="AT65" s="32"/>
      <c r="AU65" s="32"/>
      <c r="AV65" s="32"/>
      <c r="AW65" s="32"/>
      <c r="AX65" s="32"/>
      <c r="AY65" s="32"/>
      <c r="AZ65" s="32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32" t="n">
        <f aca="false">IF(('Total Deaths'!$D57-'Total Deaths'!$D56)&gt;0,('Total Deaths'!$D57-'Total Deaths'!$D56)/'Total Deaths'!$D$31,"")</f>
        <v>13.1117724867725</v>
      </c>
      <c r="E66" s="32" t="n">
        <f aca="false">IF(('Total Deaths'!$E64-'Total Deaths'!$E63)&gt;0,('Total Deaths'!$E64-'Total Deaths'!$E63)/'Total Deaths'!$E$31,"")</f>
        <v>18.0534759358289</v>
      </c>
      <c r="F66" s="32" t="n">
        <f aca="false">IF(('Total Deaths'!$F68-'Total Deaths'!$F67)&gt;0,('Total Deaths'!$F68-'Total Deaths'!$F67)/'Total Deaths'!$F$31,"")</f>
        <v>7.79837597671212</v>
      </c>
      <c r="G66" s="32" t="n">
        <f aca="false">IF(('Total Deaths'!$G74-'Total Deaths'!$G73)&gt;0,('Total Deaths'!$G74-'Total Deaths'!$G73)/'Total Deaths'!$G$31,"")</f>
        <v>11.003861003861</v>
      </c>
      <c r="H66" s="32" t="n">
        <f aca="false">IF(('Total Deaths'!$H72-'Total Deaths'!$H71)&gt;0,('Total Deaths'!$H72-'Total Deaths'!$H71)/'Total Deaths'!$H$31,"")</f>
        <v>9.49992624280867</v>
      </c>
      <c r="I66" s="32" t="n">
        <f aca="false">IF(('Total Deaths'!$I76-'Total Deaths'!$I75)&gt;0,('Total Deaths'!$I76-'Total Deaths'!$I75)/'Total Deaths'!$I$31,"")</f>
        <v>6.37764350453172</v>
      </c>
      <c r="J66" s="32" t="n">
        <f aca="false">IF(('Total Deaths'!$J77-'Total Deaths'!$J76)&gt;0,('Total Deaths'!$J77-'Total Deaths'!$J76)/'Total Deaths'!$J$31,"")</f>
        <v>1.53974695631416</v>
      </c>
      <c r="K66" s="54"/>
      <c r="L66" s="32"/>
      <c r="M66" s="15" t="n">
        <f aca="false">M65+1</f>
        <v>43911</v>
      </c>
      <c r="N66" s="0" t="n">
        <f aca="false">N65+1</f>
        <v>14</v>
      </c>
      <c r="O66" s="32" t="n">
        <f aca="false">IF($E66&gt;0,$E66,"")</f>
        <v>18.0534759358289</v>
      </c>
      <c r="P66" s="32" t="n">
        <f aca="false">IF($F66&gt;0,$F66,"")</f>
        <v>7.79837597671212</v>
      </c>
      <c r="Q66" s="32" t="n">
        <f aca="false">IF($J66&gt;0,$J66,"")</f>
        <v>1.53974695631416</v>
      </c>
      <c r="R66" s="32" t="n">
        <f aca="false">IF($G66&gt;0,$G66,"")</f>
        <v>11.003861003861</v>
      </c>
      <c r="S66" s="32" t="n">
        <f aca="false">IF($H66&gt;0,$H66,"")</f>
        <v>9.49992624280867</v>
      </c>
      <c r="T66" s="32" t="n">
        <f aca="false">IF($I66&gt;0,$I66,"")</f>
        <v>6.37764350453172</v>
      </c>
      <c r="U66" s="32" t="n">
        <f aca="false">IF($D66&gt;0,$D66,"")</f>
        <v>13.1117724867725</v>
      </c>
      <c r="V66" s="32"/>
      <c r="W66" s="15" t="n">
        <f aca="false">W65+1</f>
        <v>43911</v>
      </c>
      <c r="X66" s="0" t="n">
        <f aca="false">X65+1</f>
        <v>14</v>
      </c>
      <c r="Y66" s="32" t="n">
        <f aca="false">IF($E66&gt;0,$E66,"")</f>
        <v>18.0534759358289</v>
      </c>
      <c r="Z66" s="32" t="n">
        <f aca="false">IF($G66&gt;0,$G66,"")</f>
        <v>11.003861003861</v>
      </c>
      <c r="AA66" s="32" t="n">
        <f aca="false">IF($I66&gt;0,$I66,"")</f>
        <v>6.37764350453172</v>
      </c>
      <c r="AB66" s="32" t="n">
        <f aca="false">IF($J66&gt;0,$J66,"")</f>
        <v>1.53974695631416</v>
      </c>
      <c r="AC66" s="32" t="n">
        <f aca="false">IF($F66&gt;0,$F66,"")</f>
        <v>7.79837597671212</v>
      </c>
      <c r="AD66" s="32" t="n">
        <f aca="false">IF($D66&gt;0,$D66,"")</f>
        <v>13.1117724867725</v>
      </c>
      <c r="AE66" s="32" t="n">
        <f aca="false">IF($H66&gt;0,$H66,"")</f>
        <v>9.49992624280867</v>
      </c>
      <c r="AI66" s="32"/>
      <c r="AJ66" s="32"/>
      <c r="AK66" s="32"/>
      <c r="AL66" s="32"/>
      <c r="AM66" s="32"/>
      <c r="AN66" s="32"/>
      <c r="AO66" s="32"/>
      <c r="AT66" s="32"/>
      <c r="AU66" s="32"/>
      <c r="AV66" s="32"/>
      <c r="AW66" s="32"/>
      <c r="AX66" s="32"/>
      <c r="AY66" s="32"/>
      <c r="AZ66" s="32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32" t="n">
        <f aca="false">IF(('Total Deaths'!$D58-'Total Deaths'!$D57)&gt;0,('Total Deaths'!$D58-'Total Deaths'!$D57)/'Total Deaths'!$D$31,"")</f>
        <v>10.7638888888889</v>
      </c>
      <c r="E67" s="32" t="n">
        <f aca="false">IF(('Total Deaths'!$E65-'Total Deaths'!$E64)&gt;0,('Total Deaths'!$E65-'Total Deaths'!$E64)/'Total Deaths'!$E$31,"")</f>
        <v>17.5614973262032</v>
      </c>
      <c r="F67" s="32" t="n">
        <f aca="false">IF(('Total Deaths'!$F69-'Total Deaths'!$F68)&gt;0,('Total Deaths'!$F69-'Total Deaths'!$F68)/'Total Deaths'!$F$31,"")</f>
        <v>20.759920330933</v>
      </c>
      <c r="G67" s="32" t="n">
        <f aca="false">IF(('Total Deaths'!$G75-'Total Deaths'!$G74)&gt;0,('Total Deaths'!$G75-'Total Deaths'!$G74)/'Total Deaths'!$G$31,"")</f>
        <v>9.26640926640927</v>
      </c>
      <c r="H67" s="32" t="n">
        <f aca="false">IF(('Total Deaths'!$H73-'Total Deaths'!$H72)&gt;0,('Total Deaths'!$H73-'Total Deaths'!$H72)/'Total Deaths'!$H$31,"")</f>
        <v>8.52633131730344</v>
      </c>
      <c r="I67" s="32" t="n">
        <f aca="false">IF(('Total Deaths'!$I77-'Total Deaths'!$I76)&gt;0,('Total Deaths'!$I77-'Total Deaths'!$I76)/'Total Deaths'!$I$31,"")</f>
        <v>6.75528700906344</v>
      </c>
      <c r="J67" s="32" t="n">
        <f aca="false">IF(('Total Deaths'!$J78-'Total Deaths'!$J77)&gt;0,('Total Deaths'!$J78-'Total Deaths'!$J77)/'Total Deaths'!$J$31,"")</f>
        <v>1.61136309381714</v>
      </c>
      <c r="K67" s="54" t="s">
        <v>130</v>
      </c>
      <c r="L67" s="32"/>
      <c r="M67" s="15" t="n">
        <f aca="false">M66+1</f>
        <v>43912</v>
      </c>
      <c r="N67" s="0" t="n">
        <f aca="false">N66+1</f>
        <v>15</v>
      </c>
      <c r="O67" s="32" t="n">
        <f aca="false">IF($E67&gt;0,$E67,"")</f>
        <v>17.5614973262032</v>
      </c>
      <c r="P67" s="32" t="n">
        <f aca="false">IF($F67&gt;0,$F67,"")</f>
        <v>20.759920330933</v>
      </c>
      <c r="Q67" s="32" t="n">
        <f aca="false">IF($J67&gt;0,$J67,"")</f>
        <v>1.61136309381714</v>
      </c>
      <c r="R67" s="32" t="n">
        <f aca="false">IF($G67&gt;0,$G67,"")</f>
        <v>9.26640926640927</v>
      </c>
      <c r="S67" s="32" t="n">
        <f aca="false">IF($H67&gt;0,$H67,"")</f>
        <v>8.52633131730344</v>
      </c>
      <c r="T67" s="32" t="n">
        <f aca="false">IF($I67&gt;0,$I67,"")</f>
        <v>6.75528700906344</v>
      </c>
      <c r="U67" s="32" t="n">
        <f aca="false">IF($D67&gt;0,$D67,"")</f>
        <v>10.7638888888889</v>
      </c>
      <c r="V67" s="32"/>
      <c r="W67" s="15" t="n">
        <f aca="false">W66+1</f>
        <v>43912</v>
      </c>
      <c r="X67" s="0" t="n">
        <f aca="false">X66+1</f>
        <v>15</v>
      </c>
      <c r="Y67" s="32" t="n">
        <f aca="false">IF($E67&gt;0,$E67,"")</f>
        <v>17.5614973262032</v>
      </c>
      <c r="Z67" s="32" t="n">
        <f aca="false">IF($G67&gt;0,$G67,"")</f>
        <v>9.26640926640927</v>
      </c>
      <c r="AA67" s="32" t="n">
        <f aca="false">IF($I67&gt;0,$I67,"")</f>
        <v>6.75528700906344</v>
      </c>
      <c r="AB67" s="32" t="n">
        <f aca="false">IF($J67&gt;0,$J67,"")</f>
        <v>1.61136309381714</v>
      </c>
      <c r="AC67" s="32" t="n">
        <f aca="false">IF($F67&gt;0,$F67,"")</f>
        <v>20.759920330933</v>
      </c>
      <c r="AD67" s="32" t="n">
        <f aca="false">IF($D67&gt;0,$D67,"")</f>
        <v>10.7638888888889</v>
      </c>
      <c r="AE67" s="32" t="n">
        <f aca="false">IF($H67&gt;0,$H67,"")</f>
        <v>8.52633131730344</v>
      </c>
      <c r="AI67" s="32"/>
      <c r="AJ67" s="32"/>
      <c r="AK67" s="32"/>
      <c r="AL67" s="32"/>
      <c r="AM67" s="32"/>
      <c r="AN67" s="32"/>
      <c r="AO67" s="32"/>
      <c r="AT67" s="32"/>
      <c r="AU67" s="32"/>
      <c r="AV67" s="32"/>
      <c r="AW67" s="32"/>
      <c r="AX67" s="32"/>
      <c r="AY67" s="32"/>
      <c r="AZ67" s="32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32" t="n">
        <f aca="false">IF(('Total Deaths'!$D59-'Total Deaths'!$D58)&gt;0,('Total Deaths'!$D59-'Total Deaths'!$D58)/'Total Deaths'!$D$31,"")</f>
        <v>9.93716931216931</v>
      </c>
      <c r="E68" s="32" t="n">
        <f aca="false">IF(('Total Deaths'!$E66-'Total Deaths'!$E65)&gt;0,('Total Deaths'!$E66-'Total Deaths'!$E65)/'Total Deaths'!$E$31,"")</f>
        <v>19.5294117647059</v>
      </c>
      <c r="F68" s="32" t="n">
        <f aca="false">IF(('Total Deaths'!$F70-'Total Deaths'!$F69)&gt;0,('Total Deaths'!$F70-'Total Deaths'!$F69)/'Total Deaths'!$F$31,"")</f>
        <v>17.1594913436495</v>
      </c>
      <c r="G68" s="32" t="n">
        <f aca="false">IF(('Total Deaths'!$G76-'Total Deaths'!$G75)&gt;0,('Total Deaths'!$G76-'Total Deaths'!$G75)/'Total Deaths'!$G$31,"")</f>
        <v>10.2316602316602</v>
      </c>
      <c r="H68" s="32" t="n">
        <f aca="false">IF(('Total Deaths'!$H74-'Total Deaths'!$H73)&gt;0,('Total Deaths'!$H74-'Total Deaths'!$H73)/'Total Deaths'!$H$31,"")</f>
        <v>15.1644785366573</v>
      </c>
      <c r="I68" s="32" t="n">
        <f aca="false">IF(('Total Deaths'!$I78-'Total Deaths'!$I77)&gt;0,('Total Deaths'!$I78-'Total Deaths'!$I77)/'Total Deaths'!$I$31,"")</f>
        <v>6.11480362537764</v>
      </c>
      <c r="J68" s="32" t="n">
        <f aca="false">IF(('Total Deaths'!$J79-'Total Deaths'!$J78)&gt;0,('Total Deaths'!$J79-'Total Deaths'!$J78)/'Total Deaths'!$J$31,"")</f>
        <v>1.80233946049176</v>
      </c>
      <c r="K68" s="54"/>
      <c r="L68" s="32"/>
      <c r="M68" s="15" t="n">
        <f aca="false">M67+1</f>
        <v>43913</v>
      </c>
      <c r="N68" s="0" t="n">
        <f aca="false">N67+1</f>
        <v>16</v>
      </c>
      <c r="O68" s="32" t="n">
        <f aca="false">IF($E68&gt;0,$E68,"")</f>
        <v>19.5294117647059</v>
      </c>
      <c r="P68" s="32" t="n">
        <f aca="false">IF($F68&gt;0,$F68,"")</f>
        <v>17.1594913436495</v>
      </c>
      <c r="Q68" s="32" t="n">
        <f aca="false">IF($J68&gt;0,$J68,"")</f>
        <v>1.80233946049176</v>
      </c>
      <c r="R68" s="32" t="n">
        <f aca="false">IF($G68&gt;0,$G68,"")</f>
        <v>10.2316602316602</v>
      </c>
      <c r="S68" s="32" t="n">
        <f aca="false">IF($H68&gt;0,$H68,"")</f>
        <v>15.1644785366573</v>
      </c>
      <c r="T68" s="32" t="n">
        <f aca="false">IF($I68&gt;0,$I68,"")</f>
        <v>6.11480362537764</v>
      </c>
      <c r="U68" s="32" t="n">
        <f aca="false">IF($D68&gt;0,$D68,"")</f>
        <v>9.93716931216931</v>
      </c>
      <c r="V68" s="32"/>
      <c r="W68" s="15" t="n">
        <f aca="false">W67+1</f>
        <v>43913</v>
      </c>
      <c r="X68" s="0" t="n">
        <f aca="false">X67+1</f>
        <v>16</v>
      </c>
      <c r="Y68" s="32" t="n">
        <f aca="false">IF($E68&gt;0,$E68,"")</f>
        <v>19.5294117647059</v>
      </c>
      <c r="Z68" s="32" t="n">
        <f aca="false">IF($G68&gt;0,$G68,"")</f>
        <v>10.2316602316602</v>
      </c>
      <c r="AA68" s="32" t="n">
        <f aca="false">IF($I68&gt;0,$I68,"")</f>
        <v>6.11480362537764</v>
      </c>
      <c r="AB68" s="32" t="n">
        <f aca="false">IF($J68&gt;0,$J68,"")</f>
        <v>1.80233946049176</v>
      </c>
      <c r="AC68" s="32" t="n">
        <f aca="false">IF($F68&gt;0,$F68,"")</f>
        <v>17.1594913436495</v>
      </c>
      <c r="AD68" s="32" t="n">
        <f aca="false">IF($D68&gt;0,$D68,"")</f>
        <v>9.93716931216931</v>
      </c>
      <c r="AE68" s="32" t="n">
        <f aca="false">IF($H68&gt;0,$H68,"")</f>
        <v>15.1644785366573</v>
      </c>
      <c r="AI68" s="32"/>
      <c r="AJ68" s="32"/>
      <c r="AK68" s="32"/>
      <c r="AL68" s="32"/>
      <c r="AM68" s="32"/>
      <c r="AN68" s="32"/>
      <c r="AO68" s="32"/>
      <c r="AT68" s="32"/>
      <c r="AU68" s="32"/>
      <c r="AV68" s="32"/>
      <c r="AW68" s="32"/>
      <c r="AX68" s="32"/>
      <c r="AY68" s="32"/>
      <c r="AZ68" s="32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32" t="n">
        <f aca="false">IF(('Total Deaths'!$D60-'Total Deaths'!$D59)&gt;0,('Total Deaths'!$D60-'Total Deaths'!$D59)/'Total Deaths'!$D$31,"")</f>
        <v>12.2850529100529</v>
      </c>
      <c r="E69" s="32" t="n">
        <f aca="false">IF(('Total Deaths'!$E67-'Total Deaths'!$E66)&gt;0,('Total Deaths'!$E67-'Total Deaths'!$E66)/'Total Deaths'!$E$31,"")</f>
        <v>16</v>
      </c>
      <c r="F69" s="32" t="n">
        <f aca="false">IF(('Total Deaths'!$F71-'Total Deaths'!$F70)&gt;0,('Total Deaths'!$F71-'Total Deaths'!$F70)/'Total Deaths'!$F$31,"")</f>
        <v>16.1329860579133</v>
      </c>
      <c r="G69" s="32" t="n">
        <f aca="false">IF(('Total Deaths'!$G77-'Total Deaths'!$G76)&gt;0,('Total Deaths'!$G77-'Total Deaths'!$G76)/'Total Deaths'!$G$31,"")</f>
        <v>7.43243243243243</v>
      </c>
      <c r="H69" s="32" t="n">
        <f aca="false">IF(('Total Deaths'!$H75-'Total Deaths'!$H74)&gt;0,('Total Deaths'!$H75-'Total Deaths'!$H74)/'Total Deaths'!$H$31,"")</f>
        <v>15.2529871662487</v>
      </c>
      <c r="I69" s="32" t="n">
        <f aca="false">IF(('Total Deaths'!$I79-'Total Deaths'!$I78)&gt;0,('Total Deaths'!$I79-'Total Deaths'!$I78)/'Total Deaths'!$I$31,"")</f>
        <v>5.21752265861027</v>
      </c>
      <c r="J69" s="32" t="n">
        <f aca="false">IF(('Total Deaths'!$J80-'Total Deaths'!$J79)&gt;0,('Total Deaths'!$J80-'Total Deaths'!$J79)/'Total Deaths'!$J$31,"")</f>
        <v>2.05299594175221</v>
      </c>
      <c r="K69" s="54"/>
      <c r="L69" s="32"/>
      <c r="M69" s="15" t="n">
        <f aca="false">M68+1</f>
        <v>43914</v>
      </c>
      <c r="N69" s="0" t="n">
        <f aca="false">N68+1</f>
        <v>17</v>
      </c>
      <c r="O69" s="32" t="n">
        <f aca="false">IF($E69&gt;0,$E69,"")</f>
        <v>16</v>
      </c>
      <c r="P69" s="32" t="n">
        <f aca="false">IF($F69&gt;0,$F69,"")</f>
        <v>16.1329860579133</v>
      </c>
      <c r="Q69" s="32" t="n">
        <f aca="false">IF($J69&gt;0,$J69,"")</f>
        <v>2.05299594175221</v>
      </c>
      <c r="R69" s="32" t="n">
        <f aca="false">IF($G69&gt;0,$G69,"")</f>
        <v>7.43243243243243</v>
      </c>
      <c r="S69" s="32" t="n">
        <f aca="false">IF($H69&gt;0,$H69,"")</f>
        <v>15.2529871662487</v>
      </c>
      <c r="T69" s="32" t="n">
        <f aca="false">IF($I69&gt;0,$I69,"")</f>
        <v>5.21752265861027</v>
      </c>
      <c r="U69" s="32" t="n">
        <f aca="false">IF($D69&gt;0,$D69,"")</f>
        <v>12.2850529100529</v>
      </c>
      <c r="V69" s="32"/>
      <c r="W69" s="15" t="n">
        <f aca="false">W68+1</f>
        <v>43914</v>
      </c>
      <c r="X69" s="0" t="n">
        <f aca="false">X68+1</f>
        <v>17</v>
      </c>
      <c r="Y69" s="32" t="n">
        <f aca="false">IF($E69&gt;0,$E69,"")</f>
        <v>16</v>
      </c>
      <c r="Z69" s="32" t="n">
        <f aca="false">IF($G69&gt;0,$G69,"")</f>
        <v>7.43243243243243</v>
      </c>
      <c r="AA69" s="32" t="n">
        <f aca="false">IF($I69&gt;0,$I69,"")</f>
        <v>5.21752265861027</v>
      </c>
      <c r="AB69" s="32" t="n">
        <f aca="false">IF($J69&gt;0,$J69,"")</f>
        <v>2.05299594175221</v>
      </c>
      <c r="AC69" s="32" t="n">
        <f aca="false">IF($F69&gt;0,$F69,"")</f>
        <v>16.1329860579133</v>
      </c>
      <c r="AD69" s="32" t="n">
        <f aca="false">IF($D69&gt;0,$D69,"")</f>
        <v>12.2850529100529</v>
      </c>
      <c r="AE69" s="32" t="n">
        <f aca="false">IF($H69&gt;0,$H69,"")</f>
        <v>15.2529871662487</v>
      </c>
      <c r="AI69" s="32"/>
      <c r="AJ69" s="32"/>
      <c r="AK69" s="32"/>
      <c r="AL69" s="32"/>
      <c r="AM69" s="32"/>
      <c r="AN69" s="32"/>
      <c r="AO69" s="32"/>
      <c r="AT69" s="32"/>
      <c r="AU69" s="32"/>
      <c r="AV69" s="32"/>
      <c r="AW69" s="32"/>
      <c r="AX69" s="32"/>
      <c r="AY69" s="32"/>
      <c r="AZ69" s="32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32" t="n">
        <f aca="false">IF(('Total Deaths'!$D61-'Total Deaths'!$D60)&gt;0,('Total Deaths'!$D61-'Total Deaths'!$D60)/'Total Deaths'!$D$31,"")</f>
        <v>11.2929894179894</v>
      </c>
      <c r="E70" s="32" t="n">
        <f aca="false">IF(('Total Deaths'!$E68-'Total Deaths'!$E67)&gt;0,('Total Deaths'!$E68-'Total Deaths'!$E67)/'Total Deaths'!$E$31,"")</f>
        <v>19.7433155080214</v>
      </c>
      <c r="F70" s="32" t="n">
        <f aca="false">IF(('Total Deaths'!$F72-'Total Deaths'!$F71)&gt;0,('Total Deaths'!$F72-'Total Deaths'!$F71)/'Total Deaths'!$F$31,"")</f>
        <v>7.93626474643787</v>
      </c>
      <c r="G70" s="32" t="n">
        <f aca="false">IF(('Total Deaths'!$G78-'Total Deaths'!$G77)&gt;0,('Total Deaths'!$G78-'Total Deaths'!$G77)/'Total Deaths'!$G$31,"")</f>
        <v>1.64092664092664</v>
      </c>
      <c r="H70" s="32" t="n">
        <f aca="false">IF(('Total Deaths'!$H76-'Total Deaths'!$H75)&gt;0,('Total Deaths'!$H76-'Total Deaths'!$H75)/'Total Deaths'!$H$31,"")</f>
        <v>16.2708364065496</v>
      </c>
      <c r="I70" s="32" t="n">
        <f aca="false">IF(('Total Deaths'!$I80-'Total Deaths'!$I79)&gt;0,('Total Deaths'!$I80-'Total Deaths'!$I79)/'Total Deaths'!$I$31,"")</f>
        <v>5.21450151057402</v>
      </c>
      <c r="J70" s="32" t="n">
        <f aca="false">IF(('Total Deaths'!$J81-'Total Deaths'!$J80)&gt;0,('Total Deaths'!$J81-'Total Deaths'!$J80)/'Total Deaths'!$J$31,"")</f>
        <v>3.59274289806636</v>
      </c>
      <c r="K70" s="54"/>
      <c r="L70" s="32"/>
      <c r="M70" s="15" t="n">
        <f aca="false">M69+1</f>
        <v>43915</v>
      </c>
      <c r="N70" s="0" t="n">
        <f aca="false">N69+1</f>
        <v>18</v>
      </c>
      <c r="O70" s="32" t="n">
        <f aca="false">IF($E70&gt;0,$E70,"")</f>
        <v>19.7433155080214</v>
      </c>
      <c r="P70" s="32" t="n">
        <f aca="false">IF($F70&gt;0,$F70,"")</f>
        <v>7.93626474643787</v>
      </c>
      <c r="Q70" s="32" t="n">
        <f aca="false">IF($J70&gt;0,$J70,"")</f>
        <v>3.59274289806636</v>
      </c>
      <c r="R70" s="32" t="n">
        <f aca="false">IF($G70&gt;0,$G70,"")</f>
        <v>1.64092664092664</v>
      </c>
      <c r="S70" s="32" t="n">
        <f aca="false">IF($H70&gt;0,$H70,"")</f>
        <v>16.2708364065496</v>
      </c>
      <c r="T70" s="32" t="n">
        <f aca="false">IF($I70&gt;0,$I70,"")</f>
        <v>5.21450151057402</v>
      </c>
      <c r="U70" s="32" t="n">
        <f aca="false">IF($D70&gt;0,$D70,"")</f>
        <v>11.2929894179894</v>
      </c>
      <c r="V70" s="32"/>
      <c r="W70" s="15" t="n">
        <f aca="false">W69+1</f>
        <v>43915</v>
      </c>
      <c r="X70" s="0" t="n">
        <f aca="false">X69+1</f>
        <v>18</v>
      </c>
      <c r="Y70" s="32" t="n">
        <f aca="false">IF($E70&gt;0,$E70,"")</f>
        <v>19.7433155080214</v>
      </c>
      <c r="Z70" s="32" t="n">
        <f aca="false">IF($G70&gt;0,$G70,"")</f>
        <v>1.64092664092664</v>
      </c>
      <c r="AA70" s="32" t="n">
        <f aca="false">IF($I70&gt;0,$I70,"")</f>
        <v>5.21450151057402</v>
      </c>
      <c r="AB70" s="32" t="n">
        <f aca="false">IF($J70&gt;0,$J70,"")</f>
        <v>3.59274289806636</v>
      </c>
      <c r="AC70" s="32" t="n">
        <f aca="false">IF($F70&gt;0,$F70,"")</f>
        <v>7.93626474643787</v>
      </c>
      <c r="AD70" s="32" t="n">
        <f aca="false">IF($D70&gt;0,$D70,"")</f>
        <v>11.2929894179894</v>
      </c>
      <c r="AE70" s="32" t="n">
        <f aca="false">IF($H70&gt;0,$H70,"")</f>
        <v>16.2708364065496</v>
      </c>
      <c r="AI70" s="32"/>
      <c r="AJ70" s="32"/>
      <c r="AK70" s="32"/>
      <c r="AL70" s="32"/>
      <c r="AM70" s="32"/>
      <c r="AN70" s="32"/>
      <c r="AO70" s="32"/>
      <c r="AT70" s="32"/>
      <c r="AU70" s="32"/>
      <c r="AV70" s="32"/>
      <c r="AW70" s="32"/>
      <c r="AX70" s="32"/>
      <c r="AY70" s="32"/>
      <c r="AZ70" s="32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32" t="n">
        <f aca="false">IF(('Total Deaths'!$D62-'Total Deaths'!$D61)&gt;0,('Total Deaths'!$D62-'Total Deaths'!$D61)/'Total Deaths'!$D$31,"")</f>
        <v>11.7724867724868</v>
      </c>
      <c r="E71" s="32" t="n">
        <f aca="false">IF(('Total Deaths'!$E69-'Total Deaths'!$E68)&gt;0,('Total Deaths'!$E69-'Total Deaths'!$E68)/'Total Deaths'!$E$31,"")</f>
        <v>20.5561497326203</v>
      </c>
      <c r="F71" s="32" t="n">
        <f aca="false">IF(('Total Deaths'!$F73-'Total Deaths'!$F72)&gt;0,('Total Deaths'!$F73-'Total Deaths'!$F72)/'Total Deaths'!$F$31,"")</f>
        <v>12.7623716868393</v>
      </c>
      <c r="G71" s="32" t="n">
        <f aca="false">IF(('Total Deaths'!$G79-'Total Deaths'!$G78)&gt;0,('Total Deaths'!$G79-'Total Deaths'!$G78)/'Total Deaths'!$G$31,"")</f>
        <v>1.15830115830116</v>
      </c>
      <c r="H71" s="32" t="n">
        <f aca="false">IF(('Total Deaths'!$H77-'Total Deaths'!$H76)&gt;0,('Total Deaths'!$H77-'Total Deaths'!$H76)/'Total Deaths'!$H$31,"")</f>
        <v>16.993656881546</v>
      </c>
      <c r="I71" s="32" t="n">
        <f aca="false">IF(('Total Deaths'!$I81-'Total Deaths'!$I80)&gt;0,('Total Deaths'!$I81-'Total Deaths'!$I80)/'Total Deaths'!$I$31,"")</f>
        <v>7.75226586102719</v>
      </c>
      <c r="J71" s="32" t="n">
        <f aca="false">IF(('Total Deaths'!$J82-'Total Deaths'!$J81)&gt;0,('Total Deaths'!$J82-'Total Deaths'!$J81)/'Total Deaths'!$J$31,"")</f>
        <v>3.68823108140368</v>
      </c>
      <c r="K71" s="54" t="s">
        <v>131</v>
      </c>
      <c r="L71" s="32"/>
      <c r="M71" s="15" t="n">
        <f aca="false">M70+1</f>
        <v>43916</v>
      </c>
      <c r="N71" s="0" t="n">
        <f aca="false">N70+1</f>
        <v>19</v>
      </c>
      <c r="O71" s="32" t="n">
        <f aca="false">IF($E71&gt;0,$E71,"")</f>
        <v>20.5561497326203</v>
      </c>
      <c r="P71" s="32" t="n">
        <f aca="false">IF($F71&gt;0,$F71,"")</f>
        <v>12.7623716868393</v>
      </c>
      <c r="Q71" s="32" t="n">
        <f aca="false">IF($J71&gt;0,$J71,"")</f>
        <v>3.68823108140368</v>
      </c>
      <c r="R71" s="32" t="n">
        <f aca="false">IF($G71&gt;0,$G71,"")</f>
        <v>1.15830115830116</v>
      </c>
      <c r="S71" s="32" t="n">
        <f aca="false">IF($H71&gt;0,$H71,"")</f>
        <v>16.993656881546</v>
      </c>
      <c r="T71" s="32" t="n">
        <f aca="false">IF($I71&gt;0,$I71,"")</f>
        <v>7.75226586102719</v>
      </c>
      <c r="U71" s="32" t="n">
        <f aca="false">IF($D71&gt;0,$D71,"")</f>
        <v>11.7724867724868</v>
      </c>
      <c r="V71" s="32"/>
      <c r="W71" s="15" t="n">
        <f aca="false">W70+1</f>
        <v>43916</v>
      </c>
      <c r="X71" s="0" t="n">
        <f aca="false">X70+1</f>
        <v>19</v>
      </c>
      <c r="Y71" s="32" t="n">
        <f aca="false">IF($E71&gt;0,$E71,"")</f>
        <v>20.5561497326203</v>
      </c>
      <c r="Z71" s="32" t="n">
        <f aca="false">IF($G71&gt;0,$G71,"")</f>
        <v>1.15830115830116</v>
      </c>
      <c r="AA71" s="32" t="n">
        <f aca="false">IF($I71&gt;0,$I71,"")</f>
        <v>7.75226586102719</v>
      </c>
      <c r="AB71" s="32" t="n">
        <f aca="false">IF($J71&gt;0,$J71,"")</f>
        <v>3.68823108140368</v>
      </c>
      <c r="AC71" s="32" t="n">
        <f aca="false">IF($F71&gt;0,$F71,"")</f>
        <v>12.7623716868393</v>
      </c>
      <c r="AD71" s="32" t="n">
        <f aca="false">IF($D71&gt;0,$D71,"")</f>
        <v>11.7724867724868</v>
      </c>
      <c r="AE71" s="32" t="n">
        <f aca="false">IF($H71&gt;0,$H71,"")</f>
        <v>16.993656881546</v>
      </c>
      <c r="AI71" s="32"/>
      <c r="AJ71" s="32"/>
      <c r="AK71" s="32"/>
      <c r="AL71" s="32"/>
      <c r="AM71" s="32"/>
      <c r="AN71" s="32"/>
      <c r="AO71" s="32"/>
      <c r="AT71" s="32"/>
      <c r="AU71" s="32"/>
      <c r="AV71" s="32"/>
      <c r="AW71" s="32"/>
      <c r="AX71" s="32"/>
      <c r="AY71" s="32"/>
      <c r="AZ71" s="32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32" t="n">
        <f aca="false">IF(('Total Deaths'!$D63-'Total Deaths'!$D62)&gt;0,('Total Deaths'!$D63-'Total Deaths'!$D62)/'Total Deaths'!$D$31,"")</f>
        <v>15.1951058201058</v>
      </c>
      <c r="E72" s="32" t="n">
        <f aca="false">IF(('Total Deaths'!$E70-'Total Deaths'!$E69)&gt;0,('Total Deaths'!$E70-'Total Deaths'!$E69)/'Total Deaths'!$E$31,"")</f>
        <v>18.1818181818182</v>
      </c>
      <c r="F72" s="32" t="n">
        <f aca="false">IF(('Total Deaths'!$F74-'Total Deaths'!$F73)&gt;0,('Total Deaths'!$F74-'Total Deaths'!$F73)/'Total Deaths'!$F$31,"")</f>
        <v>21.7098207445994</v>
      </c>
      <c r="G72" s="32" t="n">
        <f aca="false">IF(('Total Deaths'!$G80-'Total Deaths'!$G79)&gt;0,('Total Deaths'!$G80-'Total Deaths'!$G79)/'Total Deaths'!$G$31,"")</f>
        <v>1.93050193050193</v>
      </c>
      <c r="H72" s="32" t="n">
        <f aca="false">IF(('Total Deaths'!$H78-'Total Deaths'!$H77)&gt;0,('Total Deaths'!$H78-'Total Deaths'!$H77)/'Total Deaths'!$H$31,"")</f>
        <v>12.3764567045287</v>
      </c>
      <c r="I72" s="32" t="n">
        <f aca="false">IF(('Total Deaths'!$I82-'Total Deaths'!$I81)&gt;0,('Total Deaths'!$I82-'Total Deaths'!$I81)/'Total Deaths'!$I$31,"")</f>
        <v>7.94864048338369</v>
      </c>
      <c r="J72" s="32" t="n">
        <f aca="false">IF(('Total Deaths'!$J83-'Total Deaths'!$J82)&gt;0,('Total Deaths'!$J83-'Total Deaths'!$J82)/'Total Deaths'!$J$31,"")</f>
        <v>2.96013368345667</v>
      </c>
      <c r="K72" s="54" t="s">
        <v>132</v>
      </c>
      <c r="L72" s="32"/>
      <c r="M72" s="15" t="n">
        <f aca="false">M71+1</f>
        <v>43917</v>
      </c>
      <c r="N72" s="0" t="n">
        <f aca="false">N71+1</f>
        <v>20</v>
      </c>
      <c r="O72" s="32" t="n">
        <f aca="false">IF($E72&gt;0,$E72,"")</f>
        <v>18.1818181818182</v>
      </c>
      <c r="P72" s="32" t="n">
        <f aca="false">IF($F72&gt;0,$F72,"")</f>
        <v>21.7098207445994</v>
      </c>
      <c r="Q72" s="32" t="n">
        <f aca="false">IF($J72&gt;0,$J72,"")</f>
        <v>2.96013368345667</v>
      </c>
      <c r="R72" s="32" t="n">
        <f aca="false">IF($G72&gt;0,$G72,"")</f>
        <v>1.93050193050193</v>
      </c>
      <c r="S72" s="32" t="n">
        <f aca="false">IF($H72&gt;0,$H72,"")</f>
        <v>12.3764567045287</v>
      </c>
      <c r="T72" s="32" t="n">
        <f aca="false">IF($I72&gt;0,$I72,"")</f>
        <v>7.94864048338369</v>
      </c>
      <c r="U72" s="32" t="n">
        <f aca="false">IF($D72&gt;0,$D72,"")</f>
        <v>15.1951058201058</v>
      </c>
      <c r="V72" s="32"/>
      <c r="W72" s="15" t="n">
        <f aca="false">W71+1</f>
        <v>43917</v>
      </c>
      <c r="X72" s="0" t="n">
        <f aca="false">X71+1</f>
        <v>20</v>
      </c>
      <c r="Y72" s="32" t="n">
        <f aca="false">IF($E72&gt;0,$E72,"")</f>
        <v>18.1818181818182</v>
      </c>
      <c r="Z72" s="32" t="n">
        <f aca="false">IF($G72&gt;0,$G72,"")</f>
        <v>1.93050193050193</v>
      </c>
      <c r="AA72" s="32" t="n">
        <f aca="false">IF($I72&gt;0,$I72,"")</f>
        <v>7.94864048338369</v>
      </c>
      <c r="AB72" s="32" t="n">
        <f aca="false">IF($J72&gt;0,$J72,"")</f>
        <v>2.96013368345667</v>
      </c>
      <c r="AC72" s="32" t="n">
        <f aca="false">IF($F72&gt;0,$F72,"")</f>
        <v>21.7098207445994</v>
      </c>
      <c r="AD72" s="32" t="n">
        <f aca="false">IF($D72&gt;0,$D72,"")</f>
        <v>15.1951058201058</v>
      </c>
      <c r="AE72" s="32" t="n">
        <f aca="false">IF($H72&gt;0,$H72,"")</f>
        <v>12.3764567045287</v>
      </c>
      <c r="AI72" s="32"/>
      <c r="AJ72" s="32"/>
      <c r="AK72" s="32"/>
      <c r="AL72" s="32"/>
      <c r="AM72" s="32"/>
      <c r="AN72" s="32"/>
      <c r="AO72" s="32"/>
      <c r="AT72" s="32"/>
      <c r="AU72" s="32"/>
      <c r="AV72" s="32"/>
      <c r="AW72" s="32"/>
      <c r="AX72" s="32"/>
      <c r="AY72" s="32"/>
      <c r="AZ72" s="32"/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32" t="n">
        <f aca="false">IF(('Total Deaths'!$D64-'Total Deaths'!$D63)&gt;0,('Total Deaths'!$D64-'Total Deaths'!$D63)/'Total Deaths'!$D$31,"")</f>
        <v>14.6990740740741</v>
      </c>
      <c r="E73" s="32" t="n">
        <f aca="false">IF(('Total Deaths'!$E71-'Total Deaths'!$E70)&gt;0,('Total Deaths'!$E71-'Total Deaths'!$E70)/'Total Deaths'!$E$31,"")</f>
        <v>16.0213903743316</v>
      </c>
      <c r="F73" s="32" t="n">
        <f aca="false">IF(('Total Deaths'!$F75-'Total Deaths'!$F74)&gt;0,('Total Deaths'!$F75-'Total Deaths'!$F74)/'Total Deaths'!$F$31,"")</f>
        <v>8.28864715795925</v>
      </c>
      <c r="G73" s="32" t="n">
        <f aca="false">IF(('Total Deaths'!$G81-'Total Deaths'!$G80)&gt;0,('Total Deaths'!$G81-'Total Deaths'!$G80)/'Total Deaths'!$G$31,"")</f>
        <v>11.003861003861</v>
      </c>
      <c r="H73" s="32" t="n">
        <f aca="false">IF(('Total Deaths'!$H79-'Total Deaths'!$H78)&gt;0,('Total Deaths'!$H79-'Total Deaths'!$H78)/'Total Deaths'!$H$31,"")</f>
        <v>10.1194866499484</v>
      </c>
      <c r="I73" s="32" t="n">
        <f aca="false">IF(('Total Deaths'!$I83-'Total Deaths'!$I82)&gt;0,('Total Deaths'!$I83-'Total Deaths'!$I82)/'Total Deaths'!$I$31,"")</f>
        <v>6.62537764350453</v>
      </c>
      <c r="J73" s="32" t="n">
        <f aca="false">IF(('Total Deaths'!$J84-'Total Deaths'!$J83)&gt;0,('Total Deaths'!$J84-'Total Deaths'!$J83)/'Total Deaths'!$J$31,"")</f>
        <v>3.5808068751492</v>
      </c>
      <c r="K73" s="54"/>
      <c r="L73" s="32"/>
      <c r="M73" s="15" t="n">
        <f aca="false">M72+1</f>
        <v>43918</v>
      </c>
      <c r="N73" s="0" t="n">
        <f aca="false">N72+1</f>
        <v>21</v>
      </c>
      <c r="O73" s="32" t="n">
        <f aca="false">IF($E73&gt;0,$E73,"")</f>
        <v>16.0213903743316</v>
      </c>
      <c r="P73" s="32" t="n">
        <f aca="false">IF($F73&gt;0,$F73,"")</f>
        <v>8.28864715795925</v>
      </c>
      <c r="Q73" s="32" t="n">
        <f aca="false">IF($J73&gt;0,$J73,"")</f>
        <v>3.5808068751492</v>
      </c>
      <c r="R73" s="32" t="n">
        <f aca="false">IF($G73&gt;0,$G73,"")</f>
        <v>11.003861003861</v>
      </c>
      <c r="S73" s="32" t="n">
        <f aca="false">IF($H73&gt;0,$H73,"")</f>
        <v>10.1194866499484</v>
      </c>
      <c r="T73" s="32" t="n">
        <f aca="false">IF($I73&gt;0,$I73,"")</f>
        <v>6.62537764350453</v>
      </c>
      <c r="U73" s="32" t="n">
        <f aca="false">IF($D73&gt;0,$D73,"")</f>
        <v>14.6990740740741</v>
      </c>
      <c r="V73" s="32"/>
      <c r="W73" s="15" t="n">
        <f aca="false">W72+1</f>
        <v>43918</v>
      </c>
      <c r="X73" s="0" t="n">
        <f aca="false">X72+1</f>
        <v>21</v>
      </c>
      <c r="Y73" s="32" t="n">
        <f aca="false">IF($E73&gt;0,$E73,"")</f>
        <v>16.0213903743316</v>
      </c>
      <c r="Z73" s="32" t="n">
        <f aca="false">IF($G73&gt;0,$G73,"")</f>
        <v>11.003861003861</v>
      </c>
      <c r="AA73" s="32" t="n">
        <f aca="false">IF($I73&gt;0,$I73,"")</f>
        <v>6.62537764350453</v>
      </c>
      <c r="AB73" s="32" t="n">
        <f aca="false">IF($J73&gt;0,$J73,"")</f>
        <v>3.5808068751492</v>
      </c>
      <c r="AC73" s="32" t="n">
        <f aca="false">IF($F73&gt;0,$F73,"")</f>
        <v>8.28864715795925</v>
      </c>
      <c r="AD73" s="32" t="n">
        <f aca="false">IF($D73&gt;0,$D73,"")</f>
        <v>14.6990740740741</v>
      </c>
      <c r="AE73" s="32" t="n">
        <f aca="false">IF($H73&gt;0,$H73,"")</f>
        <v>10.1194866499484</v>
      </c>
      <c r="AI73" s="32"/>
      <c r="AJ73" s="32"/>
      <c r="AK73" s="32"/>
      <c r="AL73" s="32"/>
      <c r="AM73" s="32"/>
      <c r="AN73" s="32"/>
      <c r="AO73" s="32"/>
      <c r="AT73" s="32"/>
      <c r="AU73" s="32"/>
      <c r="AV73" s="32"/>
      <c r="AW73" s="32"/>
      <c r="AX73" s="32"/>
      <c r="AY73" s="32"/>
      <c r="AZ73" s="32"/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32" t="n">
        <f aca="false">IF(('Total Deaths'!$D65-'Total Deaths'!$D64)&gt;0,('Total Deaths'!$D65-'Total Deaths'!$D64)/'Total Deaths'!$D$31,"")</f>
        <v>12.5</v>
      </c>
      <c r="E74" s="32" t="n">
        <f aca="false">IF(('Total Deaths'!$E72-'Total Deaths'!$E71)&gt;0,('Total Deaths'!$E72-'Total Deaths'!$E71)/'Total Deaths'!$E$31,"")</f>
        <v>14.8449197860963</v>
      </c>
      <c r="F74" s="32" t="n">
        <f aca="false">IF(('Total Deaths'!$F76-'Total Deaths'!$F75)&gt;0,('Total Deaths'!$F76-'Total Deaths'!$F75)/'Total Deaths'!$F$31,"")</f>
        <v>20.5454266891374</v>
      </c>
      <c r="G74" s="32" t="n">
        <f aca="false">IF(('Total Deaths'!$G82-'Total Deaths'!$G81)&gt;0,('Total Deaths'!$G82-'Total Deaths'!$G81)/'Total Deaths'!$G$31,"")</f>
        <v>16.4092664092664</v>
      </c>
      <c r="H74" s="32" t="n">
        <f aca="false">IF(('Total Deaths'!$H80-'Total Deaths'!$H79)&gt;0,('Total Deaths'!$H80-'Total Deaths'!$H79)/'Total Deaths'!$H$31,"")</f>
        <v>10.9750700693318</v>
      </c>
      <c r="I74" s="32" t="n">
        <f aca="false">IF(('Total Deaths'!$I84-'Total Deaths'!$I83)&gt;0,('Total Deaths'!$I84-'Total Deaths'!$I83)/'Total Deaths'!$I$31,"")</f>
        <v>7.68277945619335</v>
      </c>
      <c r="J74" s="32" t="n">
        <f aca="false">IF(('Total Deaths'!$J85-'Total Deaths'!$J84)&gt;0,('Total Deaths'!$J85-'Total Deaths'!$J84)/'Total Deaths'!$J$31,"")</f>
        <v>2.2201002625925</v>
      </c>
      <c r="K74" s="54" t="s">
        <v>133</v>
      </c>
      <c r="L74" s="32"/>
      <c r="M74" s="15" t="n">
        <f aca="false">M73+1</f>
        <v>43919</v>
      </c>
      <c r="N74" s="0" t="n">
        <f aca="false">N73+1</f>
        <v>22</v>
      </c>
      <c r="O74" s="32" t="n">
        <f aca="false">IF($E74&gt;0,$E74,"")</f>
        <v>14.8449197860963</v>
      </c>
      <c r="P74" s="32" t="n">
        <f aca="false">IF($F74&gt;0,$F74,"")</f>
        <v>20.5454266891374</v>
      </c>
      <c r="Q74" s="32" t="n">
        <f aca="false">IF($J74&gt;0,$J74,"")</f>
        <v>2.2201002625925</v>
      </c>
      <c r="R74" s="32" t="n">
        <f aca="false">IF($G74&gt;0,$G74,"")</f>
        <v>16.4092664092664</v>
      </c>
      <c r="S74" s="32" t="n">
        <f aca="false">IF($H74&gt;0,$H74,"")</f>
        <v>10.9750700693318</v>
      </c>
      <c r="T74" s="32" t="n">
        <f aca="false">IF($I74&gt;0,$I74,"")</f>
        <v>7.68277945619335</v>
      </c>
      <c r="U74" s="32" t="n">
        <f aca="false">IF($D74&gt;0,$D74,"")</f>
        <v>12.5</v>
      </c>
      <c r="V74" s="32"/>
      <c r="W74" s="15" t="n">
        <f aca="false">W73+1</f>
        <v>43919</v>
      </c>
      <c r="X74" s="0" t="n">
        <f aca="false">X73+1</f>
        <v>22</v>
      </c>
      <c r="Y74" s="32" t="n">
        <f aca="false">IF($E74&gt;0,$E74,"")</f>
        <v>14.8449197860963</v>
      </c>
      <c r="Z74" s="32" t="n">
        <f aca="false">IF($G74&gt;0,$G74,"")</f>
        <v>16.4092664092664</v>
      </c>
      <c r="AA74" s="32" t="n">
        <f aca="false">IF($I74&gt;0,$I74,"")</f>
        <v>7.68277945619335</v>
      </c>
      <c r="AB74" s="32" t="n">
        <f aca="false">IF($J74&gt;0,$J74,"")</f>
        <v>2.2201002625925</v>
      </c>
      <c r="AC74" s="32" t="n">
        <f aca="false">IF($F74&gt;0,$F74,"")</f>
        <v>20.5454266891374</v>
      </c>
      <c r="AD74" s="32" t="n">
        <f aca="false">IF($D74&gt;0,$D74,"")</f>
        <v>12.5</v>
      </c>
      <c r="AE74" s="32" t="n">
        <f aca="false">IF($H74&gt;0,$H74,"")</f>
        <v>10.9750700693318</v>
      </c>
      <c r="AI74" s="32"/>
      <c r="AJ74" s="32"/>
      <c r="AK74" s="32"/>
      <c r="AL74" s="32"/>
      <c r="AM74" s="32"/>
      <c r="AN74" s="32"/>
      <c r="AO74" s="32"/>
      <c r="AT74" s="32"/>
      <c r="AU74" s="32"/>
      <c r="AV74" s="32"/>
      <c r="AW74" s="32"/>
      <c r="AX74" s="32"/>
      <c r="AY74" s="32"/>
      <c r="AZ74" s="32"/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32" t="n">
        <f aca="false">IF(('Total Deaths'!$D66-'Total Deaths'!$D65)&gt;0,('Total Deaths'!$D66-'Total Deaths'!$D65)/'Total Deaths'!$D$31,"")</f>
        <v>13.4259259259259</v>
      </c>
      <c r="E75" s="32" t="n">
        <f aca="false">IF(('Total Deaths'!$E73-'Total Deaths'!$E72)&gt;0,('Total Deaths'!$E73-'Total Deaths'!$E72)/'Total Deaths'!$E$31,"")</f>
        <v>14.9732620320856</v>
      </c>
      <c r="F75" s="32" t="n">
        <f aca="false">IF(('Total Deaths'!$F77-'Total Deaths'!$F76)&gt;0,('Total Deaths'!$F77-'Total Deaths'!$F76)/'Total Deaths'!$F$31,"")</f>
        <v>15.1218017465911</v>
      </c>
      <c r="G75" s="32" t="n">
        <f aca="false">IF(('Total Deaths'!$G83-'Total Deaths'!$G82)&gt;0,('Total Deaths'!$G83-'Total Deaths'!$G82)/'Total Deaths'!$G$31,"")</f>
        <v>12.5482625482626</v>
      </c>
      <c r="H75" s="32" t="n">
        <f aca="false">IF(('Total Deaths'!$H81-'Total Deaths'!$H80)&gt;0,('Total Deaths'!$H81-'Total Deaths'!$H80)/'Total Deaths'!$H$31,"")</f>
        <v>15.400501548901</v>
      </c>
      <c r="I75" s="32" t="n">
        <f aca="false">IF(('Total Deaths'!$I85-'Total Deaths'!$I84)&gt;0,('Total Deaths'!$I85-'Total Deaths'!$I84)/'Total Deaths'!$I$31,"")</f>
        <v>5.68882175226586</v>
      </c>
      <c r="J75" s="32" t="n">
        <f aca="false">IF(('Total Deaths'!$J86-'Total Deaths'!$J85)&gt;0,('Total Deaths'!$J86-'Total Deaths'!$J85)/'Total Deaths'!$J$31,"")</f>
        <v>1.24134638338506</v>
      </c>
      <c r="K75" s="54"/>
      <c r="L75" s="32"/>
      <c r="M75" s="15" t="n">
        <f aca="false">M74+1</f>
        <v>43920</v>
      </c>
      <c r="N75" s="0" t="n">
        <f aca="false">N74+1</f>
        <v>23</v>
      </c>
      <c r="O75" s="32" t="n">
        <f aca="false">IF($E75&gt;0,$E75,"")</f>
        <v>14.9732620320856</v>
      </c>
      <c r="P75" s="32" t="n">
        <f aca="false">IF($F75&gt;0,$F75,"")</f>
        <v>15.1218017465911</v>
      </c>
      <c r="Q75" s="32" t="n">
        <f aca="false">IF($J75&gt;0,$J75,"")</f>
        <v>1.24134638338506</v>
      </c>
      <c r="R75" s="32" t="n">
        <f aca="false">IF($G75&gt;0,$G75,"")</f>
        <v>12.5482625482626</v>
      </c>
      <c r="S75" s="32" t="n">
        <f aca="false">IF($H75&gt;0,$H75,"")</f>
        <v>15.400501548901</v>
      </c>
      <c r="T75" s="32" t="n">
        <f aca="false">IF($I75&gt;0,$I75,"")</f>
        <v>5.68882175226586</v>
      </c>
      <c r="U75" s="32" t="n">
        <f aca="false">IF($D75&gt;0,$D75,"")</f>
        <v>13.4259259259259</v>
      </c>
      <c r="V75" s="32"/>
      <c r="W75" s="15" t="n">
        <f aca="false">W74+1</f>
        <v>43920</v>
      </c>
      <c r="X75" s="0" t="n">
        <f aca="false">X74+1</f>
        <v>23</v>
      </c>
      <c r="Y75" s="32" t="n">
        <f aca="false">IF($E75&gt;0,$E75,"")</f>
        <v>14.9732620320856</v>
      </c>
      <c r="Z75" s="32" t="n">
        <f aca="false">IF($G75&gt;0,$G75,"")</f>
        <v>12.5482625482626</v>
      </c>
      <c r="AA75" s="32" t="n">
        <f aca="false">IF($I75&gt;0,$I75,"")</f>
        <v>5.68882175226586</v>
      </c>
      <c r="AB75" s="32" t="n">
        <f aca="false">IF($J75&gt;0,$J75,"")</f>
        <v>1.24134638338506</v>
      </c>
      <c r="AC75" s="32" t="n">
        <f aca="false">IF($F75&gt;0,$F75,"")</f>
        <v>15.1218017465911</v>
      </c>
      <c r="AD75" s="32" t="n">
        <f aca="false">IF($D75&gt;0,$D75,"")</f>
        <v>13.4259259259259</v>
      </c>
      <c r="AE75" s="32" t="n">
        <f aca="false">IF($H75&gt;0,$H75,"")</f>
        <v>15.400501548901</v>
      </c>
      <c r="AI75" s="32"/>
      <c r="AJ75" s="32"/>
      <c r="AK75" s="32"/>
      <c r="AL75" s="32"/>
      <c r="AM75" s="32"/>
      <c r="AN75" s="32"/>
      <c r="AO75" s="32"/>
      <c r="AT75" s="32"/>
      <c r="AU75" s="32"/>
      <c r="AV75" s="32"/>
      <c r="AW75" s="32"/>
      <c r="AX75" s="32"/>
      <c r="AY75" s="32"/>
      <c r="AZ75" s="32"/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32" t="n">
        <f aca="false">IF(('Total Deaths'!$D67-'Total Deaths'!$D66)&gt;0,('Total Deaths'!$D67-'Total Deaths'!$D66)/'Total Deaths'!$D$31,"")</f>
        <v>13.8392857142857</v>
      </c>
      <c r="E76" s="32" t="n">
        <f aca="false">IF(('Total Deaths'!$E74-'Total Deaths'!$E73)&gt;0,('Total Deaths'!$E74-'Total Deaths'!$E73)/'Total Deaths'!$E$31,"")</f>
        <v>15.0588235294118</v>
      </c>
      <c r="F76" s="32" t="n">
        <f aca="false">IF(('Total Deaths'!$F78-'Total Deaths'!$F77)&gt;0,('Total Deaths'!$F78-'Total Deaths'!$F77)/'Total Deaths'!$F$31,"")</f>
        <v>9.72881875287268</v>
      </c>
      <c r="G76" s="32" t="n">
        <f aca="false">IF(('Total Deaths'!$G84-'Total Deaths'!$G83)&gt;0,('Total Deaths'!$G84-'Total Deaths'!$G83)/'Total Deaths'!$G$31,"")</f>
        <v>6.46718146718147</v>
      </c>
      <c r="H76" s="32" t="n">
        <f aca="false">IF(('Total Deaths'!$H82-'Total Deaths'!$H81)&gt;0,('Total Deaths'!$H82-'Total Deaths'!$H81)/'Total Deaths'!$H$31,"")</f>
        <v>12.4207110193244</v>
      </c>
      <c r="I76" s="32" t="n">
        <f aca="false">IF(('Total Deaths'!$I86-'Total Deaths'!$I85)&gt;0,('Total Deaths'!$I86-'Total Deaths'!$I85)/'Total Deaths'!$I$31,"")</f>
        <v>4.74320241691843</v>
      </c>
      <c r="J76" s="32" t="n">
        <f aca="false">IF(('Total Deaths'!$J87-'Total Deaths'!$J86)&gt;0,('Total Deaths'!$J87-'Total Deaths'!$J86)/'Total Deaths'!$J$31,"")</f>
        <v>2.62592504177608</v>
      </c>
      <c r="K76" s="54"/>
      <c r="L76" s="32"/>
      <c r="M76" s="15" t="n">
        <f aca="false">M75+1</f>
        <v>43921</v>
      </c>
      <c r="N76" s="0" t="n">
        <f aca="false">N75+1</f>
        <v>24</v>
      </c>
      <c r="O76" s="32" t="n">
        <f aca="false">IF($E76&gt;0,$E76,"")</f>
        <v>15.0588235294118</v>
      </c>
      <c r="P76" s="32" t="n">
        <f aca="false">IF($F76&gt;0,$F76,"")</f>
        <v>9.72881875287268</v>
      </c>
      <c r="Q76" s="32" t="n">
        <f aca="false">IF($J76&gt;0,$J76,"")</f>
        <v>2.62592504177608</v>
      </c>
      <c r="R76" s="32" t="n">
        <f aca="false">IF($G76&gt;0,$G76,"")</f>
        <v>6.46718146718147</v>
      </c>
      <c r="S76" s="32" t="n">
        <f aca="false">IF($H76&gt;0,$H76,"")</f>
        <v>12.4207110193244</v>
      </c>
      <c r="T76" s="32" t="n">
        <f aca="false">IF($I76&gt;0,$I76,"")</f>
        <v>4.74320241691843</v>
      </c>
      <c r="U76" s="32" t="n">
        <f aca="false">IF($D76&gt;0,$D76,"")</f>
        <v>13.8392857142857</v>
      </c>
      <c r="V76" s="32"/>
      <c r="W76" s="15" t="n">
        <f aca="false">W75+1</f>
        <v>43921</v>
      </c>
      <c r="X76" s="0" t="n">
        <f aca="false">X75+1</f>
        <v>24</v>
      </c>
      <c r="Y76" s="32" t="n">
        <f aca="false">IF($E76&gt;0,$E76,"")</f>
        <v>15.0588235294118</v>
      </c>
      <c r="Z76" s="32" t="n">
        <f aca="false">IF($G76&gt;0,$G76,"")</f>
        <v>6.46718146718147</v>
      </c>
      <c r="AA76" s="32" t="n">
        <f aca="false">IF($I76&gt;0,$I76,"")</f>
        <v>4.74320241691843</v>
      </c>
      <c r="AB76" s="32" t="n">
        <f aca="false">IF($J76&gt;0,$J76,"")</f>
        <v>2.62592504177608</v>
      </c>
      <c r="AC76" s="32" t="n">
        <f aca="false">IF($F76&gt;0,$F76,"")</f>
        <v>9.72881875287268</v>
      </c>
      <c r="AD76" s="32" t="n">
        <f aca="false">IF($D76&gt;0,$D76,"")</f>
        <v>13.8392857142857</v>
      </c>
      <c r="AE76" s="32" t="n">
        <f aca="false">IF($H76&gt;0,$H76,"")</f>
        <v>12.4207110193244</v>
      </c>
      <c r="AI76" s="32"/>
      <c r="AJ76" s="32"/>
      <c r="AK76" s="32"/>
      <c r="AL76" s="32"/>
      <c r="AM76" s="32"/>
      <c r="AN76" s="32"/>
      <c r="AO76" s="32"/>
      <c r="AT76" s="32"/>
      <c r="AU76" s="32"/>
      <c r="AV76" s="32"/>
      <c r="AW76" s="32"/>
      <c r="AX76" s="32"/>
      <c r="AY76" s="32"/>
      <c r="AZ76" s="32"/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32" t="n">
        <f aca="false">IF(('Total Deaths'!$D68-'Total Deaths'!$D67)&gt;0,('Total Deaths'!$D68-'Total Deaths'!$D67)/'Total Deaths'!$D$31,"")</f>
        <v>12.0205026455026</v>
      </c>
      <c r="E77" s="32" t="n">
        <f aca="false">IF(('Total Deaths'!$E75-'Total Deaths'!$E74)&gt;0,('Total Deaths'!$E75-'Total Deaths'!$E74)/'Total Deaths'!$E$31,"")</f>
        <v>15.9786096256685</v>
      </c>
      <c r="F77" s="32" t="n">
        <f aca="false">IF(('Total Deaths'!$F79-'Total Deaths'!$F78)&gt;0,('Total Deaths'!$F79-'Total Deaths'!$F78)/'Total Deaths'!$F$31,"")</f>
        <v>8.5950666462387</v>
      </c>
      <c r="G77" s="32" t="n">
        <f aca="false">IF(('Total Deaths'!$G85-'Total Deaths'!$G84)&gt;0,('Total Deaths'!$G85-'Total Deaths'!$G84)/'Total Deaths'!$G$31,"")</f>
        <v>10.7142857142857</v>
      </c>
      <c r="H77" s="32" t="n">
        <f aca="false">IF(('Total Deaths'!$H83-'Total Deaths'!$H82)&gt;0,('Total Deaths'!$H83-'Total Deaths'!$H82)/'Total Deaths'!$H$31,"")</f>
        <v>15.1792299749226</v>
      </c>
      <c r="I77" s="32" t="n">
        <f aca="false">IF(('Total Deaths'!$I87-'Total Deaths'!$I86)&gt;0,('Total Deaths'!$I87-'Total Deaths'!$I86)/'Total Deaths'!$I$31,"")</f>
        <v>5.86706948640483</v>
      </c>
      <c r="J77" s="32" t="n">
        <f aca="false">IF(('Total Deaths'!$J88-'Total Deaths'!$J87)&gt;0,('Total Deaths'!$J88-'Total Deaths'!$J87)/'Total Deaths'!$J$31,"")</f>
        <v>2.67366913344474</v>
      </c>
      <c r="K77" s="54"/>
      <c r="L77" s="32"/>
      <c r="M77" s="15" t="n">
        <f aca="false">M76+1</f>
        <v>43922</v>
      </c>
      <c r="N77" s="0" t="n">
        <f aca="false">N76+1</f>
        <v>25</v>
      </c>
      <c r="O77" s="32" t="n">
        <f aca="false">IF($E77&gt;0,$E77,"")</f>
        <v>15.9786096256685</v>
      </c>
      <c r="P77" s="32" t="n">
        <f aca="false">IF($F77&gt;0,$F77,"")</f>
        <v>8.5950666462387</v>
      </c>
      <c r="Q77" s="32" t="n">
        <f aca="false">IF($J77&gt;0,$J77,"")</f>
        <v>2.67366913344474</v>
      </c>
      <c r="R77" s="32" t="n">
        <f aca="false">IF($G77&gt;0,$G77,"")</f>
        <v>10.7142857142857</v>
      </c>
      <c r="S77" s="32" t="n">
        <f aca="false">IF($H77&gt;0,$H77,"")</f>
        <v>15.1792299749226</v>
      </c>
      <c r="T77" s="32" t="n">
        <f aca="false">IF($I77&gt;0,$I77,"")</f>
        <v>5.86706948640483</v>
      </c>
      <c r="U77" s="32" t="n">
        <f aca="false">IF($D77&gt;0,$D77,"")</f>
        <v>12.0205026455026</v>
      </c>
      <c r="V77" s="32"/>
      <c r="W77" s="15" t="n">
        <f aca="false">W76+1</f>
        <v>43922</v>
      </c>
      <c r="X77" s="0" t="n">
        <f aca="false">X76+1</f>
        <v>25</v>
      </c>
      <c r="Y77" s="32" t="n">
        <f aca="false">IF($E77&gt;0,$E77,"")</f>
        <v>15.9786096256685</v>
      </c>
      <c r="Z77" s="32" t="n">
        <f aca="false">IF($G77&gt;0,$G77,"")</f>
        <v>10.7142857142857</v>
      </c>
      <c r="AA77" s="32" t="n">
        <f aca="false">IF($I77&gt;0,$I77,"")</f>
        <v>5.86706948640483</v>
      </c>
      <c r="AB77" s="32" t="n">
        <f aca="false">IF($J77&gt;0,$J77,"")</f>
        <v>2.67366913344474</v>
      </c>
      <c r="AC77" s="32" t="n">
        <f aca="false">IF($F77&gt;0,$F77,"")</f>
        <v>8.5950666462387</v>
      </c>
      <c r="AD77" s="32" t="n">
        <f aca="false">IF($D77&gt;0,$D77,"")</f>
        <v>12.0205026455026</v>
      </c>
      <c r="AE77" s="32" t="n">
        <f aca="false">IF($H77&gt;0,$H77,"")</f>
        <v>15.1792299749226</v>
      </c>
      <c r="AI77" s="32"/>
      <c r="AJ77" s="32"/>
      <c r="AK77" s="32"/>
      <c r="AL77" s="32"/>
      <c r="AM77" s="32"/>
      <c r="AN77" s="32"/>
      <c r="AO77" s="32"/>
      <c r="AT77" s="32"/>
      <c r="AU77" s="32"/>
      <c r="AV77" s="32"/>
      <c r="AW77" s="32"/>
      <c r="AX77" s="32"/>
      <c r="AY77" s="32"/>
      <c r="AZ77" s="32"/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32" t="n">
        <f aca="false">IF(('Total Deaths'!$D69-'Total Deaths'!$D68)&gt;0,('Total Deaths'!$D69-'Total Deaths'!$D68)/'Total Deaths'!$D$31,"")</f>
        <v>12.5661375661376</v>
      </c>
      <c r="E78" s="32" t="n">
        <f aca="false">IF(('Total Deaths'!$E76-'Total Deaths'!$E75)&gt;0,('Total Deaths'!$E76-'Total Deaths'!$E75)/'Total Deaths'!$E$31,"")</f>
        <v>14.0106951871658</v>
      </c>
      <c r="F78" s="32" t="n">
        <f aca="false">IF(('Total Deaths'!$F80-'Total Deaths'!$F79)&gt;0,('Total Deaths'!$F80-'Total Deaths'!$F79)/'Total Deaths'!$F$31,"")</f>
        <v>8.79423931362035</v>
      </c>
      <c r="G78" s="32" t="n">
        <f aca="false">IF(('Total Deaths'!$G86-'Total Deaths'!$G85)&gt;0,('Total Deaths'!$G86-'Total Deaths'!$G85)/'Total Deaths'!$G$31,"")</f>
        <v>2.7992277992278</v>
      </c>
      <c r="H78" s="32" t="n">
        <f aca="false">IF(('Total Deaths'!$H84-'Total Deaths'!$H83)&gt;0,('Total Deaths'!$H84-'Total Deaths'!$H83)/'Total Deaths'!$H$31,"")</f>
        <v>13.7925947779909</v>
      </c>
      <c r="I78" s="32" t="n">
        <f aca="false">IF(('Total Deaths'!$I88-'Total Deaths'!$I87)&gt;0,('Total Deaths'!$I88-'Total Deaths'!$I87)/'Total Deaths'!$I$31,"")</f>
        <v>8.13595166163142</v>
      </c>
      <c r="J78" s="32" t="n">
        <f aca="false">IF(('Total Deaths'!$J89-'Total Deaths'!$J88)&gt;0,('Total Deaths'!$J89-'Total Deaths'!$J88)/'Total Deaths'!$J$31,"")</f>
        <v>2.73334924803056</v>
      </c>
      <c r="K78" s="54" t="s">
        <v>14</v>
      </c>
      <c r="L78" s="32"/>
      <c r="M78" s="15" t="n">
        <f aca="false">M77+1</f>
        <v>43923</v>
      </c>
      <c r="N78" s="0" t="n">
        <f aca="false">N77+1</f>
        <v>26</v>
      </c>
      <c r="O78" s="32" t="n">
        <f aca="false">IF($E78&gt;0,$E78,"")</f>
        <v>14.0106951871658</v>
      </c>
      <c r="P78" s="32" t="n">
        <f aca="false">IF($F78&gt;0,$F78,"")</f>
        <v>8.79423931362035</v>
      </c>
      <c r="Q78" s="32" t="n">
        <f aca="false">IF($J78&gt;0,$J78,"")</f>
        <v>2.73334924803056</v>
      </c>
      <c r="R78" s="32" t="n">
        <f aca="false">IF($G78&gt;0,$G78,"")</f>
        <v>2.7992277992278</v>
      </c>
      <c r="S78" s="32" t="n">
        <f aca="false">IF($H78&gt;0,$H78,"")</f>
        <v>13.7925947779909</v>
      </c>
      <c r="T78" s="32" t="n">
        <f aca="false">IF($I78&gt;0,$I78,"")</f>
        <v>8.13595166163142</v>
      </c>
      <c r="U78" s="32" t="n">
        <f aca="false">IF($D78&gt;0,$D78,"")</f>
        <v>12.5661375661376</v>
      </c>
      <c r="V78" s="32"/>
      <c r="W78" s="15" t="n">
        <f aca="false">W77+1</f>
        <v>43923</v>
      </c>
      <c r="X78" s="0" t="n">
        <f aca="false">X77+1</f>
        <v>26</v>
      </c>
      <c r="Y78" s="32" t="n">
        <f aca="false">IF($E78&gt;0,$E78,"")</f>
        <v>14.0106951871658</v>
      </c>
      <c r="Z78" s="32" t="n">
        <f aca="false">IF($G78&gt;0,$G78,"")</f>
        <v>2.7992277992278</v>
      </c>
      <c r="AA78" s="32" t="n">
        <f aca="false">IF($I78&gt;0,$I78,"")</f>
        <v>8.13595166163142</v>
      </c>
      <c r="AB78" s="32" t="n">
        <f aca="false">IF($J78&gt;0,$J78,"")</f>
        <v>2.73334924803056</v>
      </c>
      <c r="AC78" s="32" t="n">
        <f aca="false">IF($F78&gt;0,$F78,"")</f>
        <v>8.79423931362035</v>
      </c>
      <c r="AD78" s="32" t="n">
        <f aca="false">IF($D78&gt;0,$D78,"")</f>
        <v>12.5661375661376</v>
      </c>
      <c r="AE78" s="32" t="n">
        <f aca="false">IF($H78&gt;0,$H78,"")</f>
        <v>13.7925947779909</v>
      </c>
      <c r="AI78" s="32"/>
      <c r="AJ78" s="32"/>
      <c r="AK78" s="32"/>
      <c r="AL78" s="32"/>
      <c r="AM78" s="32"/>
      <c r="AN78" s="32"/>
      <c r="AO78" s="32"/>
      <c r="AT78" s="32"/>
      <c r="AU78" s="32"/>
      <c r="AV78" s="32"/>
      <c r="AW78" s="32"/>
      <c r="AX78" s="32"/>
      <c r="AY78" s="32"/>
      <c r="AZ78" s="32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32" t="n">
        <f aca="false">IF(('Total Deaths'!$D70-'Total Deaths'!$D69)&gt;0,('Total Deaths'!$D70-'Total Deaths'!$D69)/'Total Deaths'!$D$31,"")</f>
        <v>12.6653439153439</v>
      </c>
      <c r="E79" s="32" t="n">
        <f aca="false">IF(('Total Deaths'!$E77-'Total Deaths'!$E76)&gt;0,('Total Deaths'!$E77-'Total Deaths'!$E76)/'Total Deaths'!$E$31,"")</f>
        <v>13.5614973262032</v>
      </c>
      <c r="F79" s="32" t="n">
        <f aca="false">IF(('Total Deaths'!$F81-'Total Deaths'!$F80)&gt;0,('Total Deaths'!$F81-'Total Deaths'!$F80)/'Total Deaths'!$F$31,"")</f>
        <v>11.6745825034472</v>
      </c>
      <c r="G79" s="32" t="n">
        <f aca="false">IF(('Total Deaths'!$G87-'Total Deaths'!$G86)&gt;0,('Total Deaths'!$G87-'Total Deaths'!$G86)/'Total Deaths'!$G$31,"")</f>
        <v>3.86100386100386</v>
      </c>
      <c r="H79" s="32" t="n">
        <f aca="false">IF(('Total Deaths'!$H85-'Total Deaths'!$H84)&gt;0,('Total Deaths'!$H85-'Total Deaths'!$H84)/'Total Deaths'!$H$31,"")</f>
        <v>16.4478536657324</v>
      </c>
      <c r="I79" s="32" t="n">
        <f aca="false">IF(('Total Deaths'!$I89-'Total Deaths'!$I88)&gt;0,('Total Deaths'!$I89-'Total Deaths'!$I88)/'Total Deaths'!$I$31,"")</f>
        <v>7.12386706948641</v>
      </c>
      <c r="J79" s="32" t="n">
        <f aca="false">IF(('Total Deaths'!$J90-'Total Deaths'!$J89)&gt;0,('Total Deaths'!$J90-'Total Deaths'!$J89)/'Total Deaths'!$J$31,"")</f>
        <v>3.10336595846264</v>
      </c>
      <c r="K79" s="54"/>
      <c r="L79" s="32"/>
      <c r="M79" s="15" t="n">
        <f aca="false">M78+1</f>
        <v>43924</v>
      </c>
      <c r="N79" s="0" t="n">
        <f aca="false">N78+1</f>
        <v>27</v>
      </c>
      <c r="O79" s="32" t="n">
        <f aca="false">IF($E79&gt;0,$E79,"")</f>
        <v>13.5614973262032</v>
      </c>
      <c r="P79" s="32" t="n">
        <f aca="false">IF($F79&gt;0,$F79,"")</f>
        <v>11.6745825034472</v>
      </c>
      <c r="Q79" s="32" t="n">
        <f aca="false">IF($J79&gt;0,$J79,"")</f>
        <v>3.10336595846264</v>
      </c>
      <c r="R79" s="32" t="n">
        <f aca="false">IF($G79&gt;0,$G79,"")</f>
        <v>3.86100386100386</v>
      </c>
      <c r="S79" s="32" t="n">
        <f aca="false">IF($H79&gt;0,$H79,"")</f>
        <v>16.4478536657324</v>
      </c>
      <c r="T79" s="32" t="n">
        <f aca="false">IF($I79&gt;0,$I79,"")</f>
        <v>7.12386706948641</v>
      </c>
      <c r="U79" s="32" t="n">
        <f aca="false">IF($D79&gt;0,$D79,"")</f>
        <v>12.6653439153439</v>
      </c>
      <c r="V79" s="32"/>
      <c r="W79" s="15" t="n">
        <f aca="false">W78+1</f>
        <v>43924</v>
      </c>
      <c r="X79" s="0" t="n">
        <f aca="false">X78+1</f>
        <v>27</v>
      </c>
      <c r="Y79" s="32" t="n">
        <f aca="false">IF($E79&gt;0,$E79,"")</f>
        <v>13.5614973262032</v>
      </c>
      <c r="Z79" s="32" t="n">
        <f aca="false">IF($G79&gt;0,$G79,"")</f>
        <v>3.86100386100386</v>
      </c>
      <c r="AA79" s="32" t="n">
        <f aca="false">IF($I79&gt;0,$I79,"")</f>
        <v>7.12386706948641</v>
      </c>
      <c r="AB79" s="32" t="n">
        <f aca="false">IF($J79&gt;0,$J79,"")</f>
        <v>3.10336595846264</v>
      </c>
      <c r="AC79" s="32" t="n">
        <f aca="false">IF($F79&gt;0,$F79,"")</f>
        <v>11.6745825034472</v>
      </c>
      <c r="AD79" s="32" t="n">
        <f aca="false">IF($D79&gt;0,$D79,"")</f>
        <v>12.6653439153439</v>
      </c>
      <c r="AE79" s="32" t="n">
        <f aca="false">IF($H79&gt;0,$H79,"")</f>
        <v>16.4478536657324</v>
      </c>
      <c r="AI79" s="32"/>
      <c r="AJ79" s="32"/>
      <c r="AK79" s="32"/>
      <c r="AL79" s="32"/>
      <c r="AM79" s="32"/>
      <c r="AN79" s="32"/>
      <c r="AO79" s="32"/>
      <c r="AT79" s="32"/>
      <c r="AU79" s="32"/>
      <c r="AV79" s="32"/>
      <c r="AW79" s="32"/>
      <c r="AX79" s="32"/>
      <c r="AY79" s="32"/>
      <c r="AZ79" s="32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32" t="n">
        <f aca="false">IF(('Total Deaths'!$D71-'Total Deaths'!$D70)&gt;0,('Total Deaths'!$D71-'Total Deaths'!$D70)/'Total Deaths'!$D$31,"")</f>
        <v>11.2599206349206</v>
      </c>
      <c r="E80" s="32" t="n">
        <f aca="false">IF(('Total Deaths'!$E78-'Total Deaths'!$E77)&gt;0,('Total Deaths'!$E78-'Total Deaths'!$E77)/'Total Deaths'!$E$31,"")</f>
        <v>11.2299465240642</v>
      </c>
      <c r="F80" s="32" t="n">
        <f aca="false">IF(('Total Deaths'!$F82-'Total Deaths'!$F81)&gt;0,('Total Deaths'!$F82-'Total Deaths'!$F81)/'Total Deaths'!$F$31,"")</f>
        <v>22.0315612072928</v>
      </c>
      <c r="G80" s="32" t="n">
        <f aca="false">IF(('Total Deaths'!$G88-'Total Deaths'!$G87)&gt;0,('Total Deaths'!$G88-'Total Deaths'!$G87)/'Total Deaths'!$G$31,"")</f>
        <v>17.8571428571429</v>
      </c>
      <c r="H80" s="32" t="n">
        <f aca="false">IF(('Total Deaths'!$H86-'Total Deaths'!$H85)&gt;0,('Total Deaths'!$H86-'Total Deaths'!$H85)/'Total Deaths'!$H$31,"")</f>
        <v>7.34621625608497</v>
      </c>
      <c r="I80" s="32" t="n">
        <f aca="false">IF(('Total Deaths'!$I90-'Total Deaths'!$I89)&gt;0,('Total Deaths'!$I90-'Total Deaths'!$I89)/'Total Deaths'!$I$31,"")</f>
        <v>7.07552870090635</v>
      </c>
      <c r="J80" s="32" t="n">
        <f aca="false">IF(('Total Deaths'!$J91-'Total Deaths'!$J90)&gt;0,('Total Deaths'!$J91-'Total Deaths'!$J90)/'Total Deaths'!$J$31,"")</f>
        <v>2.20816423967534</v>
      </c>
      <c r="K80" s="54" t="s">
        <v>134</v>
      </c>
      <c r="L80" s="32"/>
      <c r="M80" s="15" t="n">
        <f aca="false">M79+1</f>
        <v>43925</v>
      </c>
      <c r="N80" s="0" t="n">
        <f aca="false">N79+1</f>
        <v>28</v>
      </c>
      <c r="O80" s="32" t="n">
        <f aca="false">IF($E80&gt;0,$E80,"")</f>
        <v>11.2299465240642</v>
      </c>
      <c r="P80" s="32" t="n">
        <f aca="false">IF($F80&gt;0,$F80,"")</f>
        <v>22.0315612072928</v>
      </c>
      <c r="Q80" s="32" t="n">
        <f aca="false">IF($J80&gt;0,$J80,"")</f>
        <v>2.20816423967534</v>
      </c>
      <c r="R80" s="32" t="n">
        <f aca="false">IF($G80&gt;0,$G80,"")</f>
        <v>17.8571428571429</v>
      </c>
      <c r="S80" s="32" t="n">
        <f aca="false">IF($H80&gt;0,$H80,"")</f>
        <v>7.34621625608497</v>
      </c>
      <c r="T80" s="32" t="n">
        <f aca="false">IF($I80&gt;0,$I80,"")</f>
        <v>7.07552870090635</v>
      </c>
      <c r="U80" s="32" t="n">
        <f aca="false">IF($D80&gt;0,$D80,"")</f>
        <v>11.2599206349206</v>
      </c>
      <c r="V80" s="32"/>
      <c r="W80" s="15" t="n">
        <f aca="false">W79+1</f>
        <v>43925</v>
      </c>
      <c r="X80" s="0" t="n">
        <f aca="false">X79+1</f>
        <v>28</v>
      </c>
      <c r="Y80" s="32" t="n">
        <f aca="false">IF($E80&gt;0,$E80,"")</f>
        <v>11.2299465240642</v>
      </c>
      <c r="Z80" s="32" t="n">
        <f aca="false">IF($G80&gt;0,$G80,"")</f>
        <v>17.8571428571429</v>
      </c>
      <c r="AA80" s="32" t="n">
        <f aca="false">IF($I80&gt;0,$I80,"")</f>
        <v>7.07552870090635</v>
      </c>
      <c r="AB80" s="32" t="n">
        <f aca="false">IF($J80&gt;0,$J80,"")</f>
        <v>2.20816423967534</v>
      </c>
      <c r="AC80" s="32" t="n">
        <f aca="false">IF($F80&gt;0,$F80,"")</f>
        <v>22.0315612072928</v>
      </c>
      <c r="AD80" s="32" t="n">
        <f aca="false">IF($D80&gt;0,$D80,"")</f>
        <v>11.2599206349206</v>
      </c>
      <c r="AE80" s="32" t="n">
        <f aca="false">IF($H80&gt;0,$H80,"")</f>
        <v>7.34621625608497</v>
      </c>
      <c r="AI80" s="32"/>
      <c r="AJ80" s="32"/>
      <c r="AK80" s="32"/>
      <c r="AL80" s="32"/>
      <c r="AM80" s="32"/>
      <c r="AN80" s="32"/>
      <c r="AO80" s="32"/>
      <c r="AT80" s="32"/>
      <c r="AU80" s="32"/>
      <c r="AV80" s="32"/>
      <c r="AW80" s="32"/>
      <c r="AX80" s="32"/>
      <c r="AY80" s="32"/>
      <c r="AZ80" s="32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32" t="n">
        <f aca="false">IF(('Total Deaths'!$D72-'Total Deaths'!$D71)&gt;0,('Total Deaths'!$D72-'Total Deaths'!$D71)/'Total Deaths'!$D$31,"")</f>
        <v>8.68055555555556</v>
      </c>
      <c r="E81" s="32" t="n">
        <f aca="false">IF(('Total Deaths'!$E79-'Total Deaths'!$E78)&gt;0,('Total Deaths'!$E79-'Total Deaths'!$E78)/'Total Deaths'!$E$31,"")</f>
        <v>12.8983957219251</v>
      </c>
      <c r="F81" s="32" t="n">
        <f aca="false">IF(('Total Deaths'!$F83-'Total Deaths'!$F82)&gt;0,('Total Deaths'!$F83-'Total Deaths'!$F82)/'Total Deaths'!$F$31,"")</f>
        <v>11.5366937337215</v>
      </c>
      <c r="G81" s="32" t="n">
        <f aca="false">IF(('Total Deaths'!$G89-'Total Deaths'!$G88)&gt;0,('Total Deaths'!$G89-'Total Deaths'!$G88)/'Total Deaths'!$G$31,"")</f>
        <v>16.6023166023166</v>
      </c>
      <c r="H81" s="32" t="n">
        <f aca="false">IF(('Total Deaths'!$H87-'Total Deaths'!$H86)&gt;0,('Total Deaths'!$H87-'Total Deaths'!$H86)/'Total Deaths'!$H$31,"")</f>
        <v>8.24605399026405</v>
      </c>
      <c r="I81" s="32" t="n">
        <f aca="false">IF(('Total Deaths'!$I91-'Total Deaths'!$I90)&gt;0,('Total Deaths'!$I91-'Total Deaths'!$I90)/'Total Deaths'!$I$31,"")</f>
        <v>5.91238670694864</v>
      </c>
      <c r="J81" s="32" t="n">
        <f aca="false">IF(('Total Deaths'!$J92-'Total Deaths'!$J91)&gt;0,('Total Deaths'!$J92-'Total Deaths'!$J91)/'Total Deaths'!$J$31,"")</f>
        <v>1.39651468130819</v>
      </c>
      <c r="K81" s="54"/>
      <c r="L81" s="32"/>
      <c r="M81" s="15" t="n">
        <f aca="false">M80+1</f>
        <v>43926</v>
      </c>
      <c r="N81" s="0" t="n">
        <f aca="false">N80+1</f>
        <v>29</v>
      </c>
      <c r="O81" s="32" t="n">
        <f aca="false">IF($E81&gt;0,$E81,"")</f>
        <v>12.8983957219251</v>
      </c>
      <c r="P81" s="32" t="n">
        <f aca="false">IF($F81&gt;0,$F81,"")</f>
        <v>11.5366937337215</v>
      </c>
      <c r="Q81" s="32" t="n">
        <f aca="false">IF($J81&gt;0,$J81,"")</f>
        <v>1.39651468130819</v>
      </c>
      <c r="R81" s="32" t="n">
        <f aca="false">IF($G81&gt;0,$G81,"")</f>
        <v>16.6023166023166</v>
      </c>
      <c r="S81" s="32" t="n">
        <f aca="false">IF($H81&gt;0,$H81,"")</f>
        <v>8.24605399026405</v>
      </c>
      <c r="T81" s="32" t="n">
        <f aca="false">IF($I81&gt;0,$I81,"")</f>
        <v>5.91238670694864</v>
      </c>
      <c r="U81" s="32" t="n">
        <f aca="false">IF($D81&gt;0,$D81,"")</f>
        <v>8.68055555555556</v>
      </c>
      <c r="V81" s="32"/>
      <c r="W81" s="15" t="n">
        <f aca="false">W80+1</f>
        <v>43926</v>
      </c>
      <c r="X81" s="0" t="n">
        <f aca="false">X80+1</f>
        <v>29</v>
      </c>
      <c r="Y81" s="32" t="n">
        <f aca="false">IF($E81&gt;0,$E81,"")</f>
        <v>12.8983957219251</v>
      </c>
      <c r="Z81" s="32" t="n">
        <f aca="false">IF($G81&gt;0,$G81,"")</f>
        <v>16.6023166023166</v>
      </c>
      <c r="AA81" s="32" t="n">
        <f aca="false">IF($I81&gt;0,$I81,"")</f>
        <v>5.91238670694864</v>
      </c>
      <c r="AB81" s="32" t="n">
        <f aca="false">IF($J81&gt;0,$J81,"")</f>
        <v>1.39651468130819</v>
      </c>
      <c r="AC81" s="32" t="n">
        <f aca="false">IF($F81&gt;0,$F81,"")</f>
        <v>11.5366937337215</v>
      </c>
      <c r="AD81" s="32" t="n">
        <f aca="false">IF($D81&gt;0,$D81,"")</f>
        <v>8.68055555555556</v>
      </c>
      <c r="AE81" s="32" t="n">
        <f aca="false">IF($H81&gt;0,$H81,"")</f>
        <v>8.24605399026405</v>
      </c>
      <c r="AI81" s="32"/>
      <c r="AJ81" s="32"/>
      <c r="AK81" s="32"/>
      <c r="AL81" s="32"/>
      <c r="AM81" s="32"/>
      <c r="AN81" s="32"/>
      <c r="AO81" s="32"/>
      <c r="AT81" s="32"/>
      <c r="AU81" s="32"/>
      <c r="AV81" s="32"/>
      <c r="AW81" s="32"/>
      <c r="AX81" s="32"/>
      <c r="AY81" s="32"/>
      <c r="AZ81" s="32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32" t="n">
        <f aca="false">IF(('Total Deaths'!$D73-'Total Deaths'!$D72)&gt;0,('Total Deaths'!$D73-'Total Deaths'!$D72)/'Total Deaths'!$D$31,"")</f>
        <v>10.515873015873</v>
      </c>
      <c r="E82" s="32" t="n">
        <f aca="false">IF(('Total Deaths'!$E80-'Total Deaths'!$E79)&gt;0,('Total Deaths'!$E80-'Total Deaths'!$E79)/'Total Deaths'!$E$31,"")</f>
        <v>11.7005347593583</v>
      </c>
      <c r="F82" s="32" t="n">
        <f aca="false">IF(('Total Deaths'!$F84-'Total Deaths'!$F83)&gt;0,('Total Deaths'!$F84-'Total Deaths'!$F83)/'Total Deaths'!$F$31,"")</f>
        <v>11.6592615290332</v>
      </c>
      <c r="G82" s="32" t="n">
        <f aca="false">IF(('Total Deaths'!$G90-'Total Deaths'!$G89)&gt;0,('Total Deaths'!$G90-'Total Deaths'!$G89)/'Total Deaths'!$G$31,"")</f>
        <v>8.10810810810811</v>
      </c>
      <c r="H82" s="32" t="n">
        <f aca="false">IF(('Total Deaths'!$H88-'Total Deaths'!$H87)&gt;0,('Total Deaths'!$H88-'Total Deaths'!$H87)/'Total Deaths'!$H$31,"")</f>
        <v>17.2886856468506</v>
      </c>
      <c r="I82" s="32" t="n">
        <f aca="false">IF(('Total Deaths'!$I92-'Total Deaths'!$I91)&gt;0,('Total Deaths'!$I92-'Total Deaths'!$I91)/'Total Deaths'!$I$31,"")</f>
        <v>6.23262839879154</v>
      </c>
      <c r="J82" s="32" t="n">
        <f aca="false">IF(('Total Deaths'!$J93-'Total Deaths'!$J92)&gt;0,('Total Deaths'!$J93-'Total Deaths'!$J92)/'Total Deaths'!$J$31,"")</f>
        <v>1.18166626879924</v>
      </c>
      <c r="K82" s="54" t="s">
        <v>135</v>
      </c>
      <c r="L82" s="32"/>
      <c r="M82" s="15" t="n">
        <f aca="false">M81+1</f>
        <v>43927</v>
      </c>
      <c r="N82" s="0" t="n">
        <f aca="false">N81+1</f>
        <v>30</v>
      </c>
      <c r="O82" s="32" t="n">
        <f aca="false">IF($E82&gt;0,$E82,"")</f>
        <v>11.7005347593583</v>
      </c>
      <c r="P82" s="32" t="n">
        <f aca="false">IF($F82&gt;0,$F82,"")</f>
        <v>11.6592615290332</v>
      </c>
      <c r="Q82" s="32" t="n">
        <f aca="false">IF($J82&gt;0,$J82,"")</f>
        <v>1.18166626879924</v>
      </c>
      <c r="R82" s="32" t="n">
        <f aca="false">IF($G82&gt;0,$G82,"")</f>
        <v>8.10810810810811</v>
      </c>
      <c r="S82" s="32" t="n">
        <f aca="false">IF($H82&gt;0,$H82,"")</f>
        <v>17.2886856468506</v>
      </c>
      <c r="T82" s="32" t="n">
        <f aca="false">IF($I82&gt;0,$I82,"")</f>
        <v>6.23262839879154</v>
      </c>
      <c r="U82" s="32" t="n">
        <f aca="false">IF($D82&gt;0,$D82,"")</f>
        <v>10.515873015873</v>
      </c>
      <c r="V82" s="32"/>
      <c r="W82" s="15" t="n">
        <f aca="false">W81+1</f>
        <v>43927</v>
      </c>
      <c r="X82" s="0" t="n">
        <f aca="false">X81+1</f>
        <v>30</v>
      </c>
      <c r="Y82" s="32" t="n">
        <f aca="false">IF($E82&gt;0,$E82,"")</f>
        <v>11.7005347593583</v>
      </c>
      <c r="Z82" s="32" t="n">
        <f aca="false">IF($G82&gt;0,$G82,"")</f>
        <v>8.10810810810811</v>
      </c>
      <c r="AA82" s="32" t="n">
        <f aca="false">IF($I82&gt;0,$I82,"")</f>
        <v>6.23262839879154</v>
      </c>
      <c r="AB82" s="32" t="n">
        <f aca="false">IF($J82&gt;0,$J82,"")</f>
        <v>1.18166626879924</v>
      </c>
      <c r="AC82" s="32" t="n">
        <f aca="false">IF($F82&gt;0,$F82,"")</f>
        <v>11.6592615290332</v>
      </c>
      <c r="AD82" s="32" t="n">
        <f aca="false">IF($D82&gt;0,$D82,"")</f>
        <v>10.515873015873</v>
      </c>
      <c r="AE82" s="32" t="n">
        <f aca="false">IF($H82&gt;0,$H82,"")</f>
        <v>17.2886856468506</v>
      </c>
      <c r="AI82" s="32"/>
      <c r="AJ82" s="32"/>
      <c r="AK82" s="32"/>
      <c r="AL82" s="32"/>
      <c r="AM82" s="32"/>
      <c r="AN82" s="32"/>
      <c r="AT82" s="32"/>
      <c r="AU82" s="32"/>
      <c r="AV82" s="32"/>
      <c r="AW82" s="32"/>
      <c r="AX82" s="32"/>
      <c r="AY82" s="32"/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32" t="n">
        <f aca="false">IF(('Total Deaths'!$D74-'Total Deaths'!$D73)&gt;0,('Total Deaths'!$D74-'Total Deaths'!$D73)/'Total Deaths'!$D$31,"")</f>
        <v>9.98677248677249</v>
      </c>
      <c r="E83" s="32" t="n">
        <f aca="false">IF(('Total Deaths'!$E81-'Total Deaths'!$E80)&gt;0,('Total Deaths'!$E81-'Total Deaths'!$E80)/'Total Deaths'!$E$31,"")</f>
        <v>10.6737967914439</v>
      </c>
      <c r="F83" s="32" t="n">
        <f aca="false">IF(('Total Deaths'!$F85-'Total Deaths'!$F84)&gt;0,('Total Deaths'!$F85-'Total Deaths'!$F84)/'Total Deaths'!$F$31,"")</f>
        <v>9.83606557377049</v>
      </c>
      <c r="G83" s="32" t="n">
        <f aca="false">IF(('Total Deaths'!$G91-'Total Deaths'!$G90)&gt;0,('Total Deaths'!$G91-'Total Deaths'!$G90)/'Total Deaths'!$G$31,"")</f>
        <v>12.6447876447876</v>
      </c>
      <c r="H83" s="32" t="n">
        <f aca="false">IF(('Total Deaths'!$H89-'Total Deaths'!$H88)&gt;0,('Total Deaths'!$H89-'Total Deaths'!$H88)/'Total Deaths'!$H$31,"")</f>
        <v>12.3469538279982</v>
      </c>
      <c r="I83" s="32" t="n">
        <f aca="false">IF(('Total Deaths'!$I93-'Total Deaths'!$I92)&gt;0,('Total Deaths'!$I93-'Total Deaths'!$I92)/'Total Deaths'!$I$31,"")</f>
        <v>3.49546827794562</v>
      </c>
      <c r="J83" s="32" t="n">
        <f aca="false">IF(('Total Deaths'!$J94-'Total Deaths'!$J93)&gt;0,('Total Deaths'!$J94-'Total Deaths'!$J93)/'Total Deaths'!$J$31,"")</f>
        <v>1.7904034375746</v>
      </c>
      <c r="K83" s="54"/>
      <c r="L83" s="32"/>
      <c r="M83" s="15" t="n">
        <f aca="false">M82+1</f>
        <v>43928</v>
      </c>
      <c r="N83" s="0" t="n">
        <f aca="false">N82+1</f>
        <v>31</v>
      </c>
      <c r="O83" s="32" t="n">
        <f aca="false">IF($E83&gt;0,$E83,"")</f>
        <v>10.6737967914439</v>
      </c>
      <c r="P83" s="32" t="n">
        <f aca="false">IF($F83&gt;0,$F83,"")</f>
        <v>9.83606557377049</v>
      </c>
      <c r="Q83" s="32" t="n">
        <f aca="false">IF($J83&gt;0,$J83,"")</f>
        <v>1.7904034375746</v>
      </c>
      <c r="R83" s="32" t="n">
        <f aca="false">IF($G83&gt;0,$G83,"")</f>
        <v>12.6447876447876</v>
      </c>
      <c r="S83" s="32" t="n">
        <f aca="false">IF($H83&gt;0,$H83,"")</f>
        <v>12.3469538279982</v>
      </c>
      <c r="T83" s="32" t="n">
        <f aca="false">IF($I83&gt;0,$I83,"")</f>
        <v>3.49546827794562</v>
      </c>
      <c r="U83" s="32" t="n">
        <f aca="false">IF($D83&gt;0,$D83,"")</f>
        <v>9.98677248677249</v>
      </c>
      <c r="V83" s="32"/>
      <c r="W83" s="15" t="n">
        <f aca="false">W82+1</f>
        <v>43928</v>
      </c>
      <c r="X83" s="0" t="n">
        <f aca="false">X82+1</f>
        <v>31</v>
      </c>
      <c r="Y83" s="32" t="n">
        <f aca="false">IF($E83&gt;0,$E83,"")</f>
        <v>10.6737967914439</v>
      </c>
      <c r="Z83" s="32" t="n">
        <f aca="false">IF($G83&gt;0,$G83,"")</f>
        <v>12.6447876447876</v>
      </c>
      <c r="AA83" s="32" t="n">
        <f aca="false">IF($I83&gt;0,$I83,"")</f>
        <v>3.49546827794562</v>
      </c>
      <c r="AB83" s="32" t="n">
        <f aca="false">IF($J83&gt;0,$J83,"")</f>
        <v>1.7904034375746</v>
      </c>
      <c r="AC83" s="32" t="n">
        <f aca="false">IF($F83&gt;0,$F83,"")</f>
        <v>9.83606557377049</v>
      </c>
      <c r="AD83" s="32" t="n">
        <f aca="false">IF($D83&gt;0,$D83,"")</f>
        <v>9.98677248677249</v>
      </c>
      <c r="AE83" s="32" t="n">
        <f aca="false">IF($H83&gt;0,$H83,"")</f>
        <v>12.3469538279982</v>
      </c>
      <c r="AI83" s="32"/>
      <c r="AJ83" s="32"/>
      <c r="AK83" s="32"/>
      <c r="AL83" s="32"/>
      <c r="AM83" s="32"/>
      <c r="AT83" s="32"/>
      <c r="AU83" s="32"/>
      <c r="AV83" s="32"/>
      <c r="AW83" s="32"/>
      <c r="AX83" s="32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32" t="n">
        <f aca="false">IF(('Total Deaths'!$D75-'Total Deaths'!$D74)&gt;0,('Total Deaths'!$D75-'Total Deaths'!$D74)/'Total Deaths'!$D$31,"")</f>
        <v>8.96164021164021</v>
      </c>
      <c r="E84" s="32" t="n">
        <f aca="false">IF(('Total Deaths'!$E82-'Total Deaths'!$E81)&gt;0,('Total Deaths'!$E82-'Total Deaths'!$E81)/'Total Deaths'!$E$31,"")</f>
        <v>11.9144385026738</v>
      </c>
      <c r="F84" s="32" t="n">
        <f aca="false">IF(('Total Deaths'!$F86-'Total Deaths'!$F85)&gt;0,('Total Deaths'!$F86-'Total Deaths'!$F85)/'Total Deaths'!$F$31,"")</f>
        <v>6.05178489351923</v>
      </c>
      <c r="G84" s="32" t="n">
        <f aca="false">IF(('Total Deaths'!$G92-'Total Deaths'!$G91)&gt;0,('Total Deaths'!$G92-'Total Deaths'!$G91)/'Total Deaths'!$G$31,"")</f>
        <v>3.86100386100386</v>
      </c>
      <c r="H84" s="32" t="n">
        <f aca="false">IF(('Total Deaths'!$H90-'Total Deaths'!$H89)&gt;0,('Total Deaths'!$H90-'Total Deaths'!$H89)/'Total Deaths'!$H$31,"")</f>
        <v>10.7242956188228</v>
      </c>
      <c r="I84" s="32" t="n">
        <f aca="false">IF(('Total Deaths'!$I94-'Total Deaths'!$I93)&gt;0,('Total Deaths'!$I94-'Total Deaths'!$I93)/'Total Deaths'!$I$31,"")</f>
        <v>4.18126888217523</v>
      </c>
      <c r="J84" s="32" t="n">
        <f aca="false">IF(('Total Deaths'!$J95-'Total Deaths'!$J94)&gt;0,('Total Deaths'!$J95-'Total Deaths'!$J94)/'Total Deaths'!$J$31,"")</f>
        <v>2.24397230842683</v>
      </c>
      <c r="K84" s="54"/>
      <c r="L84" s="32"/>
      <c r="M84" s="15" t="n">
        <f aca="false">M83+1</f>
        <v>43929</v>
      </c>
      <c r="N84" s="0" t="n">
        <f aca="false">N83+1</f>
        <v>32</v>
      </c>
      <c r="O84" s="32" t="n">
        <f aca="false">IF($E84&gt;0,$E84,"")</f>
        <v>11.9144385026738</v>
      </c>
      <c r="P84" s="32" t="n">
        <f aca="false">IF($F84&gt;0,$F84,"")</f>
        <v>6.05178489351923</v>
      </c>
      <c r="Q84" s="32" t="n">
        <f aca="false">IF($J84&gt;0,$J84,"")</f>
        <v>2.24397230842683</v>
      </c>
      <c r="R84" s="32" t="n">
        <f aca="false">IF($G84&gt;0,$G84,"")</f>
        <v>3.86100386100386</v>
      </c>
      <c r="S84" s="32" t="n">
        <f aca="false">IF($H84&gt;0,$H84,"")</f>
        <v>10.7242956188228</v>
      </c>
      <c r="T84" s="32" t="n">
        <f aca="false">IF($I84&gt;0,$I84,"")</f>
        <v>4.18126888217523</v>
      </c>
      <c r="U84" s="32" t="n">
        <f aca="false">IF($D84&gt;0,$D84,"")</f>
        <v>8.96164021164021</v>
      </c>
      <c r="V84" s="32"/>
      <c r="W84" s="15" t="n">
        <f aca="false">W83+1</f>
        <v>43929</v>
      </c>
      <c r="X84" s="0" t="n">
        <f aca="false">X83+1</f>
        <v>32</v>
      </c>
      <c r="Y84" s="32" t="n">
        <f aca="false">IF($E84&gt;0,$E84,"")</f>
        <v>11.9144385026738</v>
      </c>
      <c r="Z84" s="32" t="n">
        <f aca="false">IF($G84&gt;0,$G84,"")</f>
        <v>3.86100386100386</v>
      </c>
      <c r="AA84" s="32" t="n">
        <f aca="false">IF($I84&gt;0,$I84,"")</f>
        <v>4.18126888217523</v>
      </c>
      <c r="AB84" s="32" t="n">
        <f aca="false">IF($J84&gt;0,$J84,"")</f>
        <v>2.24397230842683</v>
      </c>
      <c r="AC84" s="32" t="n">
        <f aca="false">IF($F84&gt;0,$F84,"")</f>
        <v>6.05178489351923</v>
      </c>
      <c r="AD84" s="32" t="n">
        <f aca="false">IF($D84&gt;0,$D84,"")</f>
        <v>8.96164021164021</v>
      </c>
      <c r="AE84" s="32" t="n">
        <f aca="false">IF($H84&gt;0,$H84,"")</f>
        <v>10.7242956188228</v>
      </c>
      <c r="AI84" s="32"/>
      <c r="AJ84" s="32"/>
      <c r="AK84" s="32"/>
      <c r="AL84" s="32"/>
      <c r="AM84" s="32"/>
      <c r="AT84" s="32"/>
      <c r="AU84" s="32"/>
      <c r="AV84" s="32"/>
      <c r="AW84" s="32"/>
      <c r="AX84" s="32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32" t="n">
        <f aca="false">IF(('Total Deaths'!$D76-'Total Deaths'!$D75)&gt;0,('Total Deaths'!$D76-'Total Deaths'!$D75)/'Total Deaths'!$D$31,"")</f>
        <v>10.0859788359788</v>
      </c>
      <c r="E85" s="32" t="n">
        <f aca="false">IF(('Total Deaths'!$E83-'Total Deaths'!$E82)&gt;0,('Total Deaths'!$E83-'Total Deaths'!$E82)/'Total Deaths'!$E$31,"")</f>
        <v>6.80213903743316</v>
      </c>
      <c r="F85" s="32" t="n">
        <f aca="false">IF(('Total Deaths'!$F87-'Total Deaths'!$F86)&gt;0,('Total Deaths'!$F87-'Total Deaths'!$F86)/'Total Deaths'!$F$31,"")</f>
        <v>8.38057300444308</v>
      </c>
      <c r="G85" s="32" t="n">
        <f aca="false">IF(('Total Deaths'!$G93-'Total Deaths'!$G92)&gt;0,('Total Deaths'!$G93-'Total Deaths'!$G92)/'Total Deaths'!$G$31,"")</f>
        <v>0.193050193050193</v>
      </c>
      <c r="H85" s="32" t="n">
        <f aca="false">IF(('Total Deaths'!$H91-'Total Deaths'!$H90)&gt;0,('Total Deaths'!$H91-'Total Deaths'!$H90)/'Total Deaths'!$H$31,"")</f>
        <v>14.825195456557</v>
      </c>
      <c r="I85" s="32" t="n">
        <f aca="false">IF(('Total Deaths'!$I95-'Total Deaths'!$I94)&gt;0,('Total Deaths'!$I95-'Total Deaths'!$I94)/'Total Deaths'!$I$31,"")</f>
        <v>7.45921450151057</v>
      </c>
      <c r="J85" s="32" t="n">
        <f aca="false">IF(('Total Deaths'!$J96-'Total Deaths'!$J95)&gt;0,('Total Deaths'!$J96-'Total Deaths'!$J95)/'Total Deaths'!$J$31,"")</f>
        <v>2.18429219384101</v>
      </c>
      <c r="K85" s="54"/>
      <c r="L85" s="32"/>
      <c r="M85" s="15" t="n">
        <f aca="false">M84+1</f>
        <v>43930</v>
      </c>
      <c r="N85" s="0" t="n">
        <f aca="false">N84+1</f>
        <v>33</v>
      </c>
      <c r="O85" s="32" t="n">
        <f aca="false">IF($E85&gt;0,$E85,"")</f>
        <v>6.80213903743316</v>
      </c>
      <c r="P85" s="32" t="n">
        <f aca="false">IF($F85&gt;0,$F85,"")</f>
        <v>8.38057300444308</v>
      </c>
      <c r="Q85" s="32" t="n">
        <f aca="false">IF($J85&gt;0,$J85,"")</f>
        <v>2.18429219384101</v>
      </c>
      <c r="R85" s="32" t="n">
        <f aca="false">IF($G85&gt;0,$G85,"")</f>
        <v>0.193050193050193</v>
      </c>
      <c r="S85" s="32" t="n">
        <f aca="false">IF($H85&gt;0,$H85,"")</f>
        <v>14.825195456557</v>
      </c>
      <c r="T85" s="32" t="n">
        <f aca="false">IF($I85&gt;0,$I85,"")</f>
        <v>7.45921450151057</v>
      </c>
      <c r="U85" s="32" t="n">
        <f aca="false">IF($D85&gt;0,$D85,"")</f>
        <v>10.0859788359788</v>
      </c>
      <c r="V85" s="32"/>
      <c r="W85" s="15" t="n">
        <f aca="false">W84+1</f>
        <v>43930</v>
      </c>
      <c r="X85" s="0" t="n">
        <f aca="false">X84+1</f>
        <v>33</v>
      </c>
      <c r="Y85" s="32" t="n">
        <f aca="false">IF($E85&gt;0,$E85,"")</f>
        <v>6.80213903743316</v>
      </c>
      <c r="Z85" s="32" t="n">
        <f aca="false">IF($G85&gt;0,$G85,"")</f>
        <v>0.193050193050193</v>
      </c>
      <c r="AA85" s="32" t="n">
        <f aca="false">IF($I85&gt;0,$I85,"")</f>
        <v>7.45921450151057</v>
      </c>
      <c r="AB85" s="32" t="n">
        <f aca="false">IF($J85&gt;0,$J85,"")</f>
        <v>2.18429219384101</v>
      </c>
      <c r="AC85" s="32" t="n">
        <f aca="false">IF($F85&gt;0,$F85,"")</f>
        <v>8.38057300444308</v>
      </c>
      <c r="AD85" s="32" t="n">
        <f aca="false">IF($D85&gt;0,$D85,"")</f>
        <v>10.0859788359788</v>
      </c>
      <c r="AE85" s="32" t="n">
        <f aca="false">IF($H85&gt;0,$H85,"")</f>
        <v>14.825195456557</v>
      </c>
      <c r="AI85" s="32"/>
      <c r="AJ85" s="32"/>
      <c r="AK85" s="32"/>
      <c r="AM85" s="32"/>
      <c r="AT85" s="32"/>
      <c r="AU85" s="32"/>
      <c r="AV85" s="32"/>
      <c r="AX85" s="32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32" t="n">
        <f aca="false">IF(('Total Deaths'!$D77-'Total Deaths'!$D76)&gt;0,('Total Deaths'!$D77-'Total Deaths'!$D76)/'Total Deaths'!$D$31,"")</f>
        <v>9.42460317460318</v>
      </c>
      <c r="E86" s="32" t="n">
        <f aca="false">IF(('Total Deaths'!$E84-'Total Deaths'!$E83)&gt;0,('Total Deaths'!$E84-'Total Deaths'!$E83)/'Total Deaths'!$E$31,"")</f>
        <v>7.44385026737968</v>
      </c>
      <c r="F86" s="32" t="n">
        <f aca="false">IF(('Total Deaths'!$F88-'Total Deaths'!$F87)&gt;0,('Total Deaths'!$F88-'Total Deaths'!$F87)/'Total Deaths'!$F$31,"")</f>
        <v>8.13543741381952</v>
      </c>
      <c r="G86" s="32" t="n">
        <f aca="false">IF(('Total Deaths'!$G94-'Total Deaths'!$G93)&gt;0,('Total Deaths'!$G94-'Total Deaths'!$G93)/'Total Deaths'!$G$31,"")</f>
        <v>7.72200772200772</v>
      </c>
      <c r="H86" s="32" t="n">
        <f aca="false">IF(('Total Deaths'!$H92-'Total Deaths'!$H91)&gt;0,('Total Deaths'!$H92-'Total Deaths'!$H91)/'Total Deaths'!$H$31,"")</f>
        <v>12.4354624575896</v>
      </c>
      <c r="I86" s="32" t="n">
        <f aca="false">IF(('Total Deaths'!$I96-'Total Deaths'!$I95)&gt;0,('Total Deaths'!$I96-'Total Deaths'!$I95)/'Total Deaths'!$I$31,"")</f>
        <v>7.22054380664653</v>
      </c>
      <c r="J86" s="32" t="n">
        <f aca="false">IF(('Total Deaths'!$J97-'Total Deaths'!$J96)&gt;0,('Total Deaths'!$J97-'Total Deaths'!$J96)/'Total Deaths'!$J$31,"")</f>
        <v>1.50393888756266</v>
      </c>
      <c r="K86" s="54"/>
      <c r="L86" s="32"/>
      <c r="M86" s="15" t="n">
        <f aca="false">M85+1</f>
        <v>43931</v>
      </c>
      <c r="N86" s="0" t="n">
        <f aca="false">N85+1</f>
        <v>34</v>
      </c>
      <c r="O86" s="32" t="n">
        <f aca="false">IF($E86&gt;0,$E86,"")</f>
        <v>7.44385026737968</v>
      </c>
      <c r="P86" s="32" t="n">
        <f aca="false">IF($F86&gt;0,$F86,"")</f>
        <v>8.13543741381952</v>
      </c>
      <c r="Q86" s="32" t="n">
        <f aca="false">IF($J86&gt;0,$J86,"")</f>
        <v>1.50393888756266</v>
      </c>
      <c r="R86" s="32" t="n">
        <f aca="false">IF($G86&gt;0,$G86,"")</f>
        <v>7.72200772200772</v>
      </c>
      <c r="S86" s="32" t="n">
        <f aca="false">IF($H86&gt;0,$H86,"")</f>
        <v>12.4354624575896</v>
      </c>
      <c r="T86" s="32" t="n">
        <f aca="false">IF($I86&gt;0,$I86,"")</f>
        <v>7.22054380664653</v>
      </c>
      <c r="U86" s="32" t="n">
        <f aca="false">IF($D86&gt;0,$D86,"")</f>
        <v>9.42460317460318</v>
      </c>
      <c r="V86" s="32"/>
      <c r="W86" s="15" t="n">
        <f aca="false">W85+1</f>
        <v>43931</v>
      </c>
      <c r="X86" s="0" t="n">
        <f aca="false">X85+1</f>
        <v>34</v>
      </c>
      <c r="Y86" s="32" t="n">
        <f aca="false">IF($E86&gt;0,$E86,"")</f>
        <v>7.44385026737968</v>
      </c>
      <c r="Z86" s="32" t="n">
        <f aca="false">IF($G86&gt;0,$G86,"")</f>
        <v>7.72200772200772</v>
      </c>
      <c r="AA86" s="32" t="n">
        <f aca="false">IF($I86&gt;0,$I86,"")</f>
        <v>7.22054380664653</v>
      </c>
      <c r="AB86" s="32" t="n">
        <f aca="false">IF($J86&gt;0,$J86,"")</f>
        <v>1.50393888756266</v>
      </c>
      <c r="AC86" s="32" t="n">
        <f aca="false">IF($F86&gt;0,$F86,"")</f>
        <v>8.13543741381952</v>
      </c>
      <c r="AD86" s="32" t="n">
        <f aca="false">IF($D86&gt;0,$D86,"")</f>
        <v>9.42460317460318</v>
      </c>
      <c r="AE86" s="32" t="n">
        <f aca="false">IF($H86&gt;0,$H86,"")</f>
        <v>12.4354624575896</v>
      </c>
      <c r="AI86" s="32"/>
      <c r="AJ86" s="32"/>
      <c r="AK86" s="32"/>
      <c r="AM86" s="32"/>
      <c r="AT86" s="32"/>
      <c r="AU86" s="32"/>
      <c r="AV86" s="32"/>
      <c r="AX86" s="32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32" t="n">
        <f aca="false">IF(ISNUMBER('Total Deaths'!$D78),('Total Deaths'!$D78-'Total Deaths'!$D77)/'Total Deaths'!$D$31,"")</f>
        <v>10.2347883597884</v>
      </c>
      <c r="E87" s="32" t="n">
        <f aca="false">IF(ISNUMBER('Total Deaths'!$E85),('Total Deaths'!$E85-'Total Deaths'!$E84)/'Total Deaths'!$E$31,"")</f>
        <v>12.0855614973262</v>
      </c>
      <c r="F87" s="32" t="n">
        <f aca="false">IF(ISNUMBER('Total Deaths'!$F89),('Total Deaths'!$F89-'Total Deaths'!$F88)/'Total Deaths'!$F$31,"")</f>
        <v>8.33461008120116</v>
      </c>
      <c r="G87" s="32" t="n">
        <f aca="false">IF(ISNUMBER('Total Deaths'!$G95),('Total Deaths'!$G95-'Total Deaths'!$G94)/'Total Deaths'!$G$31,"")</f>
        <v>7.81853281853282</v>
      </c>
      <c r="H87" s="32" t="n">
        <f aca="false">IF(ISNUMBER('Total Deaths'!$H93),('Total Deaths'!$H93-'Total Deaths'!$H92)/'Total Deaths'!$H$31,"")</f>
        <v>6.19560407139696</v>
      </c>
      <c r="I87" s="32" t="n">
        <f aca="false">IF(ISNUMBER('Total Deaths'!$I97),('Total Deaths'!$I97-'Total Deaths'!$I96)/'Total Deaths'!$I$31,"")</f>
        <v>6.64652567975831</v>
      </c>
      <c r="J87" s="32" t="n">
        <f aca="false">IF(ISNUMBER('Total Deaths'!$J98),('Total Deaths'!$J98-'Total Deaths'!$J97)/'Total Deaths'!$J$31,"")</f>
        <v>1.34877058963953</v>
      </c>
      <c r="K87" s="54"/>
      <c r="L87" s="32"/>
      <c r="M87" s="15" t="n">
        <f aca="false">M86+1</f>
        <v>43932</v>
      </c>
      <c r="N87" s="0" t="n">
        <f aca="false">N86+1</f>
        <v>35</v>
      </c>
      <c r="O87" s="32" t="n">
        <f aca="false">IF($E87&gt;0,$E87,"")</f>
        <v>12.0855614973262</v>
      </c>
      <c r="P87" s="32" t="n">
        <f aca="false">IF($F87&gt;0,$F87,"")</f>
        <v>8.33461008120116</v>
      </c>
      <c r="Q87" s="32" t="n">
        <f aca="false">IF($J87&gt;0,$J87,"")</f>
        <v>1.34877058963953</v>
      </c>
      <c r="R87" s="32" t="n">
        <f aca="false">IF($G87&gt;0,$G87,"")</f>
        <v>7.81853281853282</v>
      </c>
      <c r="S87" s="32" t="n">
        <f aca="false">IF($H87&gt;0,$H87,"")</f>
        <v>6.19560407139696</v>
      </c>
      <c r="T87" s="32" t="n">
        <f aca="false">IF($I87&gt;0,$I87,"")</f>
        <v>6.64652567975831</v>
      </c>
      <c r="U87" s="32" t="n">
        <f aca="false">IF($D87&gt;0,$D87,"")</f>
        <v>10.2347883597884</v>
      </c>
      <c r="V87" s="32"/>
      <c r="W87" s="15" t="n">
        <f aca="false">W86+1</f>
        <v>43932</v>
      </c>
      <c r="X87" s="0" t="n">
        <f aca="false">X86+1</f>
        <v>35</v>
      </c>
      <c r="Y87" s="32" t="n">
        <f aca="false">IF($E87&gt;0,$E87,"")</f>
        <v>12.0855614973262</v>
      </c>
      <c r="Z87" s="32" t="n">
        <f aca="false">IF($G87&gt;0,$G87,"")</f>
        <v>7.81853281853282</v>
      </c>
      <c r="AA87" s="32" t="n">
        <f aca="false">IF($I87&gt;0,$I87,"")</f>
        <v>6.64652567975831</v>
      </c>
      <c r="AB87" s="32" t="n">
        <f aca="false">IF($J87&gt;0,$J87,"")</f>
        <v>1.34877058963953</v>
      </c>
      <c r="AC87" s="32" t="n">
        <f aca="false">IF($F87&gt;0,$F87,"")</f>
        <v>8.33461008120116</v>
      </c>
      <c r="AD87" s="32" t="n">
        <f aca="false">IF($D87&gt;0,$D87,"")</f>
        <v>10.2347883597884</v>
      </c>
      <c r="AE87" s="32" t="n">
        <f aca="false">IF($H87&gt;0,$H87,"")</f>
        <v>6.19560407139696</v>
      </c>
      <c r="AI87" s="32"/>
      <c r="AJ87" s="32"/>
      <c r="AK87" s="32"/>
      <c r="AT87" s="32"/>
      <c r="AU87" s="32"/>
      <c r="AV87" s="32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32" t="n">
        <f aca="false">IF(ISNUMBER('Total Deaths'!$D79),('Total Deaths'!$D79-'Total Deaths'!$D78)/'Total Deaths'!$D$31,"")</f>
        <v>7.12632275132275</v>
      </c>
      <c r="E88" s="32" t="n">
        <f aca="false">IF(ISNUMBER('Total Deaths'!$E86),('Total Deaths'!$E86-'Total Deaths'!$E85)/'Total Deaths'!$E$31,"")</f>
        <v>8.77005347593583</v>
      </c>
      <c r="F88" s="32" t="n">
        <f aca="false">IF(ISNUMBER('Total Deaths'!$F90),('Total Deaths'!$F90-'Total Deaths'!$F89)/'Total Deaths'!$F$31,"")</f>
        <v>7.90562279760993</v>
      </c>
      <c r="G88" s="32" t="n">
        <f aca="false">IF(ISNUMBER('Total Deaths'!$G96),('Total Deaths'!$G96-'Total Deaths'!$G95)/'Total Deaths'!$G$31,"")</f>
        <v>10.3281853281853</v>
      </c>
      <c r="H88" s="32" t="n">
        <f aca="false">IF(ISNUMBER('Total Deaths'!$H94),('Total Deaths'!$H94-'Total Deaths'!$H93)/'Total Deaths'!$H$31,"")</f>
        <v>4.98598613364803</v>
      </c>
      <c r="I88" s="32" t="n">
        <f aca="false">IF(ISNUMBER('Total Deaths'!$I98),('Total Deaths'!$I98-'Total Deaths'!$I97)/'Total Deaths'!$I$31,"")</f>
        <v>5.73111782477341</v>
      </c>
      <c r="J88" s="32" t="n">
        <f aca="false">IF(ISNUMBER('Total Deaths'!$J99),('Total Deaths'!$J99-'Total Deaths'!$J98)/'Total Deaths'!$J$31,"")</f>
        <v>0.907137741704464</v>
      </c>
      <c r="K88" s="54"/>
      <c r="L88" s="32"/>
      <c r="M88" s="15" t="n">
        <f aca="false">M87+1</f>
        <v>43933</v>
      </c>
      <c r="N88" s="0" t="n">
        <f aca="false">N87+1</f>
        <v>36</v>
      </c>
      <c r="O88" s="32" t="n">
        <f aca="false">IF($E88&gt;0,$E88,"")</f>
        <v>8.77005347593583</v>
      </c>
      <c r="P88" s="32" t="n">
        <f aca="false">IF($F88&gt;0,$F88,"")</f>
        <v>7.90562279760993</v>
      </c>
      <c r="Q88" s="32" t="n">
        <f aca="false">IF($J88&gt;0,$J88,"")</f>
        <v>0.907137741704464</v>
      </c>
      <c r="R88" s="32" t="n">
        <f aca="false">IF($G88&gt;0,$G88,"")</f>
        <v>10.3281853281853</v>
      </c>
      <c r="S88" s="32" t="n">
        <f aca="false">IF($H88&gt;0,$H88,"")</f>
        <v>4.98598613364803</v>
      </c>
      <c r="T88" s="32" t="n">
        <f aca="false">IF($I88&gt;0,$I88,"")</f>
        <v>5.73111782477341</v>
      </c>
      <c r="U88" s="32" t="n">
        <f aca="false">IF($D88&gt;0,$D88,"")</f>
        <v>7.12632275132275</v>
      </c>
      <c r="V88" s="32"/>
      <c r="W88" s="15" t="n">
        <f aca="false">W87+1</f>
        <v>43933</v>
      </c>
      <c r="X88" s="0" t="n">
        <f aca="false">X87+1</f>
        <v>36</v>
      </c>
      <c r="Y88" s="32" t="n">
        <f aca="false">IF($E88&gt;0,$E88,"")</f>
        <v>8.77005347593583</v>
      </c>
      <c r="Z88" s="32" t="n">
        <f aca="false">IF($G88&gt;0,$G88,"")</f>
        <v>10.3281853281853</v>
      </c>
      <c r="AA88" s="32" t="n">
        <f aca="false">IF($I88&gt;0,$I88,"")</f>
        <v>5.73111782477341</v>
      </c>
      <c r="AB88" s="32" t="n">
        <f aca="false">IF($J88&gt;0,$J88,"")</f>
        <v>0.907137741704464</v>
      </c>
      <c r="AC88" s="32" t="n">
        <f aca="false">IF($F88&gt;0,$F88,"")</f>
        <v>7.90562279760993</v>
      </c>
      <c r="AD88" s="32" t="n">
        <f aca="false">IF($D88&gt;0,$D88,"")</f>
        <v>7.12632275132275</v>
      </c>
      <c r="AE88" s="32" t="n">
        <f aca="false">IF($H88&gt;0,$H88,"")</f>
        <v>4.98598613364803</v>
      </c>
      <c r="AI88" s="32"/>
      <c r="AJ88" s="32"/>
      <c r="AK88" s="32"/>
      <c r="AT88" s="32"/>
      <c r="AU88" s="32"/>
      <c r="AV88" s="32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32" t="n">
        <f aca="false">IF(ISNUMBER('Total Deaths'!$D80),('Total Deaths'!$D80-'Total Deaths'!$D79)/'Total Deaths'!$D$31,"")</f>
        <v>9.35846560846561</v>
      </c>
      <c r="E89" s="32" t="n">
        <f aca="false">IF(ISNUMBER('Total Deaths'!$E87),('Total Deaths'!$E87-'Total Deaths'!$E86)/'Total Deaths'!$E$31,"")</f>
        <v>8.53475935828877</v>
      </c>
      <c r="F89" s="32" t="n">
        <f aca="false">IF(ISNUMBER('Total Deaths'!$F91),('Total Deaths'!$F91-'Total Deaths'!$F90)/'Total Deaths'!$F$31,"")</f>
        <v>5.95985904703539</v>
      </c>
      <c r="G89" s="32" t="n">
        <f aca="false">IF(ISNUMBER('Total Deaths'!$G97),('Total Deaths'!$G97-'Total Deaths'!$G96)/'Total Deaths'!$G$31,"")</f>
        <v>11.969111969112</v>
      </c>
      <c r="H89" s="32" t="n">
        <f aca="false">IF(ISNUMBER('Total Deaths'!$H95),('Total Deaths'!$H95-'Total Deaths'!$H94)/'Total Deaths'!$H$31,"")</f>
        <v>13.4090573830949</v>
      </c>
      <c r="I89" s="32" t="n">
        <f aca="false">IF(ISNUMBER('Total Deaths'!$I99),('Total Deaths'!$I99-'Total Deaths'!$I98)/'Total Deaths'!$I$31,"")</f>
        <v>5.10876132930514</v>
      </c>
      <c r="J89" s="32" t="n">
        <f aca="false">IF(ISNUMBER('Total Deaths'!$J100),('Total Deaths'!$J100-'Total Deaths'!$J99)/'Total Deaths'!$J$31,"")</f>
        <v>0.644545237526856</v>
      </c>
      <c r="K89" s="54"/>
      <c r="L89" s="32"/>
      <c r="M89" s="15" t="n">
        <f aca="false">M88+1</f>
        <v>43934</v>
      </c>
      <c r="N89" s="0" t="n">
        <f aca="false">N88+1</f>
        <v>37</v>
      </c>
      <c r="O89" s="32" t="n">
        <f aca="false">IF($E89&gt;0,$E89,"")</f>
        <v>8.53475935828877</v>
      </c>
      <c r="P89" s="32" t="n">
        <f aca="false">IF($F89&gt;0,$F89,"")</f>
        <v>5.95985904703539</v>
      </c>
      <c r="Q89" s="32" t="n">
        <f aca="false">IF($J89&gt;0,$J89,"")</f>
        <v>0.644545237526856</v>
      </c>
      <c r="R89" s="32" t="n">
        <f aca="false">IF($G89&gt;0,$G89,"")</f>
        <v>11.969111969112</v>
      </c>
      <c r="S89" s="32" t="n">
        <f aca="false">IF($H89&gt;0,$H89,"")</f>
        <v>13.4090573830949</v>
      </c>
      <c r="T89" s="32" t="n">
        <f aca="false">IF($I89&gt;0,$I89,"")</f>
        <v>5.10876132930514</v>
      </c>
      <c r="U89" s="32" t="n">
        <f aca="false">IF($D89&gt;0,$D89,"")</f>
        <v>9.35846560846561</v>
      </c>
      <c r="V89" s="32"/>
      <c r="W89" s="15" t="n">
        <f aca="false">W88+1</f>
        <v>43934</v>
      </c>
      <c r="X89" s="0" t="n">
        <f aca="false">X88+1</f>
        <v>37</v>
      </c>
      <c r="Y89" s="32" t="n">
        <f aca="false">IF($E89&gt;0,$E89,"")</f>
        <v>8.53475935828877</v>
      </c>
      <c r="Z89" s="32" t="n">
        <f aca="false">IF($G89&gt;0,$G89,"")</f>
        <v>11.969111969112</v>
      </c>
      <c r="AA89" s="32" t="n">
        <f aca="false">IF($I89&gt;0,$I89,"")</f>
        <v>5.10876132930514</v>
      </c>
      <c r="AB89" s="32" t="n">
        <f aca="false">IF($J89&gt;0,$J89,"")</f>
        <v>0.644545237526856</v>
      </c>
      <c r="AC89" s="32" t="n">
        <f aca="false">IF($F89&gt;0,$F89,"")</f>
        <v>5.95985904703539</v>
      </c>
      <c r="AD89" s="32" t="n">
        <f aca="false">IF($D89&gt;0,$D89,"")</f>
        <v>9.35846560846561</v>
      </c>
      <c r="AE89" s="32" t="n">
        <f aca="false">IF($H89&gt;0,$H89,"")</f>
        <v>13.4090573830949</v>
      </c>
      <c r="AI89" s="32"/>
      <c r="AJ89" s="32"/>
      <c r="AK89" s="32"/>
      <c r="AT89" s="32"/>
      <c r="AU89" s="32"/>
      <c r="AV89" s="32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32" t="n">
        <f aca="false">IF(ISNUMBER('Total Deaths'!$D81),('Total Deaths'!$D81-'Total Deaths'!$D80)/'Total Deaths'!$D$31,"")</f>
        <v>9.9537037037037</v>
      </c>
      <c r="E90" s="32" t="n">
        <f aca="false">IF(ISNUMBER('Total Deaths'!$E88),('Total Deaths'!$E88-'Total Deaths'!$E87)/'Total Deaths'!$E$31,"")</f>
        <v>9.19786096256684</v>
      </c>
      <c r="F90" s="32" t="n">
        <f aca="false">IF(ISNUMBER('Total Deaths'!$F92),('Total Deaths'!$F92-'Total Deaths'!$F91)/'Total Deaths'!$F$31,"")</f>
        <v>5.65343955875594</v>
      </c>
      <c r="G90" s="32" t="n">
        <f aca="false">IF(ISNUMBER('Total Deaths'!$G98),('Total Deaths'!$G98-'Total Deaths'!$G97)/'Total Deaths'!$G$31,"")</f>
        <v>6.46718146718147</v>
      </c>
      <c r="H90" s="32" t="n">
        <f aca="false">IF(ISNUMBER('Total Deaths'!$H96),('Total Deaths'!$H96-'Total Deaths'!$H95)/'Total Deaths'!$H$31,"")</f>
        <v>11.7273934208585</v>
      </c>
      <c r="I90" s="32" t="n">
        <f aca="false">IF(ISNUMBER('Total Deaths'!$I100),('Total Deaths'!$I100-'Total Deaths'!$I99)/'Total Deaths'!$I$31,"")</f>
        <v>3.4833836858006</v>
      </c>
      <c r="J90" s="32" t="n">
        <f aca="false">IF(ISNUMBER('Total Deaths'!$J101),('Total Deaths'!$J101-'Total Deaths'!$J100)/'Total Deaths'!$J$31,"")</f>
        <v>1.51587491047983</v>
      </c>
      <c r="K90" s="54"/>
      <c r="L90" s="32"/>
      <c r="M90" s="15" t="n">
        <f aca="false">M89+1</f>
        <v>43935</v>
      </c>
      <c r="N90" s="0" t="n">
        <f aca="false">N89+1</f>
        <v>38</v>
      </c>
      <c r="O90" s="32" t="n">
        <f aca="false">IF($E90&gt;0,$E90,"")</f>
        <v>9.19786096256684</v>
      </c>
      <c r="P90" s="32" t="n">
        <f aca="false">IF($F90&gt;0,$F90,"")</f>
        <v>5.65343955875594</v>
      </c>
      <c r="Q90" s="32" t="n">
        <f aca="false">IF($J90&gt;0,$J90,"")</f>
        <v>1.51587491047983</v>
      </c>
      <c r="R90" s="32" t="n">
        <f aca="false">IF($G90&gt;0,$G90,"")</f>
        <v>6.46718146718147</v>
      </c>
      <c r="S90" s="32" t="n">
        <f aca="false">IF($H90&gt;0,$H90,"")</f>
        <v>11.7273934208585</v>
      </c>
      <c r="T90" s="32" t="n">
        <f aca="false">IF($I90&gt;0,$I90,"")</f>
        <v>3.4833836858006</v>
      </c>
      <c r="U90" s="32" t="n">
        <f aca="false">IF($D90&gt;0,$D90,"")</f>
        <v>9.9537037037037</v>
      </c>
      <c r="V90" s="32"/>
      <c r="W90" s="15" t="n">
        <f aca="false">W89+1</f>
        <v>43935</v>
      </c>
      <c r="X90" s="0" t="n">
        <f aca="false">X89+1</f>
        <v>38</v>
      </c>
      <c r="Y90" s="32" t="n">
        <f aca="false">IF($E90&gt;0,$E90,"")</f>
        <v>9.19786096256684</v>
      </c>
      <c r="Z90" s="32" t="n">
        <f aca="false">IF($G90&gt;0,$G90,"")</f>
        <v>6.46718146718147</v>
      </c>
      <c r="AA90" s="32" t="n">
        <f aca="false">IF($I90&gt;0,$I90,"")</f>
        <v>3.4833836858006</v>
      </c>
      <c r="AB90" s="32" t="n">
        <f aca="false">IF($J90&gt;0,$J90,"")</f>
        <v>1.51587491047983</v>
      </c>
      <c r="AC90" s="32" t="n">
        <f aca="false">IF($F90&gt;0,$F90,"")</f>
        <v>5.65343955875594</v>
      </c>
      <c r="AD90" s="32" t="n">
        <f aca="false">IF($D90&gt;0,$D90,"")</f>
        <v>9.9537037037037</v>
      </c>
      <c r="AE90" s="32" t="n">
        <f aca="false">IF($H90&gt;0,$H90,"")</f>
        <v>11.7273934208585</v>
      </c>
      <c r="AI90" s="32"/>
      <c r="AJ90" s="32"/>
      <c r="AK90" s="32"/>
      <c r="AT90" s="32"/>
      <c r="AU90" s="32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32" t="n">
        <f aca="false">IF(ISNUMBER('Total Deaths'!$D82),('Total Deaths'!$D82-'Total Deaths'!$D81)/'Total Deaths'!$D$31,"")</f>
        <v>9.55687830687831</v>
      </c>
      <c r="E91" s="32" t="n">
        <f aca="false">IF(ISNUMBER('Total Deaths'!$E89),('Total Deaths'!$E89-'Total Deaths'!$E88)/'Total Deaths'!$E$31,"")</f>
        <v>9.3048128342246</v>
      </c>
      <c r="F91" s="32" t="n">
        <f aca="false">IF(ISNUMBER('Total Deaths'!$F93),('Total Deaths'!$F93-'Total Deaths'!$F92)/'Total Deaths'!$F$31,"")</f>
        <v>3.7076758081814</v>
      </c>
      <c r="G91" s="32" t="n">
        <f aca="false">IF(ISNUMBER('Total Deaths'!$G99),('Total Deaths'!$G99-'Total Deaths'!$G98)/'Total Deaths'!$G$31,"")</f>
        <v>1.54440154440154</v>
      </c>
      <c r="H91" s="32" t="n">
        <f aca="false">IF(ISNUMBER('Total Deaths'!$H97),('Total Deaths'!$H97-'Total Deaths'!$H96)/'Total Deaths'!$H$31,"")</f>
        <v>9.9424693907656</v>
      </c>
      <c r="I91" s="32" t="n">
        <f aca="false">IF(ISNUMBER('Total Deaths'!$I101),('Total Deaths'!$I101-'Total Deaths'!$I100)/'Total Deaths'!$I$31,"")</f>
        <v>4</v>
      </c>
      <c r="J91" s="32" t="n">
        <f aca="false">IF(ISNUMBER('Total Deaths'!$J102),('Total Deaths'!$J102-'Total Deaths'!$J101)/'Total Deaths'!$J$31,"")</f>
        <v>0</v>
      </c>
      <c r="K91" s="54"/>
      <c r="L91" s="32"/>
      <c r="M91" s="15" t="n">
        <f aca="false">M90+1</f>
        <v>43936</v>
      </c>
      <c r="N91" s="0" t="n">
        <f aca="false">N90+1</f>
        <v>39</v>
      </c>
      <c r="O91" s="32" t="n">
        <f aca="false">IF($E91&gt;0,$E91,"")</f>
        <v>9.3048128342246</v>
      </c>
      <c r="P91" s="32" t="n">
        <f aca="false">IF($F91&gt;0,$F91,"")</f>
        <v>3.7076758081814</v>
      </c>
      <c r="Q91" s="32" t="n">
        <v>0</v>
      </c>
      <c r="R91" s="32" t="n">
        <f aca="false">IF($G91&gt;0,$G91,"")</f>
        <v>1.54440154440154</v>
      </c>
      <c r="S91" s="32" t="n">
        <f aca="false">IF($H91&gt;0,$H91,"")</f>
        <v>9.9424693907656</v>
      </c>
      <c r="T91" s="32" t="n">
        <f aca="false">IF($I91&gt;0,$I91,"")</f>
        <v>4</v>
      </c>
      <c r="U91" s="32" t="n">
        <f aca="false">IF($D91&gt;0,$D91,"")</f>
        <v>9.55687830687831</v>
      </c>
      <c r="V91" s="32"/>
      <c r="W91" s="15" t="n">
        <f aca="false">W90+1</f>
        <v>43936</v>
      </c>
      <c r="X91" s="0" t="n">
        <f aca="false">X90+1</f>
        <v>39</v>
      </c>
      <c r="Y91" s="32" t="n">
        <f aca="false">IF($E91&gt;0,$E91,"")</f>
        <v>9.3048128342246</v>
      </c>
      <c r="Z91" s="32" t="n">
        <f aca="false">IF($G91&gt;0,$G91,"")</f>
        <v>1.54440154440154</v>
      </c>
      <c r="AA91" s="32" t="n">
        <f aca="false">IF($I91&gt;0,$I91,"")</f>
        <v>4</v>
      </c>
      <c r="AB91" s="32" t="n">
        <v>0</v>
      </c>
      <c r="AC91" s="32" t="n">
        <f aca="false">IF($F91&gt;0,$F91,"")</f>
        <v>3.7076758081814</v>
      </c>
      <c r="AD91" s="32" t="n">
        <f aca="false">IF($D91&gt;0,$D91,"")</f>
        <v>9.55687830687831</v>
      </c>
      <c r="AE91" s="32" t="n">
        <f aca="false">IF($H91&gt;0,$H91,"")</f>
        <v>9.9424693907656</v>
      </c>
      <c r="AI91" s="32"/>
      <c r="AJ91" s="32"/>
      <c r="AT91" s="32"/>
      <c r="AU91" s="32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32" t="n">
        <f aca="false">IF(ISNUMBER('Total Deaths'!$D83),('Total Deaths'!$D83-'Total Deaths'!$D82)/'Total Deaths'!$D$31,"")</f>
        <v>8.68055555555556</v>
      </c>
      <c r="E92" s="32" t="n">
        <f aca="false">IF(ISNUMBER('Total Deaths'!$E90),('Total Deaths'!$E90-'Total Deaths'!$E89)/'Total Deaths'!$E$31,"")</f>
        <v>9.41176470588235</v>
      </c>
      <c r="F92" s="32" t="n">
        <f aca="false">IF(ISNUMBER('Total Deaths'!$F94),('Total Deaths'!$F94-'Total Deaths'!$F93)/'Total Deaths'!$F$31,"")</f>
        <v>6.69526581890608</v>
      </c>
      <c r="G92" s="32" t="n">
        <f aca="false">IF(ISNUMBER('Total Deaths'!$G100),('Total Deaths'!$G100-'Total Deaths'!$G99)/'Total Deaths'!$G$31,"")</f>
        <v>0.965250965250965</v>
      </c>
      <c r="H92" s="32" t="n">
        <f aca="false">IF(ISNUMBER('Total Deaths'!$H98),('Total Deaths'!$H98-'Total Deaths'!$H97)/'Total Deaths'!$H$31,"")</f>
        <v>10.9013128780056</v>
      </c>
      <c r="I92" s="32" t="n">
        <f aca="false">IF(ISNUMBER('Total Deaths'!$I102),('Total Deaths'!$I102-'Total Deaths'!$I101)/'Total Deaths'!$I$31,"")</f>
        <v>7.09969788519638</v>
      </c>
      <c r="J92" s="32" t="n">
        <f aca="false">IF(ISNUMBER('Total Deaths'!$J103),('Total Deaths'!$J103-'Total Deaths'!$J102)/'Total Deaths'!$J$31,"")</f>
        <v>3.36595846264025</v>
      </c>
      <c r="K92" s="54"/>
      <c r="L92" s="32"/>
      <c r="M92" s="15" t="n">
        <f aca="false">M91+1</f>
        <v>43937</v>
      </c>
      <c r="N92" s="0" t="n">
        <f aca="false">N91+1</f>
        <v>40</v>
      </c>
      <c r="O92" s="32" t="n">
        <f aca="false">IF($E92&gt;0,$E92,"")</f>
        <v>9.41176470588235</v>
      </c>
      <c r="P92" s="32" t="n">
        <f aca="false">IF($F92&gt;0,$F92,"")</f>
        <v>6.69526581890608</v>
      </c>
      <c r="Q92" s="32" t="n">
        <f aca="false">IF($J92&gt;0,$J92,"")</f>
        <v>3.36595846264025</v>
      </c>
      <c r="R92" s="32" t="n">
        <f aca="false">IF($G92&gt;0,$G92,"")</f>
        <v>0.965250965250965</v>
      </c>
      <c r="S92" s="32" t="n">
        <f aca="false">IF($H92&gt;0,$H92,"")</f>
        <v>10.9013128780056</v>
      </c>
      <c r="T92" s="32" t="n">
        <f aca="false">IF($I92&gt;0,$I92,"")</f>
        <v>7.09969788519638</v>
      </c>
      <c r="U92" s="32" t="n">
        <f aca="false">IF($D92&gt;0,$D92,"")</f>
        <v>8.68055555555556</v>
      </c>
      <c r="V92" s="32"/>
      <c r="W92" s="15" t="n">
        <f aca="false">W91+1</f>
        <v>43937</v>
      </c>
      <c r="X92" s="0" t="n">
        <f aca="false">X91+1</f>
        <v>40</v>
      </c>
      <c r="Y92" s="32" t="n">
        <f aca="false">IF($E92&gt;0,$E92,"")</f>
        <v>9.41176470588235</v>
      </c>
      <c r="Z92" s="32" t="n">
        <f aca="false">IF($G92&gt;0,$G92,"")</f>
        <v>0.965250965250965</v>
      </c>
      <c r="AA92" s="32" t="n">
        <f aca="false">IF($I92&gt;0,$I92,"")</f>
        <v>7.09969788519638</v>
      </c>
      <c r="AB92" s="32" t="n">
        <f aca="false">IF($J92&gt;0,$J92,"")</f>
        <v>3.36595846264025</v>
      </c>
      <c r="AC92" s="32" t="n">
        <f aca="false">IF($F92&gt;0,$F92,"")</f>
        <v>6.69526581890608</v>
      </c>
      <c r="AD92" s="32" t="n">
        <f aca="false">IF($D92&gt;0,$D92,"")</f>
        <v>8.68055555555556</v>
      </c>
      <c r="AE92" s="32" t="n">
        <f aca="false">IF($H92&gt;0,$H92,"")</f>
        <v>10.9013128780056</v>
      </c>
      <c r="AI92" s="32"/>
      <c r="AJ92" s="32"/>
      <c r="AT92" s="32"/>
      <c r="AU92" s="32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32" t="n">
        <f aca="false">IF(ISNUMBER('Total Deaths'!$D84),('Total Deaths'!$D84-'Total Deaths'!$D83)/'Total Deaths'!$D$31,"")</f>
        <v>9.50727513227513</v>
      </c>
      <c r="E93" s="32" t="n">
        <f aca="false">IF(ISNUMBER('Total Deaths'!$E91),('Total Deaths'!$E91-'Total Deaths'!$E90)/'Total Deaths'!$E$31,"")</f>
        <v>7.85026737967915</v>
      </c>
      <c r="F93" s="32" t="n">
        <f aca="false">IF(ISNUMBER('Total Deaths'!$F95),('Total Deaths'!$F95-'Total Deaths'!$F94)/'Total Deaths'!$F$31,"")</f>
        <v>5.62279760992799</v>
      </c>
      <c r="G93" s="32" t="n">
        <f aca="false">IF(ISNUMBER('Total Deaths'!$G101),('Total Deaths'!$G101-'Total Deaths'!$G100)/'Total Deaths'!$G$31,"")</f>
        <v>8.68725868725869</v>
      </c>
      <c r="H93" s="32" t="n">
        <f aca="false">IF(ISNUMBER('Total Deaths'!$H99),('Total Deaths'!$H99-'Total Deaths'!$H98)/'Total Deaths'!$H$31,"")</f>
        <v>9.16064316270836</v>
      </c>
      <c r="I93" s="32" t="n">
        <f aca="false">IF(ISNUMBER('Total Deaths'!$I103),('Total Deaths'!$I103-'Total Deaths'!$I102)/'Total Deaths'!$I$31,"")</f>
        <v>7.63746223564955</v>
      </c>
      <c r="J93" s="32" t="n">
        <f aca="false">IF(ISNUMBER('Total Deaths'!$J104),('Total Deaths'!$J104-'Total Deaths'!$J103)/'Total Deaths'!$J$31,"")</f>
        <v>1.39651468130819</v>
      </c>
      <c r="K93" s="54"/>
      <c r="L93" s="32"/>
      <c r="M93" s="15" t="n">
        <f aca="false">M92+1</f>
        <v>43938</v>
      </c>
      <c r="N93" s="0" t="n">
        <f aca="false">N92+1</f>
        <v>41</v>
      </c>
      <c r="O93" s="32" t="n">
        <f aca="false">IF($E93&gt;0,$E93,"")</f>
        <v>7.85026737967915</v>
      </c>
      <c r="P93" s="32" t="n">
        <f aca="false">IF($F93&gt;0,$F93,"")</f>
        <v>5.62279760992799</v>
      </c>
      <c r="Q93" s="32" t="n">
        <f aca="false">IF($J93&gt;0,$J93,"")</f>
        <v>1.39651468130819</v>
      </c>
      <c r="R93" s="32" t="n">
        <f aca="false">IF($G93&gt;0,$G93,"")</f>
        <v>8.68725868725869</v>
      </c>
      <c r="S93" s="32" t="n">
        <f aca="false">IF($H93&gt;0,$H93,"")</f>
        <v>9.16064316270836</v>
      </c>
      <c r="T93" s="32" t="n">
        <f aca="false">IF($I93&gt;0,$I93,"")</f>
        <v>7.63746223564955</v>
      </c>
      <c r="U93" s="32" t="n">
        <f aca="false">IF($D93&gt;0,$D93,"")</f>
        <v>9.50727513227513</v>
      </c>
      <c r="V93" s="32"/>
      <c r="W93" s="15" t="n">
        <f aca="false">W92+1</f>
        <v>43938</v>
      </c>
      <c r="X93" s="0" t="n">
        <f aca="false">X92+1</f>
        <v>41</v>
      </c>
      <c r="Y93" s="32" t="n">
        <f aca="false">IF($E93&gt;0,$E93,"")</f>
        <v>7.85026737967915</v>
      </c>
      <c r="Z93" s="32" t="n">
        <f aca="false">IF($G93&gt;0,$G93,"")</f>
        <v>8.68725868725869</v>
      </c>
      <c r="AA93" s="32" t="n">
        <f aca="false">IF($I93&gt;0,$I93,"")</f>
        <v>7.63746223564955</v>
      </c>
      <c r="AB93" s="32" t="n">
        <f aca="false">IF($J93&gt;0,$J93,"")</f>
        <v>1.39651468130819</v>
      </c>
      <c r="AC93" s="32" t="n">
        <f aca="false">IF($F93&gt;0,$F93,"")</f>
        <v>5.62279760992799</v>
      </c>
      <c r="AD93" s="32" t="n">
        <f aca="false">IF($D93&gt;0,$D93,"")</f>
        <v>9.50727513227513</v>
      </c>
      <c r="AE93" s="32" t="n">
        <f aca="false">IF($H93&gt;0,$H93,"")</f>
        <v>9.16064316270836</v>
      </c>
      <c r="AI93" s="32"/>
      <c r="AJ93" s="32"/>
      <c r="AT93" s="32"/>
      <c r="AU93" s="32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32" t="n">
        <f aca="false">IF(ISNUMBER('Total Deaths'!$D85),('Total Deaths'!$D85-'Total Deaths'!$D84)/'Total Deaths'!$D$31,"")</f>
        <v>7.96957671957672</v>
      </c>
      <c r="E94" s="32" t="n">
        <f aca="false">IF(ISNUMBER('Total Deaths'!$E92),('Total Deaths'!$E92-'Total Deaths'!$E91)/'Total Deaths'!$E$31,"")</f>
        <v>8.0855614973262</v>
      </c>
      <c r="F94" s="32" t="n">
        <f aca="false">IF(ISNUMBER('Total Deaths'!$F96),('Total Deaths'!$F96-'Total Deaths'!$F95)/'Total Deaths'!$F$31,"")</f>
        <v>6.54205607476636</v>
      </c>
      <c r="G94" s="32" t="n">
        <f aca="false">IF(ISNUMBER('Total Deaths'!$G102),('Total Deaths'!$G102-'Total Deaths'!$G101)/'Total Deaths'!$G$31,"")</f>
        <v>8.20463320463321</v>
      </c>
      <c r="H94" s="32" t="n">
        <f aca="false">IF(ISNUMBER('Total Deaths'!$H100),('Total Deaths'!$H100-'Total Deaths'!$H99)/'Total Deaths'!$H$31,"")</f>
        <v>4.64670305354772</v>
      </c>
      <c r="I94" s="32" t="n">
        <f aca="false">IF(ISNUMBER('Total Deaths'!$I104),('Total Deaths'!$I104-'Total Deaths'!$I103)/'Total Deaths'!$I$31,"")</f>
        <v>6.43202416918429</v>
      </c>
      <c r="J94" s="32" t="n">
        <f aca="false">IF(ISNUMBER('Total Deaths'!$J105),('Total Deaths'!$J105-'Total Deaths'!$J104)/'Total Deaths'!$J$31,"")</f>
        <v>1.40845070422535</v>
      </c>
      <c r="K94" s="54"/>
      <c r="L94" s="32"/>
      <c r="M94" s="15" t="n">
        <f aca="false">M93+1</f>
        <v>43939</v>
      </c>
      <c r="N94" s="0" t="n">
        <f aca="false">N93+1</f>
        <v>42</v>
      </c>
      <c r="O94" s="32" t="n">
        <f aca="false">IF($E94&gt;0,$E94,"")</f>
        <v>8.0855614973262</v>
      </c>
      <c r="P94" s="32" t="n">
        <f aca="false">IF($F94&gt;0,$F94,"")</f>
        <v>6.54205607476636</v>
      </c>
      <c r="Q94" s="32" t="n">
        <f aca="false">IF($J94&gt;0,$J94,"")</f>
        <v>1.40845070422535</v>
      </c>
      <c r="R94" s="32" t="n">
        <f aca="false">IF($G94&gt;0,$G94,"")</f>
        <v>8.20463320463321</v>
      </c>
      <c r="S94" s="32" t="n">
        <f aca="false">IF($H94&gt;0,$H94,"")</f>
        <v>4.64670305354772</v>
      </c>
      <c r="T94" s="32" t="n">
        <f aca="false">IF($I94&gt;0,$I94,"")</f>
        <v>6.43202416918429</v>
      </c>
      <c r="U94" s="32" t="n">
        <f aca="false">IF($D94&gt;0,$D94,"")</f>
        <v>7.96957671957672</v>
      </c>
      <c r="V94" s="32"/>
      <c r="W94" s="15" t="n">
        <f aca="false">W93+1</f>
        <v>43939</v>
      </c>
      <c r="X94" s="0" t="n">
        <f aca="false">X93+1</f>
        <v>42</v>
      </c>
      <c r="Y94" s="32" t="n">
        <f aca="false">IF($E94&gt;0,$E94,"")</f>
        <v>8.0855614973262</v>
      </c>
      <c r="Z94" s="32" t="n">
        <f aca="false">IF($G94&gt;0,$G94,"")</f>
        <v>8.20463320463321</v>
      </c>
      <c r="AA94" s="32" t="n">
        <f aca="false">IF($I94&gt;0,$I94,"")</f>
        <v>6.43202416918429</v>
      </c>
      <c r="AB94" s="32" t="n">
        <f aca="false">IF($J94&gt;0,$J94,"")</f>
        <v>1.40845070422535</v>
      </c>
      <c r="AC94" s="32" t="n">
        <f aca="false">IF($F94&gt;0,$F94,"")</f>
        <v>6.54205607476636</v>
      </c>
      <c r="AD94" s="32" t="n">
        <f aca="false">IF($D94&gt;0,$D94,"")</f>
        <v>7.96957671957672</v>
      </c>
      <c r="AE94" s="32" t="n">
        <f aca="false">IF($H94&gt;0,$H94,"")</f>
        <v>4.64670305354772</v>
      </c>
      <c r="AI94" s="32"/>
      <c r="AJ94" s="32"/>
      <c r="AT94" s="32"/>
      <c r="AU94" s="32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32" t="n">
        <f aca="false">IF(ISNUMBER('Total Deaths'!$D86),('Total Deaths'!$D86-'Total Deaths'!$D85)/'Total Deaths'!$D$31,"")</f>
        <v>7.15939153439154</v>
      </c>
      <c r="E95" s="32" t="n">
        <f aca="false">IF(ISNUMBER('Total Deaths'!$E93),('Total Deaths'!$E93-'Total Deaths'!$E92)/'Total Deaths'!$E$31,"")</f>
        <v>6.16042780748663</v>
      </c>
      <c r="F95" s="32" t="n">
        <f aca="false">IF(ISNUMBER('Total Deaths'!$F97),('Total Deaths'!$F97-'Total Deaths'!$F96)/'Total Deaths'!$F$31,"")</f>
        <v>4.42776160563812</v>
      </c>
      <c r="G95" s="32" t="n">
        <f aca="false">IF(ISNUMBER('Total Deaths'!$G103),('Total Deaths'!$G103-'Total Deaths'!$G102)/'Total Deaths'!$G$31,"")</f>
        <v>8.3976833976834</v>
      </c>
      <c r="H95" s="32" t="n">
        <f aca="false">IF(ISNUMBER('Total Deaths'!$H101),('Total Deaths'!$H101-'Total Deaths'!$H100)/'Total Deaths'!$H$31,"")</f>
        <v>4.24841422038649</v>
      </c>
      <c r="I95" s="32" t="n">
        <f aca="false">IF(ISNUMBER('Total Deaths'!$I105),('Total Deaths'!$I105-'Total Deaths'!$I104)/'Total Deaths'!$I$31,"")</f>
        <v>5.09667673716012</v>
      </c>
      <c r="J95" s="32" t="n">
        <f aca="false">IF(ISNUMBER('Total Deaths'!$J106),('Total Deaths'!$J106-'Total Deaths'!$J105)/'Total Deaths'!$J$31,"")</f>
        <v>0.465504893769396</v>
      </c>
      <c r="K95" s="54"/>
      <c r="L95" s="32"/>
      <c r="M95" s="15" t="n">
        <f aca="false">M94+1</f>
        <v>43940</v>
      </c>
      <c r="N95" s="0" t="n">
        <f aca="false">N94+1</f>
        <v>43</v>
      </c>
      <c r="O95" s="32" t="n">
        <f aca="false">IF($E95&gt;0,$E95,"")</f>
        <v>6.16042780748663</v>
      </c>
      <c r="P95" s="32" t="n">
        <f aca="false">IF($F95&gt;0,$F95,"")</f>
        <v>4.42776160563812</v>
      </c>
      <c r="Q95" s="32" t="n">
        <f aca="false">IF($J95&gt;0,$J95,"")</f>
        <v>0.465504893769396</v>
      </c>
      <c r="R95" s="32" t="n">
        <f aca="false">IF($G95&gt;0,$G95,"")</f>
        <v>8.3976833976834</v>
      </c>
      <c r="S95" s="32" t="n">
        <f aca="false">IF($H95&gt;0,$H95,"")</f>
        <v>4.24841422038649</v>
      </c>
      <c r="T95" s="32" t="n">
        <f aca="false">IF($I95&gt;0,$I95,"")</f>
        <v>5.09667673716012</v>
      </c>
      <c r="U95" s="32" t="n">
        <f aca="false">IF($D95&gt;0,$D95,"")</f>
        <v>7.15939153439154</v>
      </c>
      <c r="V95" s="32"/>
      <c r="W95" s="15" t="n">
        <f aca="false">W94+1</f>
        <v>43940</v>
      </c>
      <c r="X95" s="0" t="n">
        <f aca="false">X94+1</f>
        <v>43</v>
      </c>
      <c r="Y95" s="32" t="n">
        <f aca="false">IF($E95&gt;0,$E95,"")</f>
        <v>6.16042780748663</v>
      </c>
      <c r="Z95" s="32" t="n">
        <f aca="false">IF($G95&gt;0,$G95,"")</f>
        <v>8.3976833976834</v>
      </c>
      <c r="AA95" s="32" t="n">
        <f aca="false">IF($I95&gt;0,$I95,"")</f>
        <v>5.09667673716012</v>
      </c>
      <c r="AB95" s="32" t="n">
        <f aca="false">IF($J95&gt;0,$J95,"")</f>
        <v>0.465504893769396</v>
      </c>
      <c r="AC95" s="32" t="n">
        <f aca="false">IF($F95&gt;0,$F95,"")</f>
        <v>4.42776160563812</v>
      </c>
      <c r="AD95" s="32" t="n">
        <f aca="false">IF($D95&gt;0,$D95,"")</f>
        <v>7.15939153439154</v>
      </c>
      <c r="AE95" s="32" t="n">
        <f aca="false">IF($H95&gt;0,$H95,"")</f>
        <v>4.24841422038649</v>
      </c>
      <c r="AI95" s="32"/>
      <c r="AJ95" s="32"/>
      <c r="AT95" s="32"/>
      <c r="AU95" s="32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32" t="n">
        <f aca="false">IF(ISNUMBER('Total Deaths'!$D87),('Total Deaths'!$D87-'Total Deaths'!$D86)/'Total Deaths'!$D$31,"")</f>
        <v>7.50661375661376</v>
      </c>
      <c r="E96" s="32" t="n">
        <f aca="false">IF(ISNUMBER('Total Deaths'!$E94),('Total Deaths'!$E94-'Total Deaths'!$E93)/'Total Deaths'!$E$31,"")</f>
        <v>7.08021390374332</v>
      </c>
      <c r="F96" s="32" t="n">
        <f aca="false">IF(ISNUMBER('Total Deaths'!$F98),('Total Deaths'!$F98-'Total Deaths'!$F97)/'Total Deaths'!$F$31,"")</f>
        <v>3.33997242224605</v>
      </c>
      <c r="G96" s="32" t="n">
        <f aca="false">IF(ISNUMBER('Total Deaths'!$G104),('Total Deaths'!$G104-'Total Deaths'!$G103)/'Total Deaths'!$G$31,"")</f>
        <v>9.55598455598456</v>
      </c>
      <c r="H96" s="32" t="n">
        <f aca="false">IF(ISNUMBER('Total Deaths'!$H102),('Total Deaths'!$H102-'Total Deaths'!$H101)/'Total Deaths'!$H$31,"")</f>
        <v>10.222746717805</v>
      </c>
      <c r="I96" s="32" t="n">
        <f aca="false">IF(ISNUMBER('Total Deaths'!$I106),('Total Deaths'!$I106-'Total Deaths'!$I105)/'Total Deaths'!$I$31,"")</f>
        <v>4.29607250755287</v>
      </c>
      <c r="J96" s="32" t="n">
        <f aca="false">IF(ISNUMBER('Total Deaths'!$J107),('Total Deaths'!$J107-'Total Deaths'!$J106)/'Total Deaths'!$J$31,"")</f>
        <v>0.23872045834328</v>
      </c>
      <c r="K96" s="54"/>
      <c r="L96" s="32"/>
      <c r="M96" s="15" t="n">
        <f aca="false">M95+1</f>
        <v>43941</v>
      </c>
      <c r="N96" s="0" t="n">
        <f aca="false">N95+1</f>
        <v>44</v>
      </c>
      <c r="O96" s="32" t="n">
        <f aca="false">IF($E96&gt;0,$E96,"")</f>
        <v>7.08021390374332</v>
      </c>
      <c r="P96" s="32" t="n">
        <f aca="false">IF($F96&gt;0,$F96,"")</f>
        <v>3.33997242224605</v>
      </c>
      <c r="Q96" s="32" t="n">
        <f aca="false">IF($J96&gt;0,$J96,"")</f>
        <v>0.23872045834328</v>
      </c>
      <c r="R96" s="32" t="n">
        <f aca="false">IF($G96&gt;0,$G96,"")</f>
        <v>9.55598455598456</v>
      </c>
      <c r="S96" s="32" t="n">
        <f aca="false">IF($H96&gt;0,$H96,"")</f>
        <v>10.222746717805</v>
      </c>
      <c r="T96" s="32" t="n">
        <f aca="false">IF($I96&gt;0,$I96,"")</f>
        <v>4.29607250755287</v>
      </c>
      <c r="U96" s="32" t="n">
        <f aca="false">IF($D96&gt;0,$D96,"")</f>
        <v>7.50661375661376</v>
      </c>
      <c r="V96" s="32"/>
      <c r="W96" s="15" t="n">
        <f aca="false">W95+1</f>
        <v>43941</v>
      </c>
      <c r="X96" s="0" t="n">
        <f aca="false">X95+1</f>
        <v>44</v>
      </c>
      <c r="Y96" s="32" t="n">
        <f aca="false">IF($E96&gt;0,$E96,"")</f>
        <v>7.08021390374332</v>
      </c>
      <c r="Z96" s="32" t="n">
        <f aca="false">IF($G96&gt;0,$G96,"")</f>
        <v>9.55598455598456</v>
      </c>
      <c r="AA96" s="32" t="n">
        <f aca="false">IF($I96&gt;0,$I96,"")</f>
        <v>4.29607250755287</v>
      </c>
      <c r="AB96" s="32" t="n">
        <f aca="false">IF($J96&gt;0,$J96,"")</f>
        <v>0.23872045834328</v>
      </c>
      <c r="AC96" s="32" t="n">
        <f aca="false">IF($F96&gt;0,$F96,"")</f>
        <v>3.33997242224605</v>
      </c>
      <c r="AD96" s="32" t="n">
        <f aca="false">IF($D96&gt;0,$D96,"")</f>
        <v>7.50661375661376</v>
      </c>
      <c r="AE96" s="32" t="n">
        <f aca="false">IF($H96&gt;0,$H96,"")</f>
        <v>10.222746717805</v>
      </c>
      <c r="AI96" s="32"/>
      <c r="AJ96" s="32"/>
      <c r="AT96" s="32"/>
      <c r="AU96" s="32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32" t="n">
        <f aca="false">IF(ISNUMBER('Total Deaths'!$D88),('Total Deaths'!$D88-'Total Deaths'!$D87)/'Total Deaths'!$D$31,"")</f>
        <v>8.82936507936508</v>
      </c>
      <c r="E97" s="32" t="n">
        <f aca="false">IF(ISNUMBER('Total Deaths'!$E95),('Total Deaths'!$E95-'Total Deaths'!$E94)/'Total Deaths'!$E$31,"")</f>
        <v>6.43850267379679</v>
      </c>
      <c r="F97" s="32" t="n">
        <f aca="false">IF(ISNUMBER('Total Deaths'!$F99),('Total Deaths'!$F99-'Total Deaths'!$F98)/'Total Deaths'!$F$31,"")</f>
        <v>2.54328175271947</v>
      </c>
      <c r="G97" s="32" t="n">
        <f aca="false">IF(ISNUMBER('Total Deaths'!$G105),('Total Deaths'!$G105-'Total Deaths'!$G104)/'Total Deaths'!$G$31,"")</f>
        <v>13.030888030888</v>
      </c>
      <c r="H97" s="32" t="n">
        <f aca="false">IF(ISNUMBER('Total Deaths'!$H103),('Total Deaths'!$H103-'Total Deaths'!$H102)/'Total Deaths'!$H$31,"")</f>
        <v>9.57368343413483</v>
      </c>
      <c r="I97" s="32" t="n">
        <f aca="false">IF(ISNUMBER('Total Deaths'!$I107),('Total Deaths'!$I107-'Total Deaths'!$I106)/'Total Deaths'!$I$31,"")</f>
        <v>2.26586102719033</v>
      </c>
      <c r="J97" s="32" t="n">
        <f aca="false">IF(ISNUMBER('Total Deaths'!$J108),('Total Deaths'!$J108-'Total Deaths'!$J107)/'Total Deaths'!$J$31,"")</f>
        <v>1.09811410837909</v>
      </c>
      <c r="K97" s="54"/>
      <c r="L97" s="32"/>
      <c r="M97" s="15" t="n">
        <f aca="false">M96+1</f>
        <v>43942</v>
      </c>
      <c r="N97" s="0" t="n">
        <f aca="false">N96+1</f>
        <v>45</v>
      </c>
      <c r="O97" s="32" t="n">
        <f aca="false">IF($E97&gt;0,$E97,"")</f>
        <v>6.43850267379679</v>
      </c>
      <c r="P97" s="32" t="n">
        <f aca="false">IF($F97&gt;0,$F97,"")</f>
        <v>2.54328175271947</v>
      </c>
      <c r="Q97" s="32" t="n">
        <f aca="false">IF($J97&gt;0,$J97,"")</f>
        <v>1.09811410837909</v>
      </c>
      <c r="R97" s="32" t="n">
        <f aca="false">IF($G97&gt;0,$G97,"")</f>
        <v>13.030888030888</v>
      </c>
      <c r="S97" s="32" t="n">
        <f aca="false">IF($H97&gt;0,$H97,"")</f>
        <v>9.57368343413483</v>
      </c>
      <c r="T97" s="32" t="n">
        <f aca="false">IF($I97&gt;0,$I97,"")</f>
        <v>2.26586102719033</v>
      </c>
      <c r="U97" s="32" t="n">
        <f aca="false">IF($D97&gt;0,$D97,"")</f>
        <v>8.82936507936508</v>
      </c>
      <c r="V97" s="32"/>
      <c r="W97" s="15" t="n">
        <f aca="false">W96+1</f>
        <v>43942</v>
      </c>
      <c r="X97" s="0" t="n">
        <f aca="false">X96+1</f>
        <v>45</v>
      </c>
      <c r="Y97" s="32" t="n">
        <f aca="false">IF($E97&gt;0,$E97,"")</f>
        <v>6.43850267379679</v>
      </c>
      <c r="Z97" s="32" t="n">
        <f aca="false">IF($G97&gt;0,$G97,"")</f>
        <v>13.030888030888</v>
      </c>
      <c r="AA97" s="32" t="n">
        <f aca="false">IF($I97&gt;0,$I97,"")</f>
        <v>2.26586102719033</v>
      </c>
      <c r="AB97" s="32" t="n">
        <f aca="false">IF($J97&gt;0,$J97,"")</f>
        <v>1.09811410837909</v>
      </c>
      <c r="AC97" s="32" t="n">
        <f aca="false">IF($F97&gt;0,$F97,"")</f>
        <v>2.54328175271947</v>
      </c>
      <c r="AD97" s="32" t="n">
        <f aca="false">IF($D97&gt;0,$D97,"")</f>
        <v>8.82936507936508</v>
      </c>
      <c r="AE97" s="32" t="n">
        <f aca="false">IF($H97&gt;0,$H97,"")</f>
        <v>9.57368343413483</v>
      </c>
      <c r="AI97" s="32"/>
      <c r="AJ97" s="32"/>
      <c r="AT97" s="32"/>
      <c r="AU97" s="32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32" t="n">
        <f aca="false">IF(ISNUMBER('Total Deaths'!$D89),('Total Deaths'!$D89-'Total Deaths'!$D88)/'Total Deaths'!$D$31,"")</f>
        <v>7.2255291005291</v>
      </c>
      <c r="E98" s="32" t="n">
        <f aca="false">IF(ISNUMBER('Total Deaths'!$E96),('Total Deaths'!$E96-'Total Deaths'!$E95)/'Total Deaths'!$E$31,"")</f>
        <v>9.68983957219251</v>
      </c>
      <c r="F98" s="32" t="n">
        <f aca="false">IF(ISNUMBER('Total Deaths'!$F100),('Total Deaths'!$F100-'Total Deaths'!$F99)/'Total Deaths'!$F$31,"")</f>
        <v>2.06833154588632</v>
      </c>
      <c r="G98" s="32" t="n">
        <f aca="false">IF(ISNUMBER('Total Deaths'!$G106),('Total Deaths'!$G106-'Total Deaths'!$G105)/'Total Deaths'!$G$31,"")</f>
        <v>4.34362934362934</v>
      </c>
      <c r="H98" s="32" t="n">
        <f aca="false">IF(ISNUMBER('Total Deaths'!$H104),('Total Deaths'!$H104-'Total Deaths'!$H103)/'Total Deaths'!$H$31,"")</f>
        <v>7.95102522495943</v>
      </c>
      <c r="I98" s="32" t="n">
        <f aca="false">IF(ISNUMBER('Total Deaths'!$I108),('Total Deaths'!$I108-'Total Deaths'!$I107)/'Total Deaths'!$I$31,"")</f>
        <v>3.202416918429</v>
      </c>
      <c r="J98" s="32" t="n">
        <f aca="false">IF(ISNUMBER('Total Deaths'!$J109),('Total Deaths'!$J109-'Total Deaths'!$J108)/'Total Deaths'!$J$31,"")</f>
        <v>0.919073764621628</v>
      </c>
      <c r="K98" s="54"/>
      <c r="M98" s="15" t="n">
        <f aca="false">M97+1</f>
        <v>43943</v>
      </c>
      <c r="N98" s="0" t="n">
        <f aca="false">N97+1</f>
        <v>46</v>
      </c>
      <c r="O98" s="32" t="n">
        <f aca="false">IF($E98&gt;0,$E98,"")</f>
        <v>9.68983957219251</v>
      </c>
      <c r="P98" s="32" t="n">
        <f aca="false">IF($F98&gt;0,$F98,"")</f>
        <v>2.06833154588632</v>
      </c>
      <c r="Q98" s="32" t="n">
        <f aca="false">IF($J98&gt;0,$J98,"")</f>
        <v>0.919073764621628</v>
      </c>
      <c r="R98" s="32" t="n">
        <f aca="false">IF($G98&gt;0,$G98,"")</f>
        <v>4.34362934362934</v>
      </c>
      <c r="S98" s="32" t="n">
        <f aca="false">IF($H98&gt;0,$H98,"")</f>
        <v>7.95102522495943</v>
      </c>
      <c r="T98" s="32" t="n">
        <f aca="false">IF($I98&gt;0,$I98,"")</f>
        <v>3.202416918429</v>
      </c>
      <c r="U98" s="32" t="n">
        <f aca="false">IF($D98&gt;0,$D98,"")</f>
        <v>7.2255291005291</v>
      </c>
      <c r="V98" s="32"/>
      <c r="W98" s="15" t="n">
        <f aca="false">W97+1</f>
        <v>43943</v>
      </c>
      <c r="X98" s="0" t="n">
        <f aca="false">X97+1</f>
        <v>46</v>
      </c>
      <c r="Y98" s="32" t="n">
        <f aca="false">IF($E98&gt;0,$E98,"")</f>
        <v>9.68983957219251</v>
      </c>
      <c r="Z98" s="32" t="n">
        <f aca="false">IF($G98&gt;0,$G98,"")</f>
        <v>4.34362934362934</v>
      </c>
      <c r="AA98" s="32" t="n">
        <f aca="false">IF($I98&gt;0,$I98,"")</f>
        <v>3.202416918429</v>
      </c>
      <c r="AB98" s="32" t="n">
        <f aca="false">IF($J98&gt;0,$J98,"")</f>
        <v>0.919073764621628</v>
      </c>
      <c r="AC98" s="32" t="n">
        <f aca="false">IF($F98&gt;0,$F98,"")</f>
        <v>2.06833154588632</v>
      </c>
      <c r="AD98" s="32" t="n">
        <f aca="false">IF($D98&gt;0,$D98,"")</f>
        <v>7.2255291005291</v>
      </c>
      <c r="AE98" s="32" t="n">
        <f aca="false">IF($H98&gt;0,$H98,"")</f>
        <v>7.95102522495943</v>
      </c>
      <c r="AI98" s="32"/>
      <c r="AJ98" s="32"/>
      <c r="AT98" s="32"/>
      <c r="AU98" s="32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32" t="n">
        <f aca="false">IF(ISNUMBER('Total Deaths'!$D90),('Total Deaths'!$D90-'Total Deaths'!$D89)/'Total Deaths'!$D$31,"")</f>
        <v>7.67195767195767</v>
      </c>
      <c r="E99" s="32" t="n">
        <f aca="false">IF(ISNUMBER('Total Deaths'!$E97),('Total Deaths'!$E97-'Total Deaths'!$E96)/'Total Deaths'!$E$31,"")</f>
        <v>5.73262032085562</v>
      </c>
      <c r="F99" s="32" t="n">
        <f aca="false">IF(ISNUMBER('Total Deaths'!$F101),('Total Deaths'!$F101-'Total Deaths'!$F100)/'Total Deaths'!$F$31,"")</f>
        <v>4.68821817067566</v>
      </c>
      <c r="G99" s="32" t="n">
        <f aca="false">IF(ISNUMBER('Total Deaths'!$G107),('Total Deaths'!$G107-'Total Deaths'!$G106)/'Total Deaths'!$G$31,"")</f>
        <v>0.482625482625483</v>
      </c>
      <c r="H99" s="32" t="n">
        <f aca="false">IF(ISNUMBER('Total Deaths'!$H105),('Total Deaths'!$H105-'Total Deaths'!$H104)/'Total Deaths'!$H$31,"")</f>
        <v>9.23440035403452</v>
      </c>
      <c r="I99" s="32" t="n">
        <f aca="false">IF(ISNUMBER('Total Deaths'!$I109),('Total Deaths'!$I109-'Total Deaths'!$I108)/'Total Deaths'!$I$31,"")</f>
        <v>5.65256797583082</v>
      </c>
      <c r="J99" s="32" t="n">
        <f aca="false">IF(ISNUMBER('Total Deaths'!$J110),('Total Deaths'!$J110-'Total Deaths'!$J109)/'Total Deaths'!$J$31,"")</f>
        <v>1.46813081881117</v>
      </c>
      <c r="K99" s="54"/>
      <c r="M99" s="15" t="n">
        <f aca="false">M98+1</f>
        <v>43944</v>
      </c>
      <c r="N99" s="0" t="n">
        <f aca="false">N98+1</f>
        <v>47</v>
      </c>
      <c r="O99" s="32" t="n">
        <f aca="false">IF($E99&gt;0,$E99,"")</f>
        <v>5.73262032085562</v>
      </c>
      <c r="P99" s="32" t="n">
        <f aca="false">IF($F99&gt;0,$F99,"")</f>
        <v>4.68821817067566</v>
      </c>
      <c r="Q99" s="32" t="n">
        <f aca="false">IF($J99&gt;0,$J99,"")</f>
        <v>1.46813081881117</v>
      </c>
      <c r="R99" s="32" t="n">
        <f aca="false">IF($G99&gt;0,$G99,"")</f>
        <v>0.482625482625483</v>
      </c>
      <c r="S99" s="32" t="n">
        <f aca="false">IF($H99&gt;0,$H99,"")</f>
        <v>9.23440035403452</v>
      </c>
      <c r="T99" s="32" t="n">
        <f aca="false">IF($I99&gt;0,$I99,"")</f>
        <v>5.65256797583082</v>
      </c>
      <c r="U99" s="32" t="n">
        <f aca="false">IF($D99&gt;0,$D99,"")</f>
        <v>7.67195767195767</v>
      </c>
      <c r="V99" s="32"/>
      <c r="W99" s="15" t="n">
        <f aca="false">W98+1</f>
        <v>43944</v>
      </c>
      <c r="X99" s="0" t="n">
        <f aca="false">X98+1</f>
        <v>47</v>
      </c>
      <c r="Y99" s="32" t="n">
        <f aca="false">IF($E99&gt;0,$E99,"")</f>
        <v>5.73262032085562</v>
      </c>
      <c r="Z99" s="32" t="n">
        <f aca="false">IF($G99&gt;0,$G99,"")</f>
        <v>0.482625482625483</v>
      </c>
      <c r="AA99" s="32" t="n">
        <f aca="false">IF($I99&gt;0,$I99,"")</f>
        <v>5.65256797583082</v>
      </c>
      <c r="AB99" s="32" t="n">
        <f aca="false">IF($J99&gt;0,$J99,"")</f>
        <v>1.46813081881117</v>
      </c>
      <c r="AC99" s="32" t="n">
        <f aca="false">IF($F99&gt;0,$F99,"")</f>
        <v>4.68821817067566</v>
      </c>
      <c r="AD99" s="32" t="n">
        <f aca="false">IF($D99&gt;0,$D99,"")</f>
        <v>7.67195767195767</v>
      </c>
      <c r="AE99" s="32" t="n">
        <f aca="false">IF($H99&gt;0,$H99,"")</f>
        <v>9.23440035403452</v>
      </c>
      <c r="AI99" s="32"/>
      <c r="AT99" s="32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32" t="n">
        <f aca="false">IF(ISNUMBER('Total Deaths'!$D91),('Total Deaths'!$D91-'Total Deaths'!$D90)/'Total Deaths'!$D$31,"")</f>
        <v>6.94444444444444</v>
      </c>
      <c r="E100" s="32" t="n">
        <f aca="false">IF(ISNUMBER('Total Deaths'!$E98),('Total Deaths'!$E98-'Total Deaths'!$E97)/'Total Deaths'!$E$31,"")</f>
        <v>6.01069518716578</v>
      </c>
      <c r="F100" s="32" t="n">
        <f aca="false">IF(ISNUMBER('Total Deaths'!$F102),('Total Deaths'!$F102-'Total Deaths'!$F101)/'Total Deaths'!$F$31,"")</f>
        <v>5.055921556611</v>
      </c>
      <c r="G100" s="32" t="n">
        <f aca="false">IF(ISNUMBER('Total Deaths'!$G108),('Total Deaths'!$G108-'Total Deaths'!$G107)/'Total Deaths'!$G$31,"")</f>
        <v>2.99227799227799</v>
      </c>
      <c r="H100" s="32" t="n">
        <f aca="false">IF(ISNUMBER('Total Deaths'!$H106),('Total Deaths'!$H106-'Total Deaths'!$H105)/'Total Deaths'!$H$31,"")</f>
        <v>5.10399763976988</v>
      </c>
      <c r="I100" s="32" t="n">
        <f aca="false">IF(ISNUMBER('Total Deaths'!$I110),('Total Deaths'!$I110-'Total Deaths'!$I109)/'Total Deaths'!$I$31,"")</f>
        <v>5.50453172205438</v>
      </c>
      <c r="J100" s="32" t="n">
        <f aca="false">IF(ISNUMBER('Total Deaths'!$J111),('Total Deaths'!$J111-'Total Deaths'!$J110)/'Total Deaths'!$J$31,"")</f>
        <v>0.799713535449988</v>
      </c>
      <c r="K100" s="54"/>
      <c r="M100" s="15" t="n">
        <f aca="false">M99+1</f>
        <v>43945</v>
      </c>
      <c r="N100" s="0" t="n">
        <f aca="false">N99+1</f>
        <v>48</v>
      </c>
      <c r="O100" s="32" t="n">
        <f aca="false">IF($E100&gt;0,$E100,"")</f>
        <v>6.01069518716578</v>
      </c>
      <c r="P100" s="32" t="n">
        <f aca="false">IF($F100&gt;0,$F100,"")</f>
        <v>5.055921556611</v>
      </c>
      <c r="Q100" s="32" t="n">
        <f aca="false">IF($J100&gt;0,$J100,"")</f>
        <v>0.799713535449988</v>
      </c>
      <c r="R100" s="32" t="n">
        <f aca="false">IF($G100&gt;0,$G100,"")</f>
        <v>2.99227799227799</v>
      </c>
      <c r="S100" s="32" t="n">
        <f aca="false">IF($H100&gt;0,$H100,"")</f>
        <v>5.10399763976988</v>
      </c>
      <c r="T100" s="32" t="n">
        <f aca="false">IF($I100&gt;0,$I100,"")</f>
        <v>5.50453172205438</v>
      </c>
      <c r="U100" s="32" t="n">
        <f aca="false">IF($D100&gt;0,$D100,"")</f>
        <v>6.94444444444444</v>
      </c>
      <c r="V100" s="32"/>
      <c r="W100" s="15" t="n">
        <f aca="false">W99+1</f>
        <v>43945</v>
      </c>
      <c r="X100" s="0" t="n">
        <f aca="false">X99+1</f>
        <v>48</v>
      </c>
      <c r="Y100" s="32" t="n">
        <f aca="false">IF($E100&gt;0,$E100,"")</f>
        <v>6.01069518716578</v>
      </c>
      <c r="Z100" s="32" t="n">
        <f aca="false">IF($G100&gt;0,$G100,"")</f>
        <v>2.99227799227799</v>
      </c>
      <c r="AA100" s="32" t="n">
        <f aca="false">IF($I100&gt;0,$I100,"")</f>
        <v>5.50453172205438</v>
      </c>
      <c r="AB100" s="32" t="n">
        <f aca="false">IF($J100&gt;0,$J100,"")</f>
        <v>0.799713535449988</v>
      </c>
      <c r="AC100" s="32" t="n">
        <f aca="false">IF($F100&gt;0,$F100,"")</f>
        <v>5.055921556611</v>
      </c>
      <c r="AD100" s="32" t="n">
        <f aca="false">IF($D100&gt;0,$D100,"")</f>
        <v>6.94444444444444</v>
      </c>
      <c r="AE100" s="32" t="n">
        <f aca="false">IF($H100&gt;0,$H100,"")</f>
        <v>5.10399763976988</v>
      </c>
      <c r="AI100" s="32"/>
      <c r="AT100" s="32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32" t="n">
        <f aca="false">IF(ISNUMBER('Total Deaths'!$D92),('Total Deaths'!$D92-'Total Deaths'!$D91)/'Total Deaths'!$D$31,"")</f>
        <v>6.86177248677249</v>
      </c>
      <c r="E101" s="32" t="n">
        <f aca="false">IF(ISNUMBER('Total Deaths'!$E99),('Total Deaths'!$E99-'Total Deaths'!$E98)/'Total Deaths'!$E$31,"")</f>
        <v>5.90374331550802</v>
      </c>
      <c r="F101" s="32" t="n">
        <f aca="false">IF(ISNUMBER('Total Deaths'!$F103),('Total Deaths'!$F103-'Total Deaths'!$F102)/'Total Deaths'!$F$31,"")</f>
        <v>4.25923088708442</v>
      </c>
      <c r="G101" s="32" t="n">
        <f aca="false">IF(ISNUMBER('Total Deaths'!$G109),('Total Deaths'!$G109-'Total Deaths'!$G108)/'Total Deaths'!$G$31,"")</f>
        <v>5.5019305019305</v>
      </c>
      <c r="H101" s="32" t="n">
        <f aca="false">IF(ISNUMBER('Total Deaths'!$H107),('Total Deaths'!$H107-'Total Deaths'!$H106)/'Total Deaths'!$H$31,"")</f>
        <v>3.95338545508187</v>
      </c>
      <c r="I101" s="32" t="n">
        <f aca="false">IF(ISNUMBER('Total Deaths'!$I111),('Total Deaths'!$I111-'Total Deaths'!$I110)/'Total Deaths'!$I$31,"")</f>
        <v>5.29607250755287</v>
      </c>
      <c r="J101" s="32" t="n">
        <f aca="false">IF(ISNUMBER('Total Deaths'!$J112),('Total Deaths'!$J112-'Total Deaths'!$J111)/'Total Deaths'!$J$31,"")</f>
        <v>0.871329672952972</v>
      </c>
      <c r="K101" s="54"/>
      <c r="M101" s="15" t="n">
        <f aca="false">M100+1</f>
        <v>43946</v>
      </c>
      <c r="N101" s="0" t="n">
        <f aca="false">N100+1</f>
        <v>49</v>
      </c>
      <c r="O101" s="32" t="n">
        <f aca="false">IF($E101&gt;0,$E101,"")</f>
        <v>5.90374331550802</v>
      </c>
      <c r="P101" s="32" t="n">
        <f aca="false">IF($F101&gt;0,$F101,"")</f>
        <v>4.25923088708442</v>
      </c>
      <c r="Q101" s="32" t="n">
        <f aca="false">IF($J101&gt;0,$J101,"")</f>
        <v>0.871329672952972</v>
      </c>
      <c r="R101" s="32" t="n">
        <f aca="false">IF($G101&gt;0,$G101,"")</f>
        <v>5.5019305019305</v>
      </c>
      <c r="S101" s="32" t="n">
        <f aca="false">IF($H101&gt;0,$H101,"")</f>
        <v>3.95338545508187</v>
      </c>
      <c r="T101" s="32" t="n">
        <f aca="false">IF($I101&gt;0,$I101,"")</f>
        <v>5.29607250755287</v>
      </c>
      <c r="U101" s="32" t="n">
        <f aca="false">IF($D101&gt;0,$D101,"")</f>
        <v>6.86177248677249</v>
      </c>
      <c r="V101" s="32"/>
      <c r="W101" s="15" t="n">
        <f aca="false">W100+1</f>
        <v>43946</v>
      </c>
      <c r="X101" s="0" t="n">
        <f aca="false">X100+1</f>
        <v>49</v>
      </c>
      <c r="Y101" s="32" t="n">
        <f aca="false">IF($E101&gt;0,$E101,"")</f>
        <v>5.90374331550802</v>
      </c>
      <c r="Z101" s="32" t="n">
        <f aca="false">IF($G101&gt;0,$G101,"")</f>
        <v>5.5019305019305</v>
      </c>
      <c r="AA101" s="32" t="n">
        <f aca="false">IF($I101&gt;0,$I101,"")</f>
        <v>5.29607250755287</v>
      </c>
      <c r="AB101" s="32" t="n">
        <f aca="false">IF($J101&gt;0,$J101,"")</f>
        <v>0.871329672952972</v>
      </c>
      <c r="AC101" s="32" t="n">
        <f aca="false">IF($F101&gt;0,$F101,"")</f>
        <v>4.25923088708442</v>
      </c>
      <c r="AD101" s="32" t="n">
        <f aca="false">IF($D101&gt;0,$D101,"")</f>
        <v>6.86177248677249</v>
      </c>
      <c r="AE101" s="32" t="n">
        <f aca="false">IF($H101&gt;0,$H101,"")</f>
        <v>3.95338545508187</v>
      </c>
      <c r="AI101" s="32"/>
      <c r="AT101" s="32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32" t="n">
        <f aca="false">IF(ISNUMBER('Total Deaths'!$D93),('Total Deaths'!$D93-'Total Deaths'!$D92)/'Total Deaths'!$D$31,"")</f>
        <v>4.2989417989418</v>
      </c>
      <c r="E102" s="32" t="n">
        <f aca="false">IF(ISNUMBER('Total Deaths'!$E100),('Total Deaths'!$E100-'Total Deaths'!$E99)/'Total Deaths'!$E$31,"")</f>
        <v>3.50802139037433</v>
      </c>
      <c r="F102" s="32" t="n">
        <f aca="false">IF(ISNUMBER('Total Deaths'!$F104),('Total Deaths'!$F104-'Total Deaths'!$F103)/'Total Deaths'!$F$31,"")</f>
        <v>2.72713344568715</v>
      </c>
      <c r="G102" s="32" t="n">
        <f aca="false">IF(ISNUMBER('Total Deaths'!$G110),('Total Deaths'!$G110-'Total Deaths'!$G109)/'Total Deaths'!$G$31,"")</f>
        <v>14.1891891891892</v>
      </c>
      <c r="H102" s="32" t="n">
        <f aca="false">IF(ISNUMBER('Total Deaths'!$H108),('Total Deaths'!$H108-'Total Deaths'!$H107)/'Total Deaths'!$H$31,"")</f>
        <v>3.09780203569848</v>
      </c>
      <c r="I102" s="32" t="n">
        <f aca="false">IF(ISNUMBER('Total Deaths'!$I112),('Total Deaths'!$I112-'Total Deaths'!$I111)/'Total Deaths'!$I$31,"")</f>
        <v>4.83987915407855</v>
      </c>
      <c r="J102" s="32" t="n">
        <f aca="false">IF(ISNUMBER('Total Deaths'!$J113),('Total Deaths'!$J113-'Total Deaths'!$J112)/'Total Deaths'!$J$31,"")</f>
        <v>0.310336595846264</v>
      </c>
      <c r="K102" s="54"/>
      <c r="M102" s="15" t="n">
        <f aca="false">M101+1</f>
        <v>43947</v>
      </c>
      <c r="N102" s="0" t="n">
        <f aca="false">N101+1</f>
        <v>50</v>
      </c>
      <c r="O102" s="32" t="n">
        <f aca="false">IF($E102&gt;0,$E102,"")</f>
        <v>3.50802139037433</v>
      </c>
      <c r="P102" s="32" t="n">
        <f aca="false">IF($F102&gt;0,$F102,"")</f>
        <v>2.72713344568715</v>
      </c>
      <c r="Q102" s="32" t="n">
        <f aca="false">IF($J102&gt;0,$J102,"")</f>
        <v>0.310336595846264</v>
      </c>
      <c r="R102" s="32" t="n">
        <f aca="false">IF($G102&gt;0,$G102,"")</f>
        <v>14.1891891891892</v>
      </c>
      <c r="S102" s="32" t="n">
        <f aca="false">IF($H102&gt;0,$H102,"")</f>
        <v>3.09780203569848</v>
      </c>
      <c r="T102" s="32" t="n">
        <f aca="false">IF($I102&gt;0,$I102,"")</f>
        <v>4.83987915407855</v>
      </c>
      <c r="U102" s="32" t="n">
        <f aca="false">IF($D102&gt;0,$D102,"")</f>
        <v>4.2989417989418</v>
      </c>
      <c r="V102" s="32"/>
      <c r="W102" s="15" t="n">
        <f aca="false">W101+1</f>
        <v>43947</v>
      </c>
      <c r="X102" s="0" t="n">
        <f aca="false">X101+1</f>
        <v>50</v>
      </c>
      <c r="Y102" s="32" t="n">
        <f aca="false">IF($E102&gt;0,$E102,"")</f>
        <v>3.50802139037433</v>
      </c>
      <c r="Z102" s="32" t="n">
        <f aca="false">IF($G102&gt;0,$G102,"")</f>
        <v>14.1891891891892</v>
      </c>
      <c r="AA102" s="32" t="n">
        <f aca="false">IF($I102&gt;0,$I102,"")</f>
        <v>4.83987915407855</v>
      </c>
      <c r="AB102" s="32" t="n">
        <f aca="false">IF($J102&gt;0,$J102,"")</f>
        <v>0.310336595846264</v>
      </c>
      <c r="AC102" s="32" t="n">
        <f aca="false">IF($F102&gt;0,$F102,"")</f>
        <v>2.72713344568715</v>
      </c>
      <c r="AD102" s="32" t="n">
        <f aca="false">IF($D102&gt;0,$D102,"")</f>
        <v>4.2989417989418</v>
      </c>
      <c r="AE102" s="32" t="n">
        <f aca="false">IF($H102&gt;0,$H102,"")</f>
        <v>3.09780203569848</v>
      </c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32" t="n">
        <f aca="false">IF(ISNUMBER('Total Deaths'!$D94),('Total Deaths'!$D94-'Total Deaths'!$D93)/'Total Deaths'!$D$31,"")</f>
        <v>5.50595238095238</v>
      </c>
      <c r="E103" s="32" t="n">
        <f aca="false">IF(ISNUMBER('Total Deaths'!$E101),('Total Deaths'!$E101-'Total Deaths'!$E100)/'Total Deaths'!$E$31,"")</f>
        <v>3.50802139037433</v>
      </c>
      <c r="F103" s="32" t="n">
        <f aca="false">IF(ISNUMBER('Total Deaths'!$F105),('Total Deaths'!$F105-'Total Deaths'!$F104)/'Total Deaths'!$F$31,"")</f>
        <v>3.72299678259537</v>
      </c>
      <c r="G103" s="32" t="n">
        <f aca="false">IF(ISNUMBER('Total Deaths'!$G111),('Total Deaths'!$G111-'Total Deaths'!$G110)/'Total Deaths'!$G$31,"")</f>
        <v>6.66023166023166</v>
      </c>
      <c r="H103" s="32" t="n">
        <f aca="false">IF(ISNUMBER('Total Deaths'!$H109),('Total Deaths'!$H109-'Total Deaths'!$H108)/'Total Deaths'!$H$31,"")</f>
        <v>9.24915179229975</v>
      </c>
      <c r="I103" s="32" t="n">
        <f aca="false">IF(ISNUMBER('Total Deaths'!$I113),('Total Deaths'!$I113-'Total Deaths'!$I112)/'Total Deaths'!$I$31,"")</f>
        <v>3.6797583081571</v>
      </c>
      <c r="J103" s="32" t="n">
        <f aca="false">IF(ISNUMBER('Total Deaths'!$J114),('Total Deaths'!$J114-'Total Deaths'!$J113)/'Total Deaths'!$J$31,"")</f>
        <v>0.262592504177608</v>
      </c>
      <c r="K103" s="54"/>
      <c r="M103" s="15" t="n">
        <f aca="false">M102+1</f>
        <v>43948</v>
      </c>
      <c r="N103" s="0" t="n">
        <f aca="false">N102+1</f>
        <v>51</v>
      </c>
      <c r="O103" s="32" t="n">
        <f aca="false">IF($E103&gt;0,$E103,"")</f>
        <v>3.50802139037433</v>
      </c>
      <c r="P103" s="32" t="n">
        <f aca="false">IF($F103&gt;0,$F103,"")</f>
        <v>3.72299678259537</v>
      </c>
      <c r="Q103" s="32" t="n">
        <f aca="false">IF($J103&gt;0,$J103,"")</f>
        <v>0.262592504177608</v>
      </c>
      <c r="R103" s="32" t="n">
        <f aca="false">IF($G103&gt;0,$G103,"")</f>
        <v>6.66023166023166</v>
      </c>
      <c r="S103" s="32" t="n">
        <f aca="false">IF($H103&gt;0,$H103,"")</f>
        <v>9.24915179229975</v>
      </c>
      <c r="T103" s="32" t="n">
        <f aca="false">IF($I103&gt;0,$I103,"")</f>
        <v>3.6797583081571</v>
      </c>
      <c r="U103" s="32" t="n">
        <f aca="false">IF($D103&gt;0,$D103,"")</f>
        <v>5.50595238095238</v>
      </c>
      <c r="V103" s="32"/>
      <c r="W103" s="15" t="n">
        <f aca="false">W102+1</f>
        <v>43948</v>
      </c>
      <c r="X103" s="0" t="n">
        <f aca="false">X102+1</f>
        <v>51</v>
      </c>
      <c r="Y103" s="32" t="n">
        <f aca="false">IF($E103&gt;0,$E103,"")</f>
        <v>3.50802139037433</v>
      </c>
      <c r="Z103" s="32" t="n">
        <f aca="false">IF($G103&gt;0,$G103,"")</f>
        <v>6.66023166023166</v>
      </c>
      <c r="AA103" s="32" t="n">
        <f aca="false">IF($I103&gt;0,$I103,"")</f>
        <v>3.6797583081571</v>
      </c>
      <c r="AB103" s="32" t="n">
        <f aca="false">IF($J103&gt;0,$J103,"")</f>
        <v>0.262592504177608</v>
      </c>
      <c r="AC103" s="32" t="n">
        <f aca="false">IF($F103&gt;0,$F103,"")</f>
        <v>3.72299678259537</v>
      </c>
      <c r="AD103" s="32" t="n">
        <f aca="false">IF($D103&gt;0,$D103,"")</f>
        <v>5.50595238095238</v>
      </c>
      <c r="AE103" s="32" t="n">
        <f aca="false">IF($H103&gt;0,$H103,"")</f>
        <v>9.24915179229975</v>
      </c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32" t="n">
        <f aca="false">IF(ISNUMBER('Total Deaths'!$D95),('Total Deaths'!$D95-'Total Deaths'!$D94)/'Total Deaths'!$D$31,"")</f>
        <v>6.31613756613757</v>
      </c>
      <c r="E104" s="32" t="n">
        <f aca="false">IF(ISNUMBER('Total Deaths'!$E102),('Total Deaths'!$E102-'Total Deaths'!$E101)/'Total Deaths'!$E$31,"")</f>
        <v>3.9572192513369</v>
      </c>
      <c r="F104" s="32" t="n">
        <f aca="false">IF(ISNUMBER('Total Deaths'!$F106),('Total Deaths'!$F106-'Total Deaths'!$F105)/'Total Deaths'!$F$31,"")</f>
        <v>1.22567795311782</v>
      </c>
      <c r="G104" s="32" t="n">
        <f aca="false">IF(ISNUMBER('Total Deaths'!$G112),('Total Deaths'!$G112-'Total Deaths'!$G111)/'Total Deaths'!$G$31,"")</f>
        <v>11.2934362934363</v>
      </c>
      <c r="H104" s="32" t="n">
        <f aca="false">IF(ISNUMBER('Total Deaths'!$H110),('Total Deaths'!$H110-'Total Deaths'!$H109)/'Total Deaths'!$H$31,"")</f>
        <v>7.28721050302404</v>
      </c>
      <c r="I104" s="32" t="n">
        <f aca="false">IF(ISNUMBER('Total Deaths'!$I114),('Total Deaths'!$I114-'Total Deaths'!$I113)/'Total Deaths'!$I$31,"")</f>
        <v>2.61329305135952</v>
      </c>
      <c r="J104" s="32" t="n">
        <f aca="false">IF(ISNUMBER('Total Deaths'!$J115),('Total Deaths'!$J115-'Total Deaths'!$J114)/'Total Deaths'!$J$31,"")</f>
        <v>0.883265695870136</v>
      </c>
      <c r="K104" s="54"/>
      <c r="M104" s="15" t="n">
        <f aca="false">M103+1</f>
        <v>43949</v>
      </c>
      <c r="N104" s="0" t="n">
        <f aca="false">N103+1</f>
        <v>52</v>
      </c>
      <c r="O104" s="32" t="n">
        <f aca="false">IF($E104&gt;0,$E104,"")</f>
        <v>3.9572192513369</v>
      </c>
      <c r="P104" s="32" t="n">
        <f aca="false">IF($F104&gt;0,$F104,"")</f>
        <v>1.22567795311782</v>
      </c>
      <c r="Q104" s="32" t="n">
        <f aca="false">IF($J104&gt;0,$J104,"")</f>
        <v>0.883265695870136</v>
      </c>
      <c r="R104" s="32" t="n">
        <f aca="false">IF($G104&gt;0,$G104,"")</f>
        <v>11.2934362934363</v>
      </c>
      <c r="S104" s="32" t="n">
        <f aca="false">IF($H104&gt;0,$H104,"")</f>
        <v>7.28721050302404</v>
      </c>
      <c r="T104" s="32" t="n">
        <f aca="false">IF($I104&gt;0,$I104,"")</f>
        <v>2.61329305135952</v>
      </c>
      <c r="U104" s="32" t="n">
        <f aca="false">IF($D104&gt;0,$D104,"")</f>
        <v>6.31613756613757</v>
      </c>
      <c r="V104" s="32"/>
      <c r="W104" s="15" t="n">
        <f aca="false">W103+1</f>
        <v>43949</v>
      </c>
      <c r="X104" s="0" t="n">
        <f aca="false">X103+1</f>
        <v>52</v>
      </c>
      <c r="Y104" s="32" t="n">
        <f aca="false">IF($E104&gt;0,$E104,"")</f>
        <v>3.9572192513369</v>
      </c>
      <c r="Z104" s="32" t="n">
        <f aca="false">IF($G104&gt;0,$G104,"")</f>
        <v>11.2934362934363</v>
      </c>
      <c r="AA104" s="32" t="n">
        <f aca="false">IF($I104&gt;0,$I104,"")</f>
        <v>2.61329305135952</v>
      </c>
      <c r="AB104" s="32" t="n">
        <f aca="false">IF($J104&gt;0,$J104,"")</f>
        <v>0.883265695870136</v>
      </c>
      <c r="AC104" s="32" t="n">
        <f aca="false">IF($F104&gt;0,$F104,"")</f>
        <v>1.22567795311782</v>
      </c>
      <c r="AD104" s="32" t="n">
        <f aca="false">IF($D104&gt;0,$D104,"")</f>
        <v>6.31613756613757</v>
      </c>
      <c r="AE104" s="32" t="n">
        <f aca="false">IF($H104&gt;0,$H104,"")</f>
        <v>7.28721050302404</v>
      </c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32" t="n">
        <f aca="false">IF(ISNUMBER('Total Deaths'!$D96),('Total Deaths'!$D96-'Total Deaths'!$D95)/'Total Deaths'!$D$31,"")</f>
        <v>5.34060846560847</v>
      </c>
      <c r="E105" s="32" t="n">
        <f aca="false">IF(ISNUMBER('Total Deaths'!$E103),('Total Deaths'!$E103-'Total Deaths'!$E102)/'Total Deaths'!$E$31,"")</f>
        <v>5.2192513368984</v>
      </c>
      <c r="F105" s="32" t="n">
        <f aca="false">IF(ISNUMBER('Total Deaths'!$F107),('Total Deaths'!$F107-'Total Deaths'!$F106)/'Total Deaths'!$F$31,"")</f>
        <v>1.07246820897809</v>
      </c>
      <c r="G105" s="32" t="n">
        <f aca="false">IF(ISNUMBER('Total Deaths'!$G113),('Total Deaths'!$G113-'Total Deaths'!$G112)/'Total Deaths'!$G$31,"")</f>
        <v>2.7027027027027</v>
      </c>
      <c r="H105" s="32" t="n">
        <f aca="false">IF(ISNUMBER('Total Deaths'!$H111),('Total Deaths'!$H111-'Total Deaths'!$H110)/'Total Deaths'!$H$31,"")</f>
        <v>6.31361557751881</v>
      </c>
      <c r="I105" s="32" t="n">
        <f aca="false">IF(ISNUMBER('Total Deaths'!$I115),('Total Deaths'!$I115-'Total Deaths'!$I114)/'Total Deaths'!$I$31,"")</f>
        <v>3.03021148036254</v>
      </c>
      <c r="J105" s="32" t="n">
        <f aca="false">IF(ISNUMBER('Total Deaths'!$J116),('Total Deaths'!$J116-'Total Deaths'!$J115)/'Total Deaths'!$J$31,"")</f>
        <v>0.83552160420148</v>
      </c>
      <c r="K105" s="54"/>
      <c r="M105" s="15" t="n">
        <f aca="false">M104+1</f>
        <v>43950</v>
      </c>
      <c r="N105" s="0" t="n">
        <f aca="false">N104+1</f>
        <v>53</v>
      </c>
      <c r="O105" s="32" t="n">
        <f aca="false">IF($E105&gt;0,$E105,"")</f>
        <v>5.2192513368984</v>
      </c>
      <c r="P105" s="32" t="n">
        <f aca="false">IF($F105&gt;0,$F105,"")</f>
        <v>1.07246820897809</v>
      </c>
      <c r="Q105" s="32" t="n">
        <f aca="false">IF($J105&gt;0,$J105,"")</f>
        <v>0.83552160420148</v>
      </c>
      <c r="R105" s="32" t="n">
        <f aca="false">IF($G105&gt;0,$G105,"")</f>
        <v>2.7027027027027</v>
      </c>
      <c r="S105" s="32" t="n">
        <f aca="false">IF($H105&gt;0,$H105,"")</f>
        <v>6.31361557751881</v>
      </c>
      <c r="T105" s="32" t="n">
        <f aca="false">IF($I105&gt;0,$I105,"")</f>
        <v>3.03021148036254</v>
      </c>
      <c r="U105" s="32" t="n">
        <f aca="false">IF($D105&gt;0,$D105,"")</f>
        <v>5.34060846560847</v>
      </c>
      <c r="V105" s="32"/>
      <c r="W105" s="15" t="n">
        <f aca="false">W104+1</f>
        <v>43950</v>
      </c>
      <c r="X105" s="0" t="n">
        <f aca="false">X104+1</f>
        <v>53</v>
      </c>
      <c r="Y105" s="32" t="n">
        <f aca="false">IF($E105&gt;0,$E105,"")</f>
        <v>5.2192513368984</v>
      </c>
      <c r="Z105" s="32" t="n">
        <f aca="false">IF($G105&gt;0,$G105,"")</f>
        <v>2.7027027027027</v>
      </c>
      <c r="AA105" s="32" t="n">
        <f aca="false">IF($I105&gt;0,$I105,"")</f>
        <v>3.03021148036254</v>
      </c>
      <c r="AB105" s="32" t="n">
        <f aca="false">IF($J105&gt;0,$J105,"")</f>
        <v>0.83552160420148</v>
      </c>
      <c r="AC105" s="32" t="n">
        <f aca="false">IF($F105&gt;0,$F105,"")</f>
        <v>1.07246820897809</v>
      </c>
      <c r="AD105" s="32" t="n">
        <f aca="false">IF($D105&gt;0,$D105,"")</f>
        <v>5.34060846560847</v>
      </c>
      <c r="AE105" s="32" t="n">
        <f aca="false">IF($H105&gt;0,$H105,"")</f>
        <v>6.31361557751881</v>
      </c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32" t="n">
        <f aca="false">IF(ISNUMBER('Total Deaths'!$D97),('Total Deaths'!$D97-'Total Deaths'!$D96)/'Total Deaths'!$D$31,"")</f>
        <v>4.71230158730159</v>
      </c>
      <c r="E106" s="32" t="n">
        <f aca="false">IF(ISNUMBER('Total Deaths'!$E104),('Total Deaths'!$E104-'Total Deaths'!$E103)/'Total Deaths'!$E$31,"")</f>
        <v>4.55614973262032</v>
      </c>
      <c r="F106" s="32" t="n">
        <f aca="false">IF(ISNUMBER('Total Deaths'!$F108),('Total Deaths'!$F108-'Total Deaths'!$F107)/'Total Deaths'!$F$31,"")</f>
        <v>4.02941627087483</v>
      </c>
      <c r="G106" s="32" t="n">
        <f aca="false">IF(ISNUMBER('Total Deaths'!$G114),('Total Deaths'!$G114-'Total Deaths'!$G113)/'Total Deaths'!$G$31,"")</f>
        <v>0.482625482625483</v>
      </c>
      <c r="H106" s="32" t="n">
        <f aca="false">IF(ISNUMBER('Total Deaths'!$H112),('Total Deaths'!$H112-'Total Deaths'!$H111)/'Total Deaths'!$H$31,"")</f>
        <v>5.66455229384865</v>
      </c>
      <c r="I106" s="32" t="n">
        <f aca="false">IF(ISNUMBER('Total Deaths'!$I116),('Total Deaths'!$I116-'Total Deaths'!$I115)/'Total Deaths'!$I$31,"")</f>
        <v>4.68882175226586</v>
      </c>
      <c r="J106" s="32" t="n">
        <f aca="false">IF(ISNUMBER('Total Deaths'!$J117),('Total Deaths'!$J117-'Total Deaths'!$J116)/'Total Deaths'!$J$31,"")</f>
        <v>0.919073764621628</v>
      </c>
      <c r="K106" s="54"/>
      <c r="M106" s="15" t="n">
        <f aca="false">M105+1</f>
        <v>43951</v>
      </c>
      <c r="N106" s="0" t="n">
        <f aca="false">N105+1</f>
        <v>54</v>
      </c>
      <c r="O106" s="32" t="n">
        <f aca="false">IF($E106&gt;0,$E106,"")</f>
        <v>4.55614973262032</v>
      </c>
      <c r="P106" s="32" t="n">
        <f aca="false">IF($F106&gt;0,$F106,"")</f>
        <v>4.02941627087483</v>
      </c>
      <c r="Q106" s="32" t="n">
        <f aca="false">IF($J106&gt;0,$J106,"")</f>
        <v>0.919073764621628</v>
      </c>
      <c r="R106" s="32" t="n">
        <f aca="false">IF($G106&gt;0,$G106,"")</f>
        <v>0.482625482625483</v>
      </c>
      <c r="S106" s="32" t="n">
        <f aca="false">IF($H106&gt;0,$H106,"")</f>
        <v>5.66455229384865</v>
      </c>
      <c r="T106" s="32" t="n">
        <f aca="false">IF($I106&gt;0,$I106,"")</f>
        <v>4.68882175226586</v>
      </c>
      <c r="U106" s="32" t="n">
        <f aca="false">IF($D106&gt;0,$D106,"")</f>
        <v>4.71230158730159</v>
      </c>
      <c r="V106" s="32"/>
      <c r="W106" s="15" t="n">
        <f aca="false">W105+1</f>
        <v>43951</v>
      </c>
      <c r="X106" s="0" t="n">
        <f aca="false">X105+1</f>
        <v>54</v>
      </c>
      <c r="Y106" s="32" t="n">
        <f aca="false">IF($E106&gt;0,$E106,"")</f>
        <v>4.55614973262032</v>
      </c>
      <c r="Z106" s="32" t="n">
        <f aca="false">IF($G106&gt;0,$G106,"")</f>
        <v>0.482625482625483</v>
      </c>
      <c r="AA106" s="32" t="n">
        <f aca="false">IF($I106&gt;0,$I106,"")</f>
        <v>4.68882175226586</v>
      </c>
      <c r="AB106" s="32" t="n">
        <f aca="false">IF($J106&gt;0,$J106,"")</f>
        <v>0.919073764621628</v>
      </c>
      <c r="AC106" s="32" t="n">
        <f aca="false">IF($F106&gt;0,$F106,"")</f>
        <v>4.02941627087483</v>
      </c>
      <c r="AD106" s="32" t="n">
        <f aca="false">IF($D106&gt;0,$D106,"")</f>
        <v>4.71230158730159</v>
      </c>
      <c r="AE106" s="32" t="n">
        <f aca="false">IF($H106&gt;0,$H106,"")</f>
        <v>5.66455229384865</v>
      </c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32" t="n">
        <f aca="false">IF(ISNUMBER('Total Deaths'!$D98),('Total Deaths'!$D98-'Total Deaths'!$D97)/'Total Deaths'!$D$31,"")</f>
        <v>4.44775132275132</v>
      </c>
      <c r="E107" s="32" t="n">
        <f aca="false">IF(ISNUMBER('Total Deaths'!$E105),('Total Deaths'!$E105-'Total Deaths'!$E104)/'Total Deaths'!$E$31,"")</f>
        <v>4.89839572192513</v>
      </c>
      <c r="F107" s="32" t="n">
        <f aca="false">IF(ISNUMBER('Total Deaths'!$F109),('Total Deaths'!$F109-'Total Deaths'!$F108)/'Total Deaths'!$F$31,"")</f>
        <v>5.33169909606251</v>
      </c>
      <c r="G107" s="32" t="n">
        <f aca="false">IF(ISNUMBER('Total Deaths'!$G115),('Total Deaths'!$G115-'Total Deaths'!$G114)/'Total Deaths'!$G$31,"")</f>
        <v>1.83397683397683</v>
      </c>
      <c r="H107" s="32" t="n">
        <f aca="false">IF(ISNUMBER('Total Deaths'!$H113),('Total Deaths'!$H113-'Total Deaths'!$H112)/'Total Deaths'!$H$31,"")</f>
        <v>6.90367310812804</v>
      </c>
      <c r="I107" s="32" t="n">
        <f aca="false">IF(ISNUMBER('Total Deaths'!$I117),('Total Deaths'!$I117-'Total Deaths'!$I116)/'Total Deaths'!$I$31,"")</f>
        <v>4.23867069486405</v>
      </c>
      <c r="J107" s="32" t="n">
        <f aca="false">IF(ISNUMBER('Total Deaths'!$J118),('Total Deaths'!$J118-'Total Deaths'!$J117)/'Total Deaths'!$J$31,"")</f>
        <v>0.465504893769396</v>
      </c>
      <c r="K107" s="54"/>
      <c r="M107" s="15" t="n">
        <f aca="false">M106+1</f>
        <v>43952</v>
      </c>
      <c r="N107" s="0" t="n">
        <f aca="false">N106+1</f>
        <v>55</v>
      </c>
      <c r="O107" s="32" t="n">
        <f aca="false">IF($E107&gt;0,$E107,"")</f>
        <v>4.89839572192513</v>
      </c>
      <c r="P107" s="32" t="n">
        <f aca="false">IF($F107&gt;0,$F107,"")</f>
        <v>5.33169909606251</v>
      </c>
      <c r="Q107" s="32" t="n">
        <f aca="false">IF($J107&gt;0,$J107,"")</f>
        <v>0.465504893769396</v>
      </c>
      <c r="R107" s="32" t="n">
        <f aca="false">IF($G107&gt;0,$G107,"")</f>
        <v>1.83397683397683</v>
      </c>
      <c r="S107" s="32" t="n">
        <f aca="false">IF($H107&gt;0,$H107,"")</f>
        <v>6.90367310812804</v>
      </c>
      <c r="T107" s="32" t="n">
        <f aca="false">IF($I107&gt;0,$I107,"")</f>
        <v>4.23867069486405</v>
      </c>
      <c r="U107" s="32" t="n">
        <f aca="false">IF($D107&gt;0,$D107,"")</f>
        <v>4.44775132275132</v>
      </c>
      <c r="V107" s="32"/>
      <c r="W107" s="15" t="n">
        <f aca="false">W106+1</f>
        <v>43952</v>
      </c>
      <c r="X107" s="0" t="n">
        <f aca="false">X106+1</f>
        <v>55</v>
      </c>
      <c r="Y107" s="32" t="n">
        <f aca="false">IF($E107&gt;0,$E107,"")</f>
        <v>4.89839572192513</v>
      </c>
      <c r="Z107" s="32" t="n">
        <f aca="false">IF($G107&gt;0,$G107,"")</f>
        <v>1.83397683397683</v>
      </c>
      <c r="AA107" s="32" t="n">
        <f aca="false">IF($I107&gt;0,$I107,"")</f>
        <v>4.23867069486405</v>
      </c>
      <c r="AB107" s="32" t="n">
        <f aca="false">IF($J107&gt;0,$J107,"")</f>
        <v>0.465504893769396</v>
      </c>
      <c r="AC107" s="32" t="n">
        <f aca="false">IF($F107&gt;0,$F107,"")</f>
        <v>5.33169909606251</v>
      </c>
      <c r="AD107" s="32" t="n">
        <f aca="false">IF($D107&gt;0,$D107,"")</f>
        <v>4.44775132275132</v>
      </c>
      <c r="AE107" s="32" t="n">
        <f aca="false">IF($H107&gt;0,$H107,"")</f>
        <v>6.90367310812804</v>
      </c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32" t="n">
        <f aca="false">IF(ISNUMBER('Total Deaths'!$D99),('Total Deaths'!$D99-'Total Deaths'!$D98)/'Total Deaths'!$D$31,"")</f>
        <v>7.83730158730159</v>
      </c>
      <c r="E108" s="32" t="n">
        <f aca="false">IF(ISNUMBER('Total Deaths'!$E106),('Total Deaths'!$E106-'Total Deaths'!$E105)/'Total Deaths'!$E$31,"")</f>
        <v>3.82887700534759</v>
      </c>
      <c r="F108" s="32" t="n">
        <f aca="false">IF(ISNUMBER('Total Deaths'!$F110),('Total Deaths'!$F110-'Total Deaths'!$F109)/'Total Deaths'!$F$31,"")</f>
        <v>1.27164087635974</v>
      </c>
      <c r="G108" s="32" t="n">
        <f aca="false">IF(ISNUMBER('Total Deaths'!$G116),('Total Deaths'!$G116-'Total Deaths'!$G115)/'Total Deaths'!$G$31,"")</f>
        <v>4.34362934362934</v>
      </c>
      <c r="H108" s="32" t="n">
        <f aca="false">IF(ISNUMBER('Total Deaths'!$H114),('Total Deaths'!$H114-'Total Deaths'!$H113)/'Total Deaths'!$H$31,"")</f>
        <v>2.50774450508925</v>
      </c>
      <c r="I108" s="32" t="n">
        <f aca="false">IF(ISNUMBER('Total Deaths'!$I118),('Total Deaths'!$I118-'Total Deaths'!$I117)/'Total Deaths'!$I$31,"")</f>
        <v>4.26283987915408</v>
      </c>
      <c r="J108" s="32" t="n">
        <f aca="false">IF(ISNUMBER('Total Deaths'!$J119),('Total Deaths'!$J119-'Total Deaths'!$J118)/'Total Deaths'!$J$31,"")</f>
        <v>0.513248985438052</v>
      </c>
      <c r="K108" s="54"/>
      <c r="M108" s="15" t="n">
        <f aca="false">M107+1</f>
        <v>43953</v>
      </c>
      <c r="N108" s="0" t="n">
        <f aca="false">N107+1</f>
        <v>56</v>
      </c>
      <c r="O108" s="32" t="n">
        <f aca="false">IF($E108&gt;0,$E108,"")</f>
        <v>3.82887700534759</v>
      </c>
      <c r="P108" s="32" t="n">
        <f aca="false">IF($F108&gt;0,$F108,"")</f>
        <v>1.27164087635974</v>
      </c>
      <c r="Q108" s="32" t="n">
        <f aca="false">IF($J108&gt;0,$J108,"")</f>
        <v>0.513248985438052</v>
      </c>
      <c r="R108" s="32" t="n">
        <f aca="false">IF($G108&gt;0,$G108,"")</f>
        <v>4.34362934362934</v>
      </c>
      <c r="S108" s="32" t="n">
        <f aca="false">IF($H108&gt;0,$H108,"")</f>
        <v>2.50774450508925</v>
      </c>
      <c r="T108" s="32" t="n">
        <f aca="false">IF($I108&gt;0,$I108,"")</f>
        <v>4.26283987915408</v>
      </c>
      <c r="U108" s="32" t="n">
        <f aca="false">IF($D108&gt;0,$D108,"")</f>
        <v>7.83730158730159</v>
      </c>
      <c r="V108" s="32"/>
      <c r="W108" s="15" t="n">
        <f aca="false">W107+1</f>
        <v>43953</v>
      </c>
      <c r="X108" s="0" t="n">
        <f aca="false">X107+1</f>
        <v>56</v>
      </c>
      <c r="Y108" s="32" t="n">
        <f aca="false">IF($E108&gt;0,$E108,"")</f>
        <v>3.82887700534759</v>
      </c>
      <c r="Z108" s="32" t="n">
        <f aca="false">IF($G108&gt;0,$G108,"")</f>
        <v>4.34362934362934</v>
      </c>
      <c r="AA108" s="32" t="n">
        <f aca="false">IF($I108&gt;0,$I108,"")</f>
        <v>4.26283987915408</v>
      </c>
      <c r="AB108" s="32" t="n">
        <f aca="false">IF($J108&gt;0,$J108,"")</f>
        <v>0.513248985438052</v>
      </c>
      <c r="AC108" s="32" t="n">
        <f aca="false">IF($F108&gt;0,$F108,"")</f>
        <v>1.27164087635974</v>
      </c>
      <c r="AD108" s="32" t="n">
        <f aca="false">IF($D108&gt;0,$D108,"")</f>
        <v>7.83730158730159</v>
      </c>
      <c r="AE108" s="32" t="n">
        <f aca="false">IF($H108&gt;0,$H108,"")</f>
        <v>2.50774450508925</v>
      </c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32" t="n">
        <f aca="false">IF(ISNUMBER('Total Deaths'!$D100),('Total Deaths'!$D100-'Total Deaths'!$D99)/'Total Deaths'!$D$31,"")</f>
        <v>2.87698412698413</v>
      </c>
      <c r="E109" s="32" t="n">
        <f aca="false">IF(ISNUMBER('Total Deaths'!$E107),('Total Deaths'!$E107-'Total Deaths'!$E106)/'Total Deaths'!$E$31,"")</f>
        <v>3.05882352941176</v>
      </c>
      <c r="F109" s="32" t="n">
        <f aca="false">IF(ISNUMBER('Total Deaths'!$F111),('Total Deaths'!$F111-'Total Deaths'!$F110)/'Total Deaths'!$F$31,"")</f>
        <v>5.37766201930443</v>
      </c>
      <c r="G109" s="32" t="n">
        <f aca="false">IF(ISNUMBER('Total Deaths'!$G117),('Total Deaths'!$G117-'Total Deaths'!$G116)/'Total Deaths'!$G$31,"")</f>
        <v>8.4942084942085</v>
      </c>
      <c r="H109" s="32" t="n">
        <f aca="false">IF(ISNUMBER('Total Deaths'!$H115),('Total Deaths'!$H115-'Total Deaths'!$H114)/'Total Deaths'!$H$31,"")</f>
        <v>2.36023012243694</v>
      </c>
      <c r="I109" s="32" t="n">
        <f aca="false">IF(ISNUMBER('Total Deaths'!$I119),('Total Deaths'!$I119-'Total Deaths'!$I118)/'Total Deaths'!$I$31,"")</f>
        <v>3.9214501510574</v>
      </c>
      <c r="J109" s="32" t="n">
        <f aca="false">IF(ISNUMBER('Total Deaths'!$J120),('Total Deaths'!$J120-'Total Deaths'!$J119)/'Total Deaths'!$J$31,"")</f>
        <v>0.167104320840296</v>
      </c>
      <c r="K109" s="54"/>
      <c r="M109" s="15" t="n">
        <f aca="false">M108+1</f>
        <v>43954</v>
      </c>
      <c r="N109" s="0" t="n">
        <f aca="false">N108+1</f>
        <v>57</v>
      </c>
      <c r="O109" s="32" t="n">
        <f aca="false">IF($E109&gt;0,$E109,"")</f>
        <v>3.05882352941176</v>
      </c>
      <c r="P109" s="32" t="n">
        <f aca="false">IF($F109&gt;0,$F109,"")</f>
        <v>5.37766201930443</v>
      </c>
      <c r="Q109" s="32" t="n">
        <f aca="false">IF($J109&gt;0,$J109,"")</f>
        <v>0.167104320840296</v>
      </c>
      <c r="R109" s="32" t="n">
        <f aca="false">IF($G109&gt;0,$G109,"")</f>
        <v>8.4942084942085</v>
      </c>
      <c r="S109" s="32" t="n">
        <f aca="false">IF($H109&gt;0,$H109,"")</f>
        <v>2.36023012243694</v>
      </c>
      <c r="T109" s="32" t="n">
        <f aca="false">IF($I109&gt;0,$I109,"")</f>
        <v>3.9214501510574</v>
      </c>
      <c r="U109" s="32" t="n">
        <f aca="false">IF($D109&gt;0,$D109,"")</f>
        <v>2.87698412698413</v>
      </c>
      <c r="W109" s="15" t="n">
        <f aca="false">W108+1</f>
        <v>43954</v>
      </c>
      <c r="X109" s="0" t="n">
        <f aca="false">X108+1</f>
        <v>57</v>
      </c>
      <c r="Y109" s="32" t="n">
        <f aca="false">IF($E109&gt;0,$E109,"")</f>
        <v>3.05882352941176</v>
      </c>
      <c r="Z109" s="32" t="n">
        <f aca="false">IF($G109&gt;0,$G109,"")</f>
        <v>8.4942084942085</v>
      </c>
      <c r="AA109" s="32" t="n">
        <f aca="false">IF($I109&gt;0,$I109,"")</f>
        <v>3.9214501510574</v>
      </c>
      <c r="AB109" s="32" t="n">
        <f aca="false">IF($J109&gt;0,$J109,"")</f>
        <v>0.167104320840296</v>
      </c>
      <c r="AC109" s="32" t="n">
        <f aca="false">IF($F109&gt;0,$F109,"")</f>
        <v>5.37766201930443</v>
      </c>
      <c r="AD109" s="32" t="n">
        <f aca="false">IF($D109&gt;0,$D109,"")</f>
        <v>2.87698412698413</v>
      </c>
      <c r="AE109" s="32" t="n">
        <f aca="false">IF($H109&gt;0,$H109,"")</f>
        <v>2.36023012243694</v>
      </c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32" t="n">
        <f aca="false">IF(ISNUMBER('Total Deaths'!$D101),('Total Deaths'!$D101-'Total Deaths'!$D100)/'Total Deaths'!$D$31,"")</f>
        <v>3.22420634920635</v>
      </c>
      <c r="E110" s="32" t="n">
        <f aca="false">IF(ISNUMBER('Total Deaths'!$E108),('Total Deaths'!$E108-'Total Deaths'!$E107)/'Total Deaths'!$E$31,"")</f>
        <v>2.63101604278075</v>
      </c>
      <c r="F110" s="32" t="n">
        <f aca="false">IF(ISNUMBER('Total Deaths'!$F112),('Total Deaths'!$F112-'Total Deaths'!$F111)/'Total Deaths'!$F$31,"")</f>
        <v>1.59338133905316</v>
      </c>
      <c r="G110" s="32" t="n">
        <f aca="false">IF(ISNUMBER('Total Deaths'!$G118),('Total Deaths'!$G118-'Total Deaths'!$G117)/'Total Deaths'!$G$31,"")</f>
        <v>3.86100386100386</v>
      </c>
      <c r="H110" s="32" t="n">
        <f aca="false">IF(ISNUMBER('Total Deaths'!$H116),('Total Deaths'!$H116-'Total Deaths'!$H115)/'Total Deaths'!$H$31,"")</f>
        <v>8.03953385455082</v>
      </c>
      <c r="I110" s="32" t="n">
        <f aca="false">IF(ISNUMBER('Total Deaths'!$I120),('Total Deaths'!$I120-'Total Deaths'!$I119)/'Total Deaths'!$I$31,"")</f>
        <v>3.12084592145015</v>
      </c>
      <c r="J110" s="32" t="n">
        <f aca="false">IF(ISNUMBER('Total Deaths'!$J121),('Total Deaths'!$J121-'Total Deaths'!$J120)/'Total Deaths'!$J$31,"")</f>
        <v>0.05968011458582</v>
      </c>
      <c r="K110" s="54"/>
      <c r="M110" s="15" t="n">
        <f aca="false">M109+1</f>
        <v>43955</v>
      </c>
      <c r="N110" s="0" t="n">
        <f aca="false">N109+1</f>
        <v>58</v>
      </c>
      <c r="O110" s="32" t="n">
        <f aca="false">IF($E110&gt;0,$E110,"")</f>
        <v>2.63101604278075</v>
      </c>
      <c r="P110" s="32" t="n">
        <f aca="false">IF($F110&gt;0,$F110,"")</f>
        <v>1.59338133905316</v>
      </c>
      <c r="Q110" s="32" t="n">
        <f aca="false">IF($J110&gt;0,$J110,"")</f>
        <v>0.05968011458582</v>
      </c>
      <c r="R110" s="32" t="n">
        <f aca="false">IF($G110&gt;0,$G110,"")</f>
        <v>3.86100386100386</v>
      </c>
      <c r="S110" s="32" t="n">
        <f aca="false">IF($H110&gt;0,$H110,"")</f>
        <v>8.03953385455082</v>
      </c>
      <c r="T110" s="32" t="n">
        <f aca="false">IF($I110&gt;0,$I110,"")</f>
        <v>3.12084592145015</v>
      </c>
      <c r="U110" s="32" t="n">
        <f aca="false">IF($D110&gt;0,$D110,"")</f>
        <v>3.22420634920635</v>
      </c>
      <c r="W110" s="15" t="n">
        <f aca="false">W109+1</f>
        <v>43955</v>
      </c>
      <c r="X110" s="0" t="n">
        <f aca="false">X109+1</f>
        <v>58</v>
      </c>
      <c r="Y110" s="32" t="n">
        <f aca="false">IF($E110&gt;0,$E110,"")</f>
        <v>2.63101604278075</v>
      </c>
      <c r="Z110" s="32" t="n">
        <f aca="false">IF($G110&gt;0,$G110,"")</f>
        <v>3.86100386100386</v>
      </c>
      <c r="AA110" s="32" t="n">
        <f aca="false">IF($I110&gt;0,$I110,"")</f>
        <v>3.12084592145015</v>
      </c>
      <c r="AB110" s="32" t="n">
        <f aca="false">IF($J110&gt;0,$J110,"")</f>
        <v>0.05968011458582</v>
      </c>
      <c r="AC110" s="32" t="n">
        <f aca="false">IF($F110&gt;0,$F110,"")</f>
        <v>1.59338133905316</v>
      </c>
      <c r="AD110" s="32" t="n">
        <f aca="false">IF($D110&gt;0,$D110,"")</f>
        <v>3.22420634920635</v>
      </c>
      <c r="AE110" s="32" t="n">
        <f aca="false">IF($H110&gt;0,$H110,"")</f>
        <v>8.03953385455082</v>
      </c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32" t="n">
        <f aca="false">IF(ISNUMBER('Total Deaths'!$D102),('Total Deaths'!$D102-'Total Deaths'!$D101)/'Total Deaths'!$D$31,"")</f>
        <v>3.9021164021164</v>
      </c>
      <c r="E111" s="32" t="n">
        <f aca="false">IF(ISNUMBER('Total Deaths'!$E109),('Total Deaths'!$E109-'Total Deaths'!$E108)/'Total Deaths'!$E$31,"")</f>
        <v>3.76470588235294</v>
      </c>
      <c r="F111" s="32" t="n">
        <f aca="false">IF(ISNUMBER('Total Deaths'!$F113),('Total Deaths'!$F113-'Total Deaths'!$F112)/'Total Deaths'!$F$31,"")</f>
        <v>1.47081354374138</v>
      </c>
      <c r="G111" s="32" t="n">
        <f aca="false">IF(ISNUMBER('Total Deaths'!$G119),('Total Deaths'!$G119-'Total Deaths'!$G118)/'Total Deaths'!$G$31,"")</f>
        <v>5.21235521235521</v>
      </c>
      <c r="H111" s="32" t="n">
        <f aca="false">IF(ISNUMBER('Total Deaths'!$H117),('Total Deaths'!$H117-'Total Deaths'!$H116)/'Total Deaths'!$H$31,"")</f>
        <v>5.3547720902788</v>
      </c>
      <c r="I111" s="32" t="n">
        <f aca="false">IF(ISNUMBER('Total Deaths'!$I121),('Total Deaths'!$I121-'Total Deaths'!$I120)/'Total Deaths'!$I$31,"")</f>
        <v>1.85800604229607</v>
      </c>
      <c r="J111" s="32" t="n">
        <f aca="false">IF(ISNUMBER('Total Deaths'!$J122),('Total Deaths'!$J122-'Total Deaths'!$J121)/'Total Deaths'!$J$31,"")</f>
        <v>0.680353306278348</v>
      </c>
      <c r="K111" s="54"/>
      <c r="M111" s="15" t="n">
        <f aca="false">M110+1</f>
        <v>43956</v>
      </c>
      <c r="N111" s="0" t="n">
        <f aca="false">N110+1</f>
        <v>59</v>
      </c>
      <c r="O111" s="32" t="n">
        <f aca="false">IF($E111&gt;0,$E111,"")</f>
        <v>3.76470588235294</v>
      </c>
      <c r="P111" s="32" t="n">
        <f aca="false">IF($F111&gt;0,$F111,"")</f>
        <v>1.47081354374138</v>
      </c>
      <c r="Q111" s="32" t="n">
        <f aca="false">IF($J111&gt;0,$J111,"")</f>
        <v>0.680353306278348</v>
      </c>
      <c r="R111" s="32" t="n">
        <f aca="false">IF($G111&gt;0,$G111,"")</f>
        <v>5.21235521235521</v>
      </c>
      <c r="S111" s="32" t="n">
        <f aca="false">IF($H111&gt;0,$H111,"")</f>
        <v>5.3547720902788</v>
      </c>
      <c r="T111" s="32" t="n">
        <f aca="false">IF($I111&gt;0,$I111,"")</f>
        <v>1.85800604229607</v>
      </c>
      <c r="U111" s="32" t="n">
        <f aca="false">IF($D111&gt;0,$D111,"")</f>
        <v>3.9021164021164</v>
      </c>
      <c r="W111" s="15" t="n">
        <f aca="false">W110+1</f>
        <v>43956</v>
      </c>
      <c r="X111" s="0" t="n">
        <f aca="false">X110+1</f>
        <v>59</v>
      </c>
      <c r="Y111" s="32" t="n">
        <f aca="false">IF($E111&gt;0,$E111,"")</f>
        <v>3.76470588235294</v>
      </c>
      <c r="Z111" s="32" t="n">
        <f aca="false">IF($G111&gt;0,$G111,"")</f>
        <v>5.21235521235521</v>
      </c>
      <c r="AA111" s="32" t="n">
        <f aca="false">IF($I111&gt;0,$I111,"")</f>
        <v>1.85800604229607</v>
      </c>
      <c r="AB111" s="32" t="n">
        <f aca="false">IF($J111&gt;0,$J111,"")</f>
        <v>0.680353306278348</v>
      </c>
      <c r="AC111" s="32" t="n">
        <f aca="false">IF($F111&gt;0,$F111,"")</f>
        <v>1.47081354374138</v>
      </c>
      <c r="AD111" s="32" t="n">
        <f aca="false">IF($D111&gt;0,$D111,"")</f>
        <v>3.9021164021164</v>
      </c>
      <c r="AE111" s="32" t="n">
        <f aca="false">IF($H111&gt;0,$H111,"")</f>
        <v>5.3547720902788</v>
      </c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32" t="n">
        <f aca="false">IF(ISNUMBER('Total Deaths'!$D103),('Total Deaths'!$D103-'Total Deaths'!$D102)/'Total Deaths'!$D$31,"")</f>
        <v>6.10119047619048</v>
      </c>
      <c r="E112" s="32" t="n">
        <f aca="false">IF(ISNUMBER('Total Deaths'!$E110),('Total Deaths'!$E110-'Total Deaths'!$E109)/'Total Deaths'!$E$31,"")</f>
        <v>3.93582887700535</v>
      </c>
      <c r="F112" s="32" t="n">
        <f aca="false">IF(ISNUMBER('Total Deaths'!$F114),('Total Deaths'!$F114-'Total Deaths'!$F113)/'Total Deaths'!$F$31,"")</f>
        <v>7.40003064194883</v>
      </c>
      <c r="G112" s="32" t="n">
        <f aca="false">IF(ISNUMBER('Total Deaths'!$G120),('Total Deaths'!$G120-'Total Deaths'!$G119)/'Total Deaths'!$G$31,"")</f>
        <v>6.46718146718147</v>
      </c>
      <c r="H112" s="32" t="n">
        <f aca="false">IF(ISNUMBER('Total Deaths'!$H118),('Total Deaths'!$H118-'Total Deaths'!$H117)/'Total Deaths'!$H$31,"")</f>
        <v>4.98598613364803</v>
      </c>
      <c r="I112" s="32" t="n">
        <f aca="false">IF(ISNUMBER('Total Deaths'!$I122),('Total Deaths'!$I122-'Total Deaths'!$I121)/'Total Deaths'!$I$31,"")</f>
        <v>1.52567975830816</v>
      </c>
      <c r="J112" s="32" t="n">
        <f aca="false">IF(ISNUMBER('Total Deaths'!$J123),('Total Deaths'!$J123-'Total Deaths'!$J122)/'Total Deaths'!$J$31,"")</f>
        <v>0.83552160420148</v>
      </c>
      <c r="K112" s="54"/>
      <c r="M112" s="15" t="n">
        <f aca="false">M111+1</f>
        <v>43957</v>
      </c>
      <c r="N112" s="0" t="n">
        <f aca="false">N111+1</f>
        <v>60</v>
      </c>
      <c r="O112" s="32" t="n">
        <f aca="false">IF($E112&gt;0,$E112,"")</f>
        <v>3.93582887700535</v>
      </c>
      <c r="P112" s="32" t="n">
        <f aca="false">IF($F112&gt;0,$F112,"")</f>
        <v>7.40003064194883</v>
      </c>
      <c r="Q112" s="32" t="n">
        <f aca="false">IF($J112&gt;0,$J112,"")</f>
        <v>0.83552160420148</v>
      </c>
      <c r="R112" s="32" t="n">
        <f aca="false">IF($G112&gt;0,$G112,"")</f>
        <v>6.46718146718147</v>
      </c>
      <c r="S112" s="32" t="n">
        <f aca="false">IF($H112&gt;0,$H112,"")</f>
        <v>4.98598613364803</v>
      </c>
      <c r="T112" s="32" t="n">
        <f aca="false">IF($I112&gt;0,$I112,"")</f>
        <v>1.52567975830816</v>
      </c>
      <c r="U112" s="32" t="n">
        <f aca="false">IF($D112&gt;0,$D112,"")</f>
        <v>6.10119047619048</v>
      </c>
      <c r="W112" s="15" t="n">
        <f aca="false">W111+1</f>
        <v>43957</v>
      </c>
      <c r="X112" s="0" t="n">
        <f aca="false">X111+1</f>
        <v>60</v>
      </c>
      <c r="Y112" s="32" t="n">
        <f aca="false">IF($E112&gt;0,$E112,"")</f>
        <v>3.93582887700535</v>
      </c>
      <c r="Z112" s="32" t="n">
        <f aca="false">IF($G112&gt;0,$G112,"")</f>
        <v>6.46718146718147</v>
      </c>
      <c r="AA112" s="32" t="n">
        <f aca="false">IF($I112&gt;0,$I112,"")</f>
        <v>1.52567975830816</v>
      </c>
      <c r="AB112" s="32" t="n">
        <f aca="false">IF($J112&gt;0,$J112,"")</f>
        <v>0.83552160420148</v>
      </c>
      <c r="AC112" s="32" t="n">
        <f aca="false">IF($F112&gt;0,$F112,"")</f>
        <v>7.40003064194883</v>
      </c>
      <c r="AD112" s="32" t="n">
        <f aca="false">IF($D112&gt;0,$D112,"")</f>
        <v>6.10119047619048</v>
      </c>
      <c r="AE112" s="32" t="n">
        <f aca="false">IF($H112&gt;0,$H112,"")</f>
        <v>4.98598613364803</v>
      </c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32" t="n">
        <f aca="false">IF(ISNUMBER('Total Deaths'!$D104),('Total Deaths'!$D104-'Total Deaths'!$D103)/'Total Deaths'!$D$31,"")</f>
        <v>4.53042328042328</v>
      </c>
      <c r="E113" s="32" t="n">
        <f aca="false">IF(ISNUMBER('Total Deaths'!$E111),('Total Deaths'!$E111-'Total Deaths'!$E110)/'Total Deaths'!$E$31,"")</f>
        <v>4.64171122994652</v>
      </c>
      <c r="F113" s="32" t="n">
        <f aca="false">IF(ISNUMBER('Total Deaths'!$F115),('Total Deaths'!$F115-'Total Deaths'!$F114)/'Total Deaths'!$F$31,"")</f>
        <v>2.00704764823043</v>
      </c>
      <c r="G113" s="32" t="n">
        <f aca="false">IF(ISNUMBER('Total Deaths'!$G121),('Total Deaths'!$G121-'Total Deaths'!$G120)/'Total Deaths'!$G$31,"")</f>
        <v>0.579150579150579</v>
      </c>
      <c r="H113" s="32" t="n">
        <f aca="false">IF(ISNUMBER('Total Deaths'!$H119),('Total Deaths'!$H119-'Total Deaths'!$H118)/'Total Deaths'!$H$31,"")</f>
        <v>5.17775483109603</v>
      </c>
      <c r="I113" s="32" t="n">
        <f aca="false">IF(ISNUMBER('Total Deaths'!$I123),('Total Deaths'!$I123-'Total Deaths'!$I122)/'Total Deaths'!$I$31,"")</f>
        <v>2.33836858006042</v>
      </c>
      <c r="J113" s="32" t="n">
        <f aca="false">IF(ISNUMBER('Total Deaths'!$J124),('Total Deaths'!$J124-'Total Deaths'!$J123)/'Total Deaths'!$J$31,"")</f>
        <v>0.41776080210074</v>
      </c>
      <c r="K113" s="54"/>
      <c r="M113" s="15" t="n">
        <f aca="false">M112+1</f>
        <v>43958</v>
      </c>
      <c r="N113" s="0" t="n">
        <f aca="false">N112+1</f>
        <v>61</v>
      </c>
      <c r="O113" s="32" t="n">
        <f aca="false">IF($E113&gt;0,$E113,"")</f>
        <v>4.64171122994652</v>
      </c>
      <c r="P113" s="32" t="n">
        <f aca="false">IF($F113&gt;0,$F113,"")</f>
        <v>2.00704764823043</v>
      </c>
      <c r="Q113" s="32" t="n">
        <f aca="false">IF($J113&gt;0,$J113,"")</f>
        <v>0.41776080210074</v>
      </c>
      <c r="R113" s="32" t="n">
        <f aca="false">IF($G113&gt;0,$G113,"")</f>
        <v>0.579150579150579</v>
      </c>
      <c r="S113" s="32" t="n">
        <f aca="false">IF($H113&gt;0,$H113,"")</f>
        <v>5.17775483109603</v>
      </c>
      <c r="T113" s="32" t="n">
        <f aca="false">IF($I113&gt;0,$I113,"")</f>
        <v>2.33836858006042</v>
      </c>
      <c r="U113" s="32" t="n">
        <f aca="false">IF($D113&gt;0,$D113,"")</f>
        <v>4.53042328042328</v>
      </c>
      <c r="W113" s="15" t="n">
        <f aca="false">W112+1</f>
        <v>43958</v>
      </c>
      <c r="X113" s="0" t="n">
        <f aca="false">X112+1</f>
        <v>61</v>
      </c>
      <c r="Y113" s="32" t="n">
        <f aca="false">IF($E113&gt;0,$E113,"")</f>
        <v>4.64171122994652</v>
      </c>
      <c r="Z113" s="32" t="n">
        <f aca="false">IF($G113&gt;0,$G113,"")</f>
        <v>0.579150579150579</v>
      </c>
      <c r="AA113" s="32" t="n">
        <f aca="false">IF($I113&gt;0,$I113,"")</f>
        <v>2.33836858006042</v>
      </c>
      <c r="AB113" s="32" t="n">
        <f aca="false">IF($J113&gt;0,$J113,"")</f>
        <v>0.41776080210074</v>
      </c>
      <c r="AC113" s="32" t="n">
        <f aca="false">IF($F113&gt;0,$F113,"")</f>
        <v>2.00704764823043</v>
      </c>
      <c r="AD113" s="32" t="n">
        <f aca="false">IF($D113&gt;0,$D113,"")</f>
        <v>4.53042328042328</v>
      </c>
      <c r="AE113" s="32" t="n">
        <f aca="false">IF($H113&gt;0,$H113,"")</f>
        <v>5.17775483109603</v>
      </c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32" t="n">
        <f aca="false">IF(ISNUMBER('Total Deaths'!$D105),('Total Deaths'!$D105-'Total Deaths'!$D104)/'Total Deaths'!$D$31,"")</f>
        <v>4.01785714285714</v>
      </c>
      <c r="E114" s="32" t="n">
        <f aca="false">IF(ISNUMBER('Total Deaths'!$E112),('Total Deaths'!$E112-'Total Deaths'!$E111)/'Total Deaths'!$E$31,"")</f>
        <v>2.95187165775401</v>
      </c>
      <c r="F114" s="32" t="n">
        <f aca="false">IF(ISNUMBER('Total Deaths'!$F116),('Total Deaths'!$F116-'Total Deaths'!$F115)/'Total Deaths'!$F$31,"")</f>
        <v>-3.32465144783208</v>
      </c>
      <c r="G114" s="32" t="n">
        <f aca="false">IF(ISNUMBER('Total Deaths'!$G122),('Total Deaths'!$G122-'Total Deaths'!$G121)/'Total Deaths'!$G$31,"")</f>
        <v>2.99227799227799</v>
      </c>
      <c r="H114" s="32" t="n">
        <f aca="false">IF(ISNUMBER('Total Deaths'!$H120),('Total Deaths'!$H120-'Total Deaths'!$H119)/'Total Deaths'!$H$31,"")</f>
        <v>4.1599055907951</v>
      </c>
      <c r="I114" s="32" t="n">
        <f aca="false">IF(ISNUMBER('Total Deaths'!$I124),('Total Deaths'!$I124-'Total Deaths'!$I123)/'Total Deaths'!$I$31,"")</f>
        <v>4.63746223564955</v>
      </c>
      <c r="J114" s="32" t="n">
        <f aca="false">IF(ISNUMBER('Total Deaths'!$J125),('Total Deaths'!$J125-'Total Deaths'!$J124)/'Total Deaths'!$J$31,"")</f>
        <v>0.441632847935068</v>
      </c>
      <c r="K114" s="54"/>
      <c r="M114" s="15" t="n">
        <f aca="false">M113+1</f>
        <v>43959</v>
      </c>
      <c r="N114" s="0" t="n">
        <f aca="false">N113+1</f>
        <v>62</v>
      </c>
      <c r="O114" s="32" t="n">
        <f aca="false">IF($E114&gt;0,$E114,"")</f>
        <v>2.95187165775401</v>
      </c>
      <c r="P114" s="32" t="str">
        <f aca="false">IF($F114&gt;0,$F114,"")</f>
        <v/>
      </c>
      <c r="Q114" s="32" t="n">
        <f aca="false">IF($J114&gt;0,$J114,"")</f>
        <v>0.441632847935068</v>
      </c>
      <c r="R114" s="32" t="n">
        <f aca="false">IF($G114&gt;0,$G114,"")</f>
        <v>2.99227799227799</v>
      </c>
      <c r="S114" s="32" t="n">
        <f aca="false">IF($H114&gt;0,$H114,"")</f>
        <v>4.1599055907951</v>
      </c>
      <c r="T114" s="32" t="n">
        <f aca="false">IF($I114&gt;0,$I114,"")</f>
        <v>4.63746223564955</v>
      </c>
      <c r="U114" s="32" t="n">
        <f aca="false">IF($D114&gt;0,$D114,"")</f>
        <v>4.01785714285714</v>
      </c>
      <c r="W114" s="15" t="n">
        <f aca="false">W113+1</f>
        <v>43959</v>
      </c>
      <c r="X114" s="0" t="n">
        <f aca="false">X113+1</f>
        <v>62</v>
      </c>
      <c r="Y114" s="32" t="n">
        <f aca="false">IF($E114&gt;0,$E114,"")</f>
        <v>2.95187165775401</v>
      </c>
      <c r="Z114" s="32" t="n">
        <f aca="false">IF($G114&gt;0,$G114,"")</f>
        <v>2.99227799227799</v>
      </c>
      <c r="AA114" s="32" t="n">
        <f aca="false">IF($I114&gt;0,$I114,"")</f>
        <v>4.63746223564955</v>
      </c>
      <c r="AB114" s="32" t="n">
        <f aca="false">IF($J114&gt;0,$J114,"")</f>
        <v>0.441632847935068</v>
      </c>
      <c r="AC114" s="32" t="str">
        <f aca="false">IF($F114&gt;0,$F114,"")</f>
        <v/>
      </c>
      <c r="AD114" s="32" t="n">
        <f aca="false">IF($D114&gt;0,$D114,"")</f>
        <v>4.01785714285714</v>
      </c>
      <c r="AE114" s="32" t="n">
        <f aca="false">IF($H114&gt;0,$H114,"")</f>
        <v>4.1599055907951</v>
      </c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32" t="n">
        <f aca="false">IF(ISNUMBER('Total Deaths'!$D106),('Total Deaths'!$D106-'Total Deaths'!$D105)/'Total Deaths'!$D$31,"")</f>
        <v>3.20767195767196</v>
      </c>
      <c r="E115" s="32" t="n">
        <f aca="false">IF(ISNUMBER('Total Deaths'!$E113),('Total Deaths'!$E113-'Total Deaths'!$E112)/'Total Deaths'!$E$31,"")</f>
        <v>2.22459893048128</v>
      </c>
      <c r="F115" s="32" t="n">
        <f aca="false">IF(ISNUMBER('Total Deaths'!$F117),('Total Deaths'!$F117-'Total Deaths'!$F116)/'Total Deaths'!$F$31,"")</f>
        <v>1.685307185537</v>
      </c>
      <c r="G115" s="32" t="n">
        <f aca="false">IF(ISNUMBER('Total Deaths'!$G123),('Total Deaths'!$G123-'Total Deaths'!$G122)/'Total Deaths'!$G$31,"")</f>
        <v>9.26640926640927</v>
      </c>
      <c r="H115" s="32" t="n">
        <f aca="false">IF(ISNUMBER('Total Deaths'!$H121),('Total Deaths'!$H121-'Total Deaths'!$H120)/'Total Deaths'!$H$31,"")</f>
        <v>1.74066971529724</v>
      </c>
      <c r="I115" s="32" t="n">
        <f aca="false">IF(ISNUMBER('Total Deaths'!$I125),('Total Deaths'!$I125-'Total Deaths'!$I124)/'Total Deaths'!$I$31,"")</f>
        <v>3.69486404833837</v>
      </c>
      <c r="J115" s="32" t="str">
        <f aca="false">IF(ISNUMBER('Total Deaths'!$J126),('Total Deaths'!$J126-'Total Deaths'!$J125)/'Total Deaths'!$J$31,"")</f>
        <v/>
      </c>
      <c r="K115" s="54"/>
      <c r="M115" s="15" t="n">
        <f aca="false">M114+1</f>
        <v>43960</v>
      </c>
      <c r="N115" s="0" t="n">
        <f aca="false">N114+1</f>
        <v>63</v>
      </c>
      <c r="O115" s="32" t="n">
        <f aca="false">IF($E115&gt;0,$E115,"")</f>
        <v>2.22459893048128</v>
      </c>
      <c r="P115" s="32" t="n">
        <f aca="false">IF($F115&gt;0,$F115,"")</f>
        <v>1.685307185537</v>
      </c>
      <c r="Q115" s="32" t="str">
        <f aca="false">IF($J115&gt;0,$J115,"")</f>
        <v/>
      </c>
      <c r="R115" s="32" t="n">
        <f aca="false">IF($G115&gt;0,$G115,"")</f>
        <v>9.26640926640927</v>
      </c>
      <c r="S115" s="32" t="n">
        <f aca="false">IF($H115&gt;0,$H115,"")</f>
        <v>1.74066971529724</v>
      </c>
      <c r="T115" s="32" t="n">
        <f aca="false">IF($I115&gt;0,$I115,"")</f>
        <v>3.69486404833837</v>
      </c>
      <c r="U115" s="32" t="n">
        <f aca="false">IF($D115&gt;0,$D115,"")</f>
        <v>3.20767195767196</v>
      </c>
      <c r="W115" s="15" t="n">
        <f aca="false">W114+1</f>
        <v>43960</v>
      </c>
      <c r="X115" s="0" t="n">
        <f aca="false">X114+1</f>
        <v>63</v>
      </c>
      <c r="Y115" s="32" t="n">
        <f aca="false">IF($E115&gt;0,$E115,"")</f>
        <v>2.22459893048128</v>
      </c>
      <c r="Z115" s="32" t="n">
        <f aca="false">IF($G115&gt;0,$G115,"")</f>
        <v>9.26640926640927</v>
      </c>
      <c r="AA115" s="32" t="n">
        <f aca="false">IF($I115&gt;0,$I115,"")</f>
        <v>3.69486404833837</v>
      </c>
      <c r="AB115" s="32" t="str">
        <f aca="false">IF($J115&gt;0,$J115,"")</f>
        <v/>
      </c>
      <c r="AC115" s="32" t="n">
        <f aca="false">IF($F115&gt;0,$F115,"")</f>
        <v>1.685307185537</v>
      </c>
      <c r="AD115" s="32" t="n">
        <f aca="false">IF($D115&gt;0,$D115,"")</f>
        <v>3.20767195767196</v>
      </c>
      <c r="AE115" s="32" t="n">
        <f aca="false">IF($H115&gt;0,$H115,"")</f>
        <v>1.74066971529724</v>
      </c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32" t="n">
        <f aca="false">IF(ISNUMBER('Total Deaths'!$D107),('Total Deaths'!$D107-'Total Deaths'!$D106)/'Total Deaths'!$D$31,"")</f>
        <v>2.7281746031746</v>
      </c>
      <c r="E116" s="32" t="n">
        <f aca="false">IF(ISNUMBER('Total Deaths'!$E114),('Total Deaths'!$E114-'Total Deaths'!$E113)/'Total Deaths'!$E$31,"")</f>
        <v>1.86096256684492</v>
      </c>
      <c r="F116" s="32" t="n">
        <f aca="false">IF(ISNUMBER('Total Deaths'!$F118),('Total Deaths'!$F118-'Total Deaths'!$F117)/'Total Deaths'!$F$31,"")</f>
        <v>1.27164087635974</v>
      </c>
      <c r="G116" s="32" t="n">
        <f aca="false">IF(ISNUMBER('Total Deaths'!$G124),('Total Deaths'!$G124-'Total Deaths'!$G123)/'Total Deaths'!$G$31,"")</f>
        <v>9.16988416988417</v>
      </c>
      <c r="H116" s="32" t="n">
        <f aca="false">IF(ISNUMBER('Total Deaths'!$H122),('Total Deaths'!$H122-'Total Deaths'!$H121)/'Total Deaths'!$H$31,"")</f>
        <v>1.78492403009293</v>
      </c>
      <c r="I116" s="32" t="str">
        <f aca="false">IF(ISNUMBER('Total Deaths'!$I126),('Total Deaths'!$I126-'Total Deaths'!$I125)/'Total Deaths'!$I$31,"")</f>
        <v/>
      </c>
      <c r="J116" s="32" t="str">
        <f aca="false">IF(ISNUMBER('Total Deaths'!$J127),('Total Deaths'!$J127-'Total Deaths'!$J126)/'Total Deaths'!$J$31,"")</f>
        <v/>
      </c>
      <c r="K116" s="54"/>
      <c r="M116" s="15" t="n">
        <f aca="false">M115+1</f>
        <v>43961</v>
      </c>
      <c r="N116" s="0" t="n">
        <f aca="false">N115+1</f>
        <v>64</v>
      </c>
      <c r="O116" s="32" t="n">
        <f aca="false">IF($E116&gt;0,$E116,"")</f>
        <v>1.86096256684492</v>
      </c>
      <c r="P116" s="32" t="n">
        <f aca="false">IF($F116&gt;0,$F116,"")</f>
        <v>1.27164087635974</v>
      </c>
      <c r="Q116" s="32" t="str">
        <f aca="false">IF($J116&gt;0,$J116,"")</f>
        <v/>
      </c>
      <c r="R116" s="32" t="n">
        <f aca="false">IF($G116&gt;0,$G116,"")</f>
        <v>9.16988416988417</v>
      </c>
      <c r="S116" s="32" t="n">
        <f aca="false">IF($H116&gt;0,$H116,"")</f>
        <v>1.78492403009293</v>
      </c>
      <c r="T116" s="32" t="str">
        <f aca="false">IF($I116&gt;0,$I116,"")</f>
        <v/>
      </c>
      <c r="U116" s="32" t="n">
        <f aca="false">IF($D116&gt;0,$D116,"")</f>
        <v>2.7281746031746</v>
      </c>
      <c r="W116" s="15" t="n">
        <f aca="false">W115+1</f>
        <v>43961</v>
      </c>
      <c r="X116" s="0" t="n">
        <f aca="false">X115+1</f>
        <v>64</v>
      </c>
      <c r="Y116" s="32" t="n">
        <f aca="false">IF($E116&gt;0,$E116,"")</f>
        <v>1.86096256684492</v>
      </c>
      <c r="Z116" s="32" t="n">
        <f aca="false">IF($G116&gt;0,$G116,"")</f>
        <v>9.16988416988417</v>
      </c>
      <c r="AA116" s="32" t="str">
        <f aca="false">IF($I116&gt;0,$I116,"")</f>
        <v/>
      </c>
      <c r="AB116" s="32" t="str">
        <f aca="false">IF($J116&gt;0,$J116,"")</f>
        <v/>
      </c>
      <c r="AC116" s="32" t="n">
        <f aca="false">IF($F116&gt;0,$F116,"")</f>
        <v>1.27164087635974</v>
      </c>
      <c r="AD116" s="32" t="n">
        <f aca="false">IF($D116&gt;0,$D116,"")</f>
        <v>2.7281746031746</v>
      </c>
      <c r="AE116" s="32" t="n">
        <f aca="false">IF($H116&gt;0,$H116,"")</f>
        <v>1.78492403009293</v>
      </c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32" t="n">
        <f aca="false">IF(ISNUMBER('Total Deaths'!$D108),('Total Deaths'!$D108-'Total Deaths'!$D107)/'Total Deaths'!$D$31,"")</f>
        <v>2.95965608465608</v>
      </c>
      <c r="E117" s="32" t="n">
        <f aca="false">IF(ISNUMBER('Total Deaths'!$E115),('Total Deaths'!$E115-'Total Deaths'!$E114)/'Total Deaths'!$E$31,"")</f>
        <v>1.2620320855615</v>
      </c>
      <c r="F117" s="32" t="n">
        <f aca="false">IF(ISNUMBER('Total Deaths'!$F119),('Total Deaths'!$F119-'Total Deaths'!$F118)/'Total Deaths'!$F$31,"")</f>
        <v>1.13375210663398</v>
      </c>
      <c r="G117" s="32" t="n">
        <f aca="false">IF(ISNUMBER('Total Deaths'!$G125),('Total Deaths'!$G125-'Total Deaths'!$G124)/'Total Deaths'!$G$31,"")</f>
        <v>4.44015444015444</v>
      </c>
      <c r="H117" s="32" t="n">
        <f aca="false">IF(ISNUMBER('Total Deaths'!$H123),('Total Deaths'!$H123-'Total Deaths'!$H122)/'Total Deaths'!$H$31,"")</f>
        <v>1.97669272754094</v>
      </c>
      <c r="I117" s="32" t="str">
        <f aca="false">IF(ISNUMBER('Total Deaths'!$I127),('Total Deaths'!$I127-'Total Deaths'!$I126)/'Total Deaths'!$I$31,"")</f>
        <v/>
      </c>
      <c r="J117" s="32" t="str">
        <f aca="false">IF(ISNUMBER('Total Deaths'!$J128),('Total Deaths'!$J128-'Total Deaths'!$J127)/'Total Deaths'!$J$31,"")</f>
        <v/>
      </c>
      <c r="K117" s="54"/>
      <c r="M117" s="15" t="n">
        <f aca="false">M116+1</f>
        <v>43962</v>
      </c>
      <c r="N117" s="0" t="n">
        <f aca="false">N116+1</f>
        <v>65</v>
      </c>
      <c r="O117" s="32" t="n">
        <f aca="false">IF($E117&gt;0,$E117,"")</f>
        <v>1.2620320855615</v>
      </c>
      <c r="P117" s="32" t="n">
        <f aca="false">IF($F117&gt;0,$F117,"")</f>
        <v>1.13375210663398</v>
      </c>
      <c r="Q117" s="32" t="str">
        <f aca="false">IF($J117&gt;0,$J117,"")</f>
        <v/>
      </c>
      <c r="R117" s="32" t="n">
        <f aca="false">IF($G117&gt;0,$G117,"")</f>
        <v>4.44015444015444</v>
      </c>
      <c r="S117" s="32" t="n">
        <f aca="false">IF($H117&gt;0,$H117,"")</f>
        <v>1.97669272754094</v>
      </c>
      <c r="T117" s="32" t="str">
        <f aca="false">IF($I117&gt;0,$I117,"")</f>
        <v/>
      </c>
      <c r="U117" s="32" t="n">
        <f aca="false">IF($D117&gt;0,$D117,"")</f>
        <v>2.95965608465608</v>
      </c>
      <c r="W117" s="15" t="n">
        <f aca="false">W116+1</f>
        <v>43962</v>
      </c>
      <c r="X117" s="0" t="n">
        <f aca="false">X116+1</f>
        <v>65</v>
      </c>
      <c r="Y117" s="32" t="n">
        <f aca="false">IF($E117&gt;0,$E117,"")</f>
        <v>1.2620320855615</v>
      </c>
      <c r="Z117" s="32" t="n">
        <f aca="false">IF($G117&gt;0,$G117,"")</f>
        <v>4.44015444015444</v>
      </c>
      <c r="AA117" s="32" t="str">
        <f aca="false">IF($I117&gt;0,$I117,"")</f>
        <v/>
      </c>
      <c r="AB117" s="32" t="str">
        <f aca="false">IF($J117&gt;0,$J117,"")</f>
        <v/>
      </c>
      <c r="AC117" s="32" t="n">
        <f aca="false">IF($F117&gt;0,$F117,"")</f>
        <v>1.13375210663398</v>
      </c>
      <c r="AD117" s="32" t="n">
        <f aca="false">IF($D117&gt;0,$D117,"")</f>
        <v>2.95965608465608</v>
      </c>
      <c r="AE117" s="32" t="n">
        <f aca="false">IF($H117&gt;0,$H117,"")</f>
        <v>1.97669272754094</v>
      </c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32" t="n">
        <f aca="false">IF(ISNUMBER('Total Deaths'!$D109),('Total Deaths'!$D109-'Total Deaths'!$D108)/'Total Deaths'!$D$31,"")</f>
        <v>2.84391534391534</v>
      </c>
      <c r="E118" s="32" t="n">
        <f aca="false">IF(ISNUMBER('Total Deaths'!$E116),('Total Deaths'!$E116-'Total Deaths'!$E115)/'Total Deaths'!$E$31,"")</f>
        <v>1.47593582887701</v>
      </c>
      <c r="F118" s="32" t="n">
        <f aca="false">IF(ISNUMBER('Total Deaths'!$F120),('Total Deaths'!$F120-'Total Deaths'!$F119)/'Total Deaths'!$F$31,"")</f>
        <v>0.658801899800827</v>
      </c>
      <c r="G118" s="32" t="str">
        <f aca="false">IF(ISNUMBER('Total Deaths'!$G126),('Total Deaths'!$G126-'Total Deaths'!$G125)/'Total Deaths'!$G$31,"")</f>
        <v/>
      </c>
      <c r="H118" s="32" t="n">
        <f aca="false">IF(ISNUMBER('Total Deaths'!$H124),('Total Deaths'!$H124-'Total Deaths'!$H123)/'Total Deaths'!$H$31,"")</f>
        <v>6.07759256527511</v>
      </c>
      <c r="I118" s="32" t="str">
        <f aca="false">IF(ISNUMBER('Total Deaths'!$I128),('Total Deaths'!$I128-'Total Deaths'!$I127)/'Total Deaths'!$I$31,"")</f>
        <v/>
      </c>
      <c r="J118" s="32" t="str">
        <f aca="false">IF(ISNUMBER('Total Deaths'!$J129),('Total Deaths'!$J129-'Total Deaths'!$J128)/'Total Deaths'!$J$31,"")</f>
        <v/>
      </c>
      <c r="K118" s="54"/>
      <c r="M118" s="15" t="n">
        <f aca="false">M117+1</f>
        <v>43963</v>
      </c>
      <c r="N118" s="0" t="n">
        <f aca="false">N117+1</f>
        <v>66</v>
      </c>
      <c r="O118" s="32" t="n">
        <f aca="false">IF($E118&gt;0,$E118,"")</f>
        <v>1.47593582887701</v>
      </c>
      <c r="P118" s="32" t="n">
        <f aca="false">IF($F118&gt;0,$F118,"")</f>
        <v>0.658801899800827</v>
      </c>
      <c r="Q118" s="32" t="str">
        <f aca="false">IF($J118&gt;0,$J118,"")</f>
        <v/>
      </c>
      <c r="R118" s="32" t="str">
        <f aca="false">IF($G118&gt;0,$G118,"")</f>
        <v/>
      </c>
      <c r="S118" s="32" t="n">
        <f aca="false">IF($H118&gt;0,$H118,"")</f>
        <v>6.07759256527511</v>
      </c>
      <c r="T118" s="32" t="str">
        <f aca="false">IF($I118&gt;0,$I118,"")</f>
        <v/>
      </c>
      <c r="U118" s="32" t="n">
        <f aca="false">IF($D118&gt;0,$D118,"")</f>
        <v>2.84391534391534</v>
      </c>
      <c r="W118" s="15" t="n">
        <f aca="false">W117+1</f>
        <v>43963</v>
      </c>
      <c r="X118" s="0" t="n">
        <f aca="false">X117+1</f>
        <v>66</v>
      </c>
      <c r="Y118" s="32" t="n">
        <f aca="false">IF($E118&gt;0,$E118,"")</f>
        <v>1.47593582887701</v>
      </c>
      <c r="Z118" s="32" t="str">
        <f aca="false">IF($G118&gt;0,$G118,"")</f>
        <v/>
      </c>
      <c r="AA118" s="32" t="str">
        <f aca="false">IF($I118&gt;0,$I118,"")</f>
        <v/>
      </c>
      <c r="AB118" s="32" t="str">
        <f aca="false">IF($J118&gt;0,$J118,"")</f>
        <v/>
      </c>
      <c r="AC118" s="32" t="n">
        <f aca="false">IF($F118&gt;0,$F118,"")</f>
        <v>0.658801899800827</v>
      </c>
      <c r="AD118" s="32" t="n">
        <f aca="false">IF($D118&gt;0,$D118,"")</f>
        <v>2.84391534391534</v>
      </c>
      <c r="AE118" s="32" t="n">
        <f aca="false">IF($H118&gt;0,$H118,"")</f>
        <v>6.07759256527511</v>
      </c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32" t="n">
        <f aca="false">IF(ISNUMBER('Total Deaths'!$D110),('Total Deaths'!$D110-'Total Deaths'!$D109)/'Total Deaths'!$D$31,"")</f>
        <v>3.22420634920635</v>
      </c>
      <c r="E119" s="32" t="n">
        <f aca="false">IF(ISNUMBER('Total Deaths'!$E117),('Total Deaths'!$E117-'Total Deaths'!$E116)/'Total Deaths'!$E$31,"")</f>
        <v>2.35294117647059</v>
      </c>
      <c r="F119" s="32" t="n">
        <f aca="false">IF(ISNUMBER('Total Deaths'!$F121),('Total Deaths'!$F121-'Total Deaths'!$F120)/'Total Deaths'!$F$31,"")</f>
        <v>0.536234104489046</v>
      </c>
      <c r="G119" s="32" t="str">
        <f aca="false">IF(ISNUMBER('Total Deaths'!$G127),('Total Deaths'!$G127-'Total Deaths'!$G126)/'Total Deaths'!$G$31,"")</f>
        <v/>
      </c>
      <c r="H119" s="32" t="n">
        <f aca="false">IF(ISNUMBER('Total Deaths'!$H125),('Total Deaths'!$H125-'Total Deaths'!$H124)/'Total Deaths'!$H$31,"")</f>
        <v>5.56129222599203</v>
      </c>
      <c r="I119" s="32" t="str">
        <f aca="false">IF(ISNUMBER('Total Deaths'!$I129),('Total Deaths'!$I129-'Total Deaths'!$I128)/'Total Deaths'!$I$31,"")</f>
        <v/>
      </c>
      <c r="J119" s="32" t="str">
        <f aca="false">IF(ISNUMBER('Total Deaths'!$J130),('Total Deaths'!$J130-'Total Deaths'!$J129)/'Total Deaths'!$J$31,"")</f>
        <v/>
      </c>
      <c r="K119" s="54"/>
      <c r="M119" s="15" t="n">
        <f aca="false">M118+1</f>
        <v>43964</v>
      </c>
      <c r="N119" s="0" t="n">
        <f aca="false">N118+1</f>
        <v>67</v>
      </c>
      <c r="O119" s="32" t="n">
        <f aca="false">IF($E119&gt;0,$E119,"")</f>
        <v>2.35294117647059</v>
      </c>
      <c r="P119" s="32" t="n">
        <f aca="false">IF($F119&gt;0,$F119,"")</f>
        <v>0.536234104489046</v>
      </c>
      <c r="Q119" s="32" t="str">
        <f aca="false">IF($J119&gt;0,$J119,"")</f>
        <v/>
      </c>
      <c r="R119" s="32" t="str">
        <f aca="false">IF($G119&gt;0,$G119,"")</f>
        <v/>
      </c>
      <c r="S119" s="32" t="n">
        <f aca="false">IF($H119&gt;0,$H119,"")</f>
        <v>5.56129222599203</v>
      </c>
      <c r="T119" s="32" t="str">
        <f aca="false">IF($I119&gt;0,$I119,"")</f>
        <v/>
      </c>
      <c r="U119" s="32" t="n">
        <f aca="false">IF($D119&gt;0,$D119,"")</f>
        <v>3.22420634920635</v>
      </c>
      <c r="W119" s="15" t="n">
        <f aca="false">W118+1</f>
        <v>43964</v>
      </c>
      <c r="X119" s="0" t="n">
        <f aca="false">X118+1</f>
        <v>67</v>
      </c>
      <c r="Y119" s="32" t="n">
        <f aca="false">IF($E119&gt;0,$E119,"")</f>
        <v>2.35294117647059</v>
      </c>
      <c r="Z119" s="32" t="str">
        <f aca="false">IF($G119&gt;0,$G119,"")</f>
        <v/>
      </c>
      <c r="AA119" s="32" t="str">
        <f aca="false">IF($I119&gt;0,$I119,"")</f>
        <v/>
      </c>
      <c r="AB119" s="32" t="str">
        <f aca="false">IF($J119&gt;0,$J119,"")</f>
        <v/>
      </c>
      <c r="AC119" s="32" t="n">
        <f aca="false">IF($F119&gt;0,$F119,"")</f>
        <v>0.536234104489046</v>
      </c>
      <c r="AD119" s="32" t="n">
        <f aca="false">IF($D119&gt;0,$D119,"")</f>
        <v>3.22420634920635</v>
      </c>
      <c r="AE119" s="32" t="n">
        <f aca="false">IF($H119&gt;0,$H119,"")</f>
        <v>5.56129222599203</v>
      </c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32" t="n">
        <f aca="false">IF(ISNUMBER('Total Deaths'!$D111),('Total Deaths'!$D111-'Total Deaths'!$D110)/'Total Deaths'!$D$31,"")</f>
        <v>4.33201058201058</v>
      </c>
      <c r="E120" s="32" t="n">
        <f aca="false">IF(ISNUMBER('Total Deaths'!$E118),('Total Deaths'!$E118-'Total Deaths'!$E117)/'Total Deaths'!$E$31,"")</f>
        <v>1.11229946524064</v>
      </c>
      <c r="F120" s="32" t="n">
        <f aca="false">IF(ISNUMBER('Total Deaths'!$F122),('Total Deaths'!$F122-'Total Deaths'!$F121)/'Total Deaths'!$F$31,"")</f>
        <v>0.995863336908227</v>
      </c>
      <c r="G120" s="32" t="str">
        <f aca="false">IF(ISNUMBER('Total Deaths'!$G128),('Total Deaths'!$G128-'Total Deaths'!$G127)/'Total Deaths'!$G$31,"")</f>
        <v/>
      </c>
      <c r="H120" s="32" t="str">
        <f aca="false">IF(ISNUMBER('Total Deaths'!$H126),('Total Deaths'!$H126-'Total Deaths'!$H125)/'Total Deaths'!$H$31,"")</f>
        <v/>
      </c>
      <c r="I120" s="32" t="str">
        <f aca="false">IF(ISNUMBER('Total Deaths'!$I130),('Total Deaths'!$I130-'Total Deaths'!$I129)/'Total Deaths'!$I$31,"")</f>
        <v/>
      </c>
      <c r="J120" s="32" t="str">
        <f aca="false">IF(ISNUMBER('Total Deaths'!$J131),('Total Deaths'!$J131-'Total Deaths'!$J130)/'Total Deaths'!$J$31,"")</f>
        <v/>
      </c>
      <c r="K120" s="54"/>
      <c r="M120" s="15" t="n">
        <f aca="false">M119+1</f>
        <v>43965</v>
      </c>
      <c r="N120" s="0" t="n">
        <f aca="false">N119+1</f>
        <v>68</v>
      </c>
      <c r="O120" s="32" t="n">
        <f aca="false">IF($E120&gt;0,$E120,"")</f>
        <v>1.11229946524064</v>
      </c>
      <c r="P120" s="32" t="n">
        <f aca="false">IF($F120&gt;0,$F120,"")</f>
        <v>0.995863336908227</v>
      </c>
      <c r="Q120" s="32" t="str">
        <f aca="false">IF($J120&gt;0,$J120,"")</f>
        <v/>
      </c>
      <c r="R120" s="32" t="str">
        <f aca="false">IF($G120&gt;0,$G120,"")</f>
        <v/>
      </c>
      <c r="S120" s="32" t="str">
        <f aca="false">IF($H120&gt;0,$H120,"")</f>
        <v/>
      </c>
      <c r="T120" s="32" t="str">
        <f aca="false">IF($I120&gt;0,$I120,"")</f>
        <v/>
      </c>
      <c r="U120" s="32" t="n">
        <f aca="false">IF($D120&gt;0,$D120,"")</f>
        <v>4.33201058201058</v>
      </c>
      <c r="W120" s="15" t="n">
        <f aca="false">W119+1</f>
        <v>43965</v>
      </c>
      <c r="X120" s="0" t="n">
        <f aca="false">X119+1</f>
        <v>68</v>
      </c>
      <c r="Y120" s="32" t="n">
        <f aca="false">IF($E120&gt;0,$E120,"")</f>
        <v>1.11229946524064</v>
      </c>
      <c r="Z120" s="32" t="str">
        <f aca="false">IF($G120&gt;0,$G120,"")</f>
        <v/>
      </c>
      <c r="AA120" s="32" t="str">
        <f aca="false">IF($I120&gt;0,$I120,"")</f>
        <v/>
      </c>
      <c r="AB120" s="32" t="str">
        <f aca="false">IF($J120&gt;0,$J120,"")</f>
        <v/>
      </c>
      <c r="AC120" s="32" t="n">
        <f aca="false">IF($F120&gt;0,$F120,"")</f>
        <v>0.995863336908227</v>
      </c>
      <c r="AD120" s="32" t="n">
        <f aca="false">IF($D120&gt;0,$D120,"")</f>
        <v>4.33201058201058</v>
      </c>
      <c r="AE120" s="32" t="str">
        <f aca="false">IF($H120&gt;0,$H120,"")</f>
        <v/>
      </c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32" t="n">
        <f aca="false">IF(ISNUMBER('Total Deaths'!$D112),('Total Deaths'!$D112-'Total Deaths'!$D111)/'Total Deaths'!$D$31,"")</f>
        <v>4.00132275132275</v>
      </c>
      <c r="E121" s="32" t="n">
        <f aca="false">IF(ISNUMBER('Total Deaths'!$E119),('Total Deaths'!$E119-'Total Deaths'!$E118)/'Total Deaths'!$E$31,"")</f>
        <v>14.716577540107</v>
      </c>
      <c r="F121" s="32" t="n">
        <f aca="false">IF(ISNUMBER('Total Deaths'!$F123),('Total Deaths'!$F123-'Total Deaths'!$F122)/'Total Deaths'!$F$31,"")</f>
        <v>1.50145549256933</v>
      </c>
      <c r="G121" s="32" t="str">
        <f aca="false">IF(ISNUMBER('Total Deaths'!$G129),('Total Deaths'!$G129-'Total Deaths'!$G128)/'Total Deaths'!$G$31,"")</f>
        <v/>
      </c>
      <c r="H121" s="32" t="str">
        <f aca="false">IF(ISNUMBER('Total Deaths'!$H127),('Total Deaths'!$H127-'Total Deaths'!$H126)/'Total Deaths'!$H$31,"")</f>
        <v/>
      </c>
      <c r="I121" s="32" t="str">
        <f aca="false">IF(ISNUMBER('Total Deaths'!$I131),('Total Deaths'!$I131-'Total Deaths'!$I130)/'Total Deaths'!$I$31,"")</f>
        <v/>
      </c>
      <c r="J121" s="32" t="str">
        <f aca="false">IF(ISNUMBER('Total Deaths'!$J132),('Total Deaths'!$J132-'Total Deaths'!$J131)/'Total Deaths'!$J$31,"")</f>
        <v/>
      </c>
      <c r="K121" s="54"/>
      <c r="M121" s="15" t="n">
        <f aca="false">M120+1</f>
        <v>43966</v>
      </c>
      <c r="N121" s="0" t="n">
        <f aca="false">N120+1</f>
        <v>69</v>
      </c>
      <c r="O121" s="32" t="n">
        <f aca="false">IF($E121&gt;0,$E121,"")</f>
        <v>14.716577540107</v>
      </c>
      <c r="P121" s="32" t="n">
        <f aca="false">IF($F121&gt;0,$F121,"")</f>
        <v>1.50145549256933</v>
      </c>
      <c r="Q121" s="32" t="str">
        <f aca="false">IF($J121&gt;0,$J121,"")</f>
        <v/>
      </c>
      <c r="R121" s="32" t="str">
        <f aca="false">IF($G121&gt;0,$G121,"")</f>
        <v/>
      </c>
      <c r="S121" s="32" t="str">
        <f aca="false">IF($H121&gt;0,$H121,"")</f>
        <v/>
      </c>
      <c r="T121" s="32" t="str">
        <f aca="false">IF($I121&gt;0,$I121,"")</f>
        <v/>
      </c>
      <c r="U121" s="32" t="n">
        <f aca="false">IF($D121&gt;0,$D121,"")</f>
        <v>4.00132275132275</v>
      </c>
      <c r="W121" s="15" t="n">
        <f aca="false">W120+1</f>
        <v>43966</v>
      </c>
      <c r="X121" s="0" t="n">
        <f aca="false">X120+1</f>
        <v>69</v>
      </c>
      <c r="Y121" s="32" t="n">
        <f aca="false">IF($E121&gt;0,$E121,"")</f>
        <v>14.716577540107</v>
      </c>
      <c r="Z121" s="32" t="str">
        <f aca="false">IF($G121&gt;0,$G121,"")</f>
        <v/>
      </c>
      <c r="AA121" s="32" t="str">
        <f aca="false">IF($I121&gt;0,$I121,"")</f>
        <v/>
      </c>
      <c r="AB121" s="32" t="str">
        <f aca="false">IF($J121&gt;0,$J121,"")</f>
        <v/>
      </c>
      <c r="AC121" s="32" t="n">
        <f aca="false">IF($F121&gt;0,$F121,"")</f>
        <v>1.50145549256933</v>
      </c>
      <c r="AD121" s="32" t="n">
        <f aca="false">IF($D121&gt;0,$D121,"")</f>
        <v>4.00132275132275</v>
      </c>
      <c r="AE121" s="32" t="str">
        <f aca="false">IF($H121&gt;0,$H121,"")</f>
        <v/>
      </c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32" t="n">
        <f aca="false">IF(ISNUMBER('Total Deaths'!$D113),('Total Deaths'!$D113-'Total Deaths'!$D112)/'Total Deaths'!$D$31,"")</f>
        <v>2.5297619047619</v>
      </c>
      <c r="E122" s="32" t="n">
        <f aca="false">IF(ISNUMBER('Total Deaths'!$E120),('Total Deaths'!$E120-'Total Deaths'!$E119)/'Total Deaths'!$E$31,"")</f>
        <v>1.06951871657754</v>
      </c>
      <c r="F122" s="32" t="n">
        <f aca="false">IF(ISNUMBER('Total Deaths'!$F124),('Total Deaths'!$F124-'Total Deaths'!$F123)/'Total Deaths'!$F$31,"")</f>
        <v>1.0111843113222</v>
      </c>
      <c r="G122" s="32" t="str">
        <f aca="false">IF(ISNUMBER('Total Deaths'!$G130),('Total Deaths'!$G130-'Total Deaths'!$G129)/'Total Deaths'!$G$31,"")</f>
        <v/>
      </c>
      <c r="H122" s="32" t="str">
        <f aca="false">IF(ISNUMBER('Total Deaths'!$H128),('Total Deaths'!$H128-'Total Deaths'!$H127)/'Total Deaths'!$H$31,"")</f>
        <v/>
      </c>
      <c r="I122" s="32" t="str">
        <f aca="false">IF(ISNUMBER('Total Deaths'!$I132),('Total Deaths'!$I132-'Total Deaths'!$I131)/'Total Deaths'!$I$31,"")</f>
        <v/>
      </c>
      <c r="J122" s="32" t="str">
        <f aca="false">IF(ISNUMBER('Total Deaths'!$J133),('Total Deaths'!$J133-'Total Deaths'!$J132)/'Total Deaths'!$J$31,"")</f>
        <v/>
      </c>
      <c r="K122" s="54"/>
      <c r="M122" s="15" t="n">
        <f aca="false">M121+1</f>
        <v>43967</v>
      </c>
      <c r="N122" s="0" t="n">
        <f aca="false">N121+1</f>
        <v>70</v>
      </c>
      <c r="O122" s="32" t="n">
        <f aca="false">IF($E122&gt;0,$E122,"")</f>
        <v>1.06951871657754</v>
      </c>
      <c r="P122" s="32" t="n">
        <f aca="false">IF($F122&gt;0,$F122,"")</f>
        <v>1.0111843113222</v>
      </c>
      <c r="Q122" s="32" t="str">
        <f aca="false">IF($J122&gt;0,$J122,"")</f>
        <v/>
      </c>
      <c r="R122" s="32" t="str">
        <f aca="false">IF($G122&gt;0,$G122,"")</f>
        <v/>
      </c>
      <c r="S122" s="32" t="str">
        <f aca="false">IF($H122&gt;0,$H122,"")</f>
        <v/>
      </c>
      <c r="T122" s="32" t="str">
        <f aca="false">IF($I122&gt;0,$I122,"")</f>
        <v/>
      </c>
      <c r="U122" s="32" t="n">
        <f aca="false">IF($D122&gt;0,$D122,"")</f>
        <v>2.5297619047619</v>
      </c>
      <c r="W122" s="15" t="n">
        <f aca="false">W121+1</f>
        <v>43967</v>
      </c>
      <c r="X122" s="0" t="n">
        <f aca="false">X121+1</f>
        <v>70</v>
      </c>
      <c r="Y122" s="32" t="n">
        <f aca="false">IF($E122&gt;0,$E122,"")</f>
        <v>1.06951871657754</v>
      </c>
      <c r="Z122" s="32" t="str">
        <f aca="false">IF($G122&gt;0,$G122,"")</f>
        <v/>
      </c>
      <c r="AA122" s="32" t="str">
        <f aca="false">IF($I122&gt;0,$I122,"")</f>
        <v/>
      </c>
      <c r="AB122" s="32" t="str">
        <f aca="false">IF($J122&gt;0,$J122,"")</f>
        <v/>
      </c>
      <c r="AC122" s="32" t="n">
        <f aca="false">IF($F122&gt;0,$F122,"")</f>
        <v>1.0111843113222</v>
      </c>
      <c r="AD122" s="32" t="n">
        <f aca="false">IF($D122&gt;0,$D122,"")</f>
        <v>2.5297619047619</v>
      </c>
      <c r="AE122" s="32" t="str">
        <f aca="false">IF($H122&gt;0,$H122,"")</f>
        <v/>
      </c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32" t="n">
        <f aca="false">IF(ISNUMBER('Total Deaths'!$D114),('Total Deaths'!$D114-'Total Deaths'!$D113)/'Total Deaths'!$D$31,"")</f>
        <v>2.39748677248677</v>
      </c>
      <c r="E123" s="32" t="n">
        <f aca="false">IF(ISNUMBER('Total Deaths'!$E121),('Total Deaths'!$E121-'Total Deaths'!$E120)/'Total Deaths'!$E$31,"")</f>
        <v>1.58288770053476</v>
      </c>
      <c r="F123" s="32" t="n">
        <f aca="false">IF(ISNUMBER('Total Deaths'!$F125),('Total Deaths'!$F125-'Total Deaths'!$F124)/'Total Deaths'!$F$31,"")</f>
        <v>1.0111843113222</v>
      </c>
      <c r="G123" s="32" t="str">
        <f aca="false">IF(ISNUMBER('Total Deaths'!$G131),('Total Deaths'!$G131-'Total Deaths'!$G130)/'Total Deaths'!$G$31,"")</f>
        <v/>
      </c>
      <c r="H123" s="32" t="str">
        <f aca="false">IF(ISNUMBER('Total Deaths'!$H129),('Total Deaths'!$H129-'Total Deaths'!$H128)/'Total Deaths'!$H$31,"")</f>
        <v/>
      </c>
      <c r="I123" s="32" t="str">
        <f aca="false">IF(ISNUMBER('Total Deaths'!$I133),('Total Deaths'!$I133-'Total Deaths'!$I132)/'Total Deaths'!$I$31,"")</f>
        <v/>
      </c>
      <c r="J123" s="32" t="str">
        <f aca="false">IF(ISNUMBER('Total Deaths'!$J134),('Total Deaths'!$J134-'Total Deaths'!$J133)/'Total Deaths'!$J$31,"")</f>
        <v/>
      </c>
      <c r="K123" s="54"/>
      <c r="M123" s="15" t="n">
        <f aca="false">M122+1</f>
        <v>43968</v>
      </c>
      <c r="N123" s="0" t="n">
        <f aca="false">N122+1</f>
        <v>71</v>
      </c>
      <c r="O123" s="32" t="n">
        <f aca="false">IF($E123&gt;0,$E123,"")</f>
        <v>1.58288770053476</v>
      </c>
      <c r="P123" s="32" t="n">
        <f aca="false">IF($F123&gt;0,$F123,"")</f>
        <v>1.0111843113222</v>
      </c>
      <c r="Q123" s="32" t="str">
        <f aca="false">IF($J123&gt;0,$J123,"")</f>
        <v/>
      </c>
      <c r="R123" s="32" t="str">
        <f aca="false">IF($G123&gt;0,$G123,"")</f>
        <v/>
      </c>
      <c r="S123" s="32" t="str">
        <f aca="false">IF($H123&gt;0,$H123,"")</f>
        <v/>
      </c>
      <c r="T123" s="32" t="str">
        <f aca="false">IF($I123&gt;0,$I123,"")</f>
        <v/>
      </c>
      <c r="U123" s="32" t="n">
        <f aca="false">IF($D123&gt;0,$D123,"")</f>
        <v>2.39748677248677</v>
      </c>
      <c r="W123" s="15" t="n">
        <f aca="false">W122+1</f>
        <v>43968</v>
      </c>
      <c r="X123" s="0" t="n">
        <f aca="false">X122+1</f>
        <v>71</v>
      </c>
      <c r="Y123" s="32" t="n">
        <f aca="false">IF($E123&gt;0,$E123,"")</f>
        <v>1.58288770053476</v>
      </c>
      <c r="Z123" s="32" t="str">
        <f aca="false">IF($G123&gt;0,$G123,"")</f>
        <v/>
      </c>
      <c r="AA123" s="32" t="str">
        <f aca="false">IF($I123&gt;0,$I123,"")</f>
        <v/>
      </c>
      <c r="AB123" s="32" t="str">
        <f aca="false">IF($J123&gt;0,$J123,"")</f>
        <v/>
      </c>
      <c r="AC123" s="32" t="n">
        <f aca="false">IF($F123&gt;0,$F123,"")</f>
        <v>1.0111843113222</v>
      </c>
      <c r="AD123" s="32" t="n">
        <f aca="false">IF($D123&gt;0,$D123,"")</f>
        <v>2.39748677248677</v>
      </c>
      <c r="AE123" s="32" t="str">
        <f aca="false">IF($H123&gt;0,$H123,"")</f>
        <v/>
      </c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32" t="n">
        <f aca="false">IF(ISNUMBER('Total Deaths'!$D115),('Total Deaths'!$D115-'Total Deaths'!$D114)/'Total Deaths'!$D$31,"")</f>
        <v>1.63690476190476</v>
      </c>
      <c r="E124" s="32" t="n">
        <f aca="false">IF(ISNUMBER('Total Deaths'!$E122),('Total Deaths'!$E122-'Total Deaths'!$E121)/'Total Deaths'!$E$31,"")</f>
        <v>-40.9625668449198</v>
      </c>
      <c r="F124" s="32" t="str">
        <f aca="false">IF(ISNUMBER('Total Deaths'!$F126),('Total Deaths'!$F126-'Total Deaths'!$F125)/'Total Deaths'!$F$31,"")</f>
        <v/>
      </c>
      <c r="G124" s="32" t="str">
        <f aca="false">IF(ISNUMBER('Total Deaths'!$G132),('Total Deaths'!$G132-'Total Deaths'!$G131)/'Total Deaths'!$G$31,"")</f>
        <v/>
      </c>
      <c r="H124" s="32" t="str">
        <f aca="false">IF(ISNUMBER('Total Deaths'!$H130),('Total Deaths'!$H130-'Total Deaths'!$H129)/'Total Deaths'!$H$31,"")</f>
        <v/>
      </c>
      <c r="I124" s="32" t="str">
        <f aca="false">IF(ISNUMBER('Total Deaths'!$I134),('Total Deaths'!$I134-'Total Deaths'!$I133)/'Total Deaths'!$I$31,"")</f>
        <v/>
      </c>
      <c r="J124" s="32" t="str">
        <f aca="false">IF(ISNUMBER('Total Deaths'!$J135),('Total Deaths'!$J135-'Total Deaths'!$J134)/'Total Deaths'!$J$31,"")</f>
        <v/>
      </c>
      <c r="K124" s="54"/>
      <c r="M124" s="15" t="n">
        <f aca="false">M123+1</f>
        <v>43969</v>
      </c>
      <c r="N124" s="0" t="n">
        <f aca="false">N123+1</f>
        <v>72</v>
      </c>
      <c r="O124" s="32" t="str">
        <f aca="false">IF($E124&gt;0,$E124,"")</f>
        <v/>
      </c>
      <c r="P124" s="32" t="str">
        <f aca="false">IF($F124&gt;0,$F124,"")</f>
        <v/>
      </c>
      <c r="Q124" s="32" t="str">
        <f aca="false">IF($J124&gt;0,$J124,"")</f>
        <v/>
      </c>
      <c r="R124" s="32" t="str">
        <f aca="false">IF($G124&gt;0,$G124,"")</f>
        <v/>
      </c>
      <c r="S124" s="32" t="str">
        <f aca="false">IF($H124&gt;0,$H124,"")</f>
        <v/>
      </c>
      <c r="T124" s="32" t="str">
        <f aca="false">IF($I124&gt;0,$I124,"")</f>
        <v/>
      </c>
      <c r="U124" s="32" t="n">
        <f aca="false">IF($D124&gt;0,$D124,"")</f>
        <v>1.63690476190476</v>
      </c>
      <c r="W124" s="15" t="n">
        <f aca="false">W123+1</f>
        <v>43969</v>
      </c>
      <c r="X124" s="0" t="n">
        <f aca="false">X123+1</f>
        <v>72</v>
      </c>
      <c r="Y124" s="32" t="str">
        <f aca="false">IF($E124&gt;0,$E124,"")</f>
        <v/>
      </c>
      <c r="Z124" s="32" t="str">
        <f aca="false">IF($G124&gt;0,$G124,"")</f>
        <v/>
      </c>
      <c r="AA124" s="32" t="str">
        <f aca="false">IF($I124&gt;0,$I124,"")</f>
        <v/>
      </c>
      <c r="AB124" s="32" t="str">
        <f aca="false">IF($J124&gt;0,$J124,"")</f>
        <v/>
      </c>
      <c r="AC124" s="32" t="str">
        <f aca="false">IF($F124&gt;0,$F124,"")</f>
        <v/>
      </c>
      <c r="AD124" s="32" t="n">
        <f aca="false">IF($D124&gt;0,$D124,"")</f>
        <v>1.63690476190476</v>
      </c>
      <c r="AE124" s="32" t="str">
        <f aca="false">IF($H124&gt;0,$H124,"")</f>
        <v/>
      </c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32" t="n">
        <f aca="false">IF(ISNUMBER('Total Deaths'!$D116),('Total Deaths'!$D116-'Total Deaths'!$D115)/'Total Deaths'!$D$31,"")</f>
        <v>2.67857142857143</v>
      </c>
      <c r="E125" s="32" t="n">
        <f aca="false">IF(ISNUMBER('Total Deaths'!$E123),('Total Deaths'!$E123-'Total Deaths'!$E122)/'Total Deaths'!$E$31,"")</f>
        <v>5.98930481283422</v>
      </c>
      <c r="F125" s="32" t="str">
        <f aca="false">IF(ISNUMBER('Total Deaths'!$F127),('Total Deaths'!$F127-'Total Deaths'!$F126)/'Total Deaths'!$F$31,"")</f>
        <v/>
      </c>
      <c r="G125" s="32" t="str">
        <f aca="false">IF(ISNUMBER('Total Deaths'!$G133),('Total Deaths'!$G133-'Total Deaths'!$G132)/'Total Deaths'!$G$31,"")</f>
        <v/>
      </c>
      <c r="H125" s="32" t="str">
        <f aca="false">IF(ISNUMBER('Total Deaths'!$H131),('Total Deaths'!$H131-'Total Deaths'!$H130)/'Total Deaths'!$H$31,"")</f>
        <v/>
      </c>
      <c r="I125" s="32" t="str">
        <f aca="false">IF(ISNUMBER('Total Deaths'!$I135),('Total Deaths'!$I135-'Total Deaths'!$I134)/'Total Deaths'!$I$31,"")</f>
        <v/>
      </c>
      <c r="J125" s="32" t="str">
        <f aca="false">IF(ISNUMBER('Total Deaths'!$J136),('Total Deaths'!$J136-'Total Deaths'!$J135)/'Total Deaths'!$J$31,"")</f>
        <v/>
      </c>
      <c r="K125" s="54"/>
      <c r="M125" s="15" t="n">
        <f aca="false">M124+1</f>
        <v>43970</v>
      </c>
      <c r="N125" s="0" t="n">
        <f aca="false">N124+1</f>
        <v>73</v>
      </c>
      <c r="O125" s="32" t="n">
        <f aca="false">IF($E125&gt;0,$E125,"")</f>
        <v>5.98930481283422</v>
      </c>
      <c r="P125" s="32" t="str">
        <f aca="false">IF($F125&gt;0,$F125,"")</f>
        <v/>
      </c>
      <c r="Q125" s="32" t="str">
        <f aca="false">IF($J125&gt;0,$J125,"")</f>
        <v/>
      </c>
      <c r="R125" s="32" t="str">
        <f aca="false">IF($G125&gt;0,$G125,"")</f>
        <v/>
      </c>
      <c r="S125" s="32" t="str">
        <f aca="false">IF($H125&gt;0,$H125,"")</f>
        <v/>
      </c>
      <c r="T125" s="32" t="str">
        <f aca="false">IF($I125&gt;0,$I125,"")</f>
        <v/>
      </c>
      <c r="U125" s="32" t="n">
        <f aca="false">IF($D125&gt;0,$D125,"")</f>
        <v>2.67857142857143</v>
      </c>
      <c r="W125" s="15" t="n">
        <f aca="false">W124+1</f>
        <v>43970</v>
      </c>
      <c r="X125" s="0" t="n">
        <f aca="false">X124+1</f>
        <v>73</v>
      </c>
      <c r="Y125" s="32" t="n">
        <f aca="false">IF($E125&gt;0,$E125,"")</f>
        <v>5.98930481283422</v>
      </c>
      <c r="Z125" s="32" t="str">
        <f aca="false">IF($G125&gt;0,$G125,"")</f>
        <v/>
      </c>
      <c r="AA125" s="32" t="str">
        <f aca="false">IF($I125&gt;0,$I125,"")</f>
        <v/>
      </c>
      <c r="AB125" s="32" t="str">
        <f aca="false">IF($J125&gt;0,$J125,"")</f>
        <v/>
      </c>
      <c r="AC125" s="32" t="str">
        <f aca="false">IF($F125&gt;0,$F125,"")</f>
        <v/>
      </c>
      <c r="AD125" s="32" t="n">
        <f aca="false">IF($D125&gt;0,$D125,"")</f>
        <v>2.67857142857143</v>
      </c>
      <c r="AE125" s="32" t="str">
        <f aca="false">IF($H125&gt;0,$H125,"")</f>
        <v/>
      </c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32" t="n">
        <f aca="false">IF(ISNUMBER('Total Deaths'!$D117),('Total Deaths'!$D117-'Total Deaths'!$D116)/'Total Deaths'!$D$31,"")</f>
        <v>2.66203703703704</v>
      </c>
      <c r="E126" s="32" t="n">
        <f aca="false">IF(ISNUMBER('Total Deaths'!$E124),('Total Deaths'!$E124-'Total Deaths'!$E123)/'Total Deaths'!$E$31,"")</f>
        <v>0.0213903743315508</v>
      </c>
      <c r="F126" s="32" t="str">
        <f aca="false">IF(ISNUMBER('Total Deaths'!$F128),('Total Deaths'!$F128-'Total Deaths'!$F127)/'Total Deaths'!$F$31,"")</f>
        <v/>
      </c>
      <c r="G126" s="32" t="str">
        <f aca="false">IF(ISNUMBER('Total Deaths'!$G134),('Total Deaths'!$G134-'Total Deaths'!$G133)/'Total Deaths'!$G$31,"")</f>
        <v/>
      </c>
      <c r="H126" s="32" t="str">
        <f aca="false">IF(ISNUMBER('Total Deaths'!$H132),('Total Deaths'!$H132-'Total Deaths'!$H131)/'Total Deaths'!$H$31,"")</f>
        <v/>
      </c>
      <c r="I126" s="32" t="str">
        <f aca="false">IF(ISNUMBER('Total Deaths'!$I136),('Total Deaths'!$I136-'Total Deaths'!$I135)/'Total Deaths'!$I$31,"")</f>
        <v/>
      </c>
      <c r="J126" s="32" t="str">
        <f aca="false">IF(ISNUMBER('Total Deaths'!$J137),('Total Deaths'!$J137-'Total Deaths'!$J136)/'Total Deaths'!$J$31,"")</f>
        <v/>
      </c>
      <c r="K126" s="54"/>
      <c r="M126" s="15" t="n">
        <f aca="false">M125+1</f>
        <v>43971</v>
      </c>
      <c r="N126" s="0" t="n">
        <f aca="false">N125+1</f>
        <v>74</v>
      </c>
      <c r="O126" s="32" t="n">
        <f aca="false">IF($E126&gt;0,$E126,"")</f>
        <v>0.0213903743315508</v>
      </c>
      <c r="P126" s="32" t="str">
        <f aca="false">IF($F126&gt;0,$F126,"")</f>
        <v/>
      </c>
      <c r="Q126" s="32" t="str">
        <f aca="false">IF($J126&gt;0,$J126,"")</f>
        <v/>
      </c>
      <c r="R126" s="32" t="str">
        <f aca="false">IF($G126&gt;0,$G126,"")</f>
        <v/>
      </c>
      <c r="S126" s="32" t="str">
        <f aca="false">IF($H126&gt;0,$H126,"")</f>
        <v/>
      </c>
      <c r="T126" s="32" t="str">
        <f aca="false">IF($I126&gt;0,$I126,"")</f>
        <v/>
      </c>
      <c r="U126" s="32" t="n">
        <f aca="false">IF($D126&gt;0,$D126,"")</f>
        <v>2.66203703703704</v>
      </c>
      <c r="W126" s="15" t="n">
        <f aca="false">W125+1</f>
        <v>43971</v>
      </c>
      <c r="X126" s="0" t="n">
        <f aca="false">X125+1</f>
        <v>74</v>
      </c>
      <c r="Y126" s="32" t="n">
        <f aca="false">IF($E126&gt;0,$E126,"")</f>
        <v>0.0213903743315508</v>
      </c>
      <c r="Z126" s="32" t="str">
        <f aca="false">IF($G126&gt;0,$G126,"")</f>
        <v/>
      </c>
      <c r="AA126" s="32" t="str">
        <f aca="false">IF($I126&gt;0,$I126,"")</f>
        <v/>
      </c>
      <c r="AB126" s="32" t="str">
        <f aca="false">IF($J126&gt;0,$J126,"")</f>
        <v/>
      </c>
      <c r="AC126" s="32" t="str">
        <f aca="false">IF($F126&gt;0,$F126,"")</f>
        <v/>
      </c>
      <c r="AD126" s="32" t="n">
        <f aca="false">IF($D126&gt;0,$D126,"")</f>
        <v>2.66203703703704</v>
      </c>
      <c r="AE126" s="32" t="str">
        <f aca="false">IF($H126&gt;0,$H126,"")</f>
        <v/>
      </c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32" t="n">
        <f aca="false">IF(ISNUMBER('Total Deaths'!$D118),('Total Deaths'!$D118-'Total Deaths'!$D117)/'Total Deaths'!$D$31,"")</f>
        <v>2.57936507936508</v>
      </c>
      <c r="E127" s="32" t="n">
        <f aca="false">IF(ISNUMBER('Total Deaths'!$E125),('Total Deaths'!$E125-'Total Deaths'!$E124)/'Total Deaths'!$E$31,"")</f>
        <v>0.0213903743315508</v>
      </c>
      <c r="F127" s="32" t="str">
        <f aca="false">IF(ISNUMBER('Total Deaths'!$F129),('Total Deaths'!$F129-'Total Deaths'!$F128)/'Total Deaths'!$F$31,"")</f>
        <v/>
      </c>
      <c r="G127" s="32" t="str">
        <f aca="false">IF(ISNUMBER('Total Deaths'!$G135),('Total Deaths'!$G135-'Total Deaths'!$G134)/'Total Deaths'!$G$31,"")</f>
        <v/>
      </c>
      <c r="H127" s="32" t="str">
        <f aca="false">IF(ISNUMBER('Total Deaths'!$H133),('Total Deaths'!$H133-'Total Deaths'!$H132)/'Total Deaths'!$H$31,"")</f>
        <v/>
      </c>
      <c r="I127" s="32" t="str">
        <f aca="false">IF(ISNUMBER('Total Deaths'!$I137),('Total Deaths'!$I137-'Total Deaths'!$I136)/'Total Deaths'!$I$31,"")</f>
        <v/>
      </c>
      <c r="J127" s="32" t="str">
        <f aca="false">IF(ISNUMBER('Total Deaths'!$J138),('Total Deaths'!$J138-'Total Deaths'!$J137)/'Total Deaths'!$J$31,"")</f>
        <v/>
      </c>
      <c r="K127" s="54"/>
      <c r="M127" s="15" t="n">
        <f aca="false">M126+1</f>
        <v>43972</v>
      </c>
      <c r="N127" s="0" t="n">
        <f aca="false">N126+1</f>
        <v>75</v>
      </c>
      <c r="O127" s="32" t="n">
        <f aca="false">IF($E127&gt;0,$E127,"")</f>
        <v>0.0213903743315508</v>
      </c>
      <c r="P127" s="32" t="str">
        <f aca="false">IF($F127&gt;0,$F127,"")</f>
        <v/>
      </c>
      <c r="Q127" s="32" t="str">
        <f aca="false">IF($J127&gt;0,$J127,"")</f>
        <v/>
      </c>
      <c r="R127" s="32" t="str">
        <f aca="false">IF($G127&gt;0,$G127,"")</f>
        <v/>
      </c>
      <c r="S127" s="32" t="str">
        <f aca="false">IF($H127&gt;0,$H127,"")</f>
        <v/>
      </c>
      <c r="T127" s="32" t="str">
        <f aca="false">IF($I127&gt;0,$I127,"")</f>
        <v/>
      </c>
      <c r="U127" s="32" t="n">
        <f aca="false">IF($D127&gt;0,$D127,"")</f>
        <v>2.57936507936508</v>
      </c>
      <c r="W127" s="15" t="n">
        <f aca="false">W126+1</f>
        <v>43972</v>
      </c>
      <c r="X127" s="0" t="n">
        <f aca="false">X126+1</f>
        <v>75</v>
      </c>
      <c r="Y127" s="32" t="n">
        <f aca="false">IF($E127&gt;0,$E127,"")</f>
        <v>0.0213903743315508</v>
      </c>
      <c r="Z127" s="32" t="str">
        <f aca="false">IF($G127&gt;0,$G127,"")</f>
        <v/>
      </c>
      <c r="AA127" s="32" t="str">
        <f aca="false">IF($I127&gt;0,$I127,"")</f>
        <v/>
      </c>
      <c r="AB127" s="32" t="str">
        <f aca="false">IF($J127&gt;0,$J127,"")</f>
        <v/>
      </c>
      <c r="AC127" s="32" t="str">
        <f aca="false">IF($F127&gt;0,$F127,"")</f>
        <v/>
      </c>
      <c r="AD127" s="32" t="n">
        <f aca="false">IF($D127&gt;0,$D127,"")</f>
        <v>2.57936507936508</v>
      </c>
      <c r="AE127" s="32" t="str">
        <f aca="false">IF($H127&gt;0,$H127,"")</f>
        <v/>
      </c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32" t="n">
        <f aca="false">IF(ISNUMBER('Total Deaths'!$D119),('Total Deaths'!$D119-'Total Deaths'!$D118)/'Total Deaths'!$D$31,"")</f>
        <v>2.1494708994709</v>
      </c>
      <c r="E128" s="32" t="str">
        <f aca="false">IF(ISNUMBER('Total Deaths'!$E126),('Total Deaths'!$E126-'Total Deaths'!$E125)/'Total Deaths'!$E$31,"")</f>
        <v/>
      </c>
      <c r="F128" s="32" t="str">
        <f aca="false">IF(ISNUMBER('Total Deaths'!$F130),('Total Deaths'!$F130-'Total Deaths'!$F129)/'Total Deaths'!$F$31,"")</f>
        <v/>
      </c>
      <c r="G128" s="32" t="str">
        <f aca="false">IF(ISNUMBER('Total Deaths'!$G136),('Total Deaths'!$G136-'Total Deaths'!$G135)/'Total Deaths'!$G$31,"")</f>
        <v/>
      </c>
      <c r="H128" s="32" t="str">
        <f aca="false">IF(ISNUMBER('Total Deaths'!$H134),('Total Deaths'!$H134-'Total Deaths'!$H133)/'Total Deaths'!$H$31,"")</f>
        <v/>
      </c>
      <c r="I128" s="32" t="str">
        <f aca="false">IF(ISNUMBER('Total Deaths'!$I138),('Total Deaths'!$I138-'Total Deaths'!$I137)/'Total Deaths'!$I$31,"")</f>
        <v/>
      </c>
      <c r="J128" s="32" t="str">
        <f aca="false">IF(ISNUMBER('Total Deaths'!$J139),('Total Deaths'!$J139-'Total Deaths'!$J138)/'Total Deaths'!$J$31,"")</f>
        <v/>
      </c>
      <c r="K128" s="54"/>
      <c r="M128" s="15" t="n">
        <f aca="false">M127+1</f>
        <v>43973</v>
      </c>
      <c r="N128" s="0" t="n">
        <f aca="false">N127+1</f>
        <v>76</v>
      </c>
      <c r="O128" s="32" t="str">
        <f aca="false">IF($E128&gt;0,$E128,"")</f>
        <v/>
      </c>
      <c r="P128" s="32" t="str">
        <f aca="false">IF($F128&gt;0,$F128,"")</f>
        <v/>
      </c>
      <c r="Q128" s="32" t="str">
        <f aca="false">IF($J128&gt;0,$J128,"")</f>
        <v/>
      </c>
      <c r="R128" s="32" t="str">
        <f aca="false">IF($G128&gt;0,$G128,"")</f>
        <v/>
      </c>
      <c r="S128" s="32" t="str">
        <f aca="false">IF($H128&gt;0,$H128,"")</f>
        <v/>
      </c>
      <c r="T128" s="32" t="str">
        <f aca="false">IF($I128&gt;0,$I128,"")</f>
        <v/>
      </c>
      <c r="U128" s="32" t="n">
        <f aca="false">IF($D128&gt;0,$D128,"")</f>
        <v>2.1494708994709</v>
      </c>
      <c r="W128" s="15" t="n">
        <f aca="false">W127+1</f>
        <v>43973</v>
      </c>
      <c r="X128" s="0" t="n">
        <f aca="false">X127+1</f>
        <v>76</v>
      </c>
      <c r="Y128" s="32" t="str">
        <f aca="false">IF($E128&gt;0,$E128,"")</f>
        <v/>
      </c>
      <c r="Z128" s="32" t="str">
        <f aca="false">IF($G128&gt;0,$G128,"")</f>
        <v/>
      </c>
      <c r="AA128" s="32" t="str">
        <f aca="false">IF($I128&gt;0,$I128,"")</f>
        <v/>
      </c>
      <c r="AB128" s="32" t="str">
        <f aca="false">IF($J128&gt;0,$J128,"")</f>
        <v/>
      </c>
      <c r="AC128" s="32" t="str">
        <f aca="false">IF($F128&gt;0,$F128,"")</f>
        <v/>
      </c>
      <c r="AD128" s="32" t="n">
        <f aca="false">IF($D128&gt;0,$D128,"")</f>
        <v>2.1494708994709</v>
      </c>
      <c r="AE128" s="32" t="str">
        <f aca="false">IF($H128&gt;0,$H128,"")</f>
        <v/>
      </c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32" t="n">
        <f aca="false">IF(ISNUMBER('Total Deaths'!$D120),('Total Deaths'!$D120-'Total Deaths'!$D119)/'Total Deaths'!$D$31,"")</f>
        <v>1.96759259259259</v>
      </c>
      <c r="E129" s="32" t="str">
        <f aca="false">IF(ISNUMBER('Total Deaths'!$E127),('Total Deaths'!$E127-'Total Deaths'!$E126)/'Total Deaths'!$E$31,"")</f>
        <v/>
      </c>
      <c r="F129" s="32" t="str">
        <f aca="false">IF(ISNUMBER('Total Deaths'!$F131),('Total Deaths'!$F131-'Total Deaths'!$F130)/'Total Deaths'!$F$31,"")</f>
        <v/>
      </c>
      <c r="G129" s="32" t="str">
        <f aca="false">IF(ISNUMBER('Total Deaths'!$G137),('Total Deaths'!$G137-'Total Deaths'!$G136)/'Total Deaths'!$G$31,"")</f>
        <v/>
      </c>
      <c r="H129" s="32" t="str">
        <f aca="false">IF(ISNUMBER('Total Deaths'!$H135),('Total Deaths'!$H135-'Total Deaths'!$H134)/'Total Deaths'!$H$31,"")</f>
        <v/>
      </c>
      <c r="I129" s="32" t="str">
        <f aca="false">IF(ISNUMBER('Total Deaths'!$I139),('Total Deaths'!$I139-'Total Deaths'!$I138)/'Total Deaths'!$I$31,"")</f>
        <v/>
      </c>
      <c r="J129" s="32" t="str">
        <f aca="false">IF(ISNUMBER('Total Deaths'!$J140),('Total Deaths'!$J140-'Total Deaths'!$J139)/'Total Deaths'!$J$31,"")</f>
        <v/>
      </c>
      <c r="K129" s="54"/>
      <c r="M129" s="15" t="n">
        <f aca="false">M128+1</f>
        <v>43974</v>
      </c>
      <c r="N129" s="0" t="n">
        <f aca="false">N128+1</f>
        <v>77</v>
      </c>
      <c r="O129" s="32" t="str">
        <f aca="false">IF($E129&gt;0,$E129,"")</f>
        <v/>
      </c>
      <c r="P129" s="32" t="str">
        <f aca="false">IF($F129&gt;0,$F129,"")</f>
        <v/>
      </c>
      <c r="Q129" s="32" t="str">
        <f aca="false">IF($J129&gt;0,$J129,"")</f>
        <v/>
      </c>
      <c r="R129" s="32" t="str">
        <f aca="false">IF($G129&gt;0,$G129,"")</f>
        <v/>
      </c>
      <c r="S129" s="32" t="str">
        <f aca="false">IF($H129&gt;0,$H129,"")</f>
        <v/>
      </c>
      <c r="T129" s="32" t="str">
        <f aca="false">IF($I129&gt;0,$I129,"")</f>
        <v/>
      </c>
      <c r="U129" s="32" t="n">
        <f aca="false">IF($D129&gt;0,$D129,"")</f>
        <v>1.96759259259259</v>
      </c>
      <c r="W129" s="15" t="n">
        <f aca="false">W128+1</f>
        <v>43974</v>
      </c>
      <c r="X129" s="0" t="n">
        <f aca="false">X128+1</f>
        <v>77</v>
      </c>
      <c r="Y129" s="32" t="str">
        <f aca="false">IF($E129&gt;0,$E129,"")</f>
        <v/>
      </c>
      <c r="Z129" s="32" t="str">
        <f aca="false">IF($G129&gt;0,$G129,"")</f>
        <v/>
      </c>
      <c r="AA129" s="32" t="str">
        <f aca="false">IF($I129&gt;0,$I129,"")</f>
        <v/>
      </c>
      <c r="AB129" s="32" t="str">
        <f aca="false">IF($J129&gt;0,$J129,"")</f>
        <v/>
      </c>
      <c r="AC129" s="32" t="str">
        <f aca="false">IF($F129&gt;0,$F129,"")</f>
        <v/>
      </c>
      <c r="AD129" s="32" t="n">
        <f aca="false">IF($D129&gt;0,$D129,"")</f>
        <v>1.96759259259259</v>
      </c>
      <c r="AE129" s="32" t="str">
        <f aca="false">IF($H129&gt;0,$H129,"")</f>
        <v/>
      </c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32" t="n">
        <f aca="false">IF(ISNUMBER('Total Deaths'!$D121),('Total Deaths'!$D121-'Total Deaths'!$D120)/'Total Deaths'!$D$31,"")</f>
        <v>0.826719576719577</v>
      </c>
      <c r="E130" s="32" t="str">
        <f aca="false">IF(ISNUMBER('Total Deaths'!$E128),('Total Deaths'!$E128-'Total Deaths'!$E127)/'Total Deaths'!$E$31,"")</f>
        <v/>
      </c>
      <c r="F130" s="32" t="str">
        <f aca="false">IF(ISNUMBER('Total Deaths'!$F132),('Total Deaths'!$F132-'Total Deaths'!$F131)/'Total Deaths'!$F$31,"")</f>
        <v/>
      </c>
      <c r="G130" s="32" t="str">
        <f aca="false">IF(ISNUMBER('Total Deaths'!$G138),('Total Deaths'!$G138-'Total Deaths'!$G137)/'Total Deaths'!$G$31,"")</f>
        <v/>
      </c>
      <c r="H130" s="32" t="str">
        <f aca="false">IF(ISNUMBER('Total Deaths'!$H136),('Total Deaths'!$H136-'Total Deaths'!$H135)/'Total Deaths'!$H$31,"")</f>
        <v/>
      </c>
      <c r="I130" s="32" t="str">
        <f aca="false">IF(ISNUMBER('Total Deaths'!$I140),('Total Deaths'!$I140-'Total Deaths'!$I139)/'Total Deaths'!$I$31,"")</f>
        <v/>
      </c>
      <c r="J130" s="32" t="str">
        <f aca="false">IF(ISNUMBER('Total Deaths'!$J141),('Total Deaths'!$J141-'Total Deaths'!$J140)/'Total Deaths'!$J$31,"")</f>
        <v/>
      </c>
      <c r="K130" s="54"/>
      <c r="M130" s="15" t="n">
        <f aca="false">M129+1</f>
        <v>43975</v>
      </c>
      <c r="N130" s="0" t="n">
        <f aca="false">N129+1</f>
        <v>78</v>
      </c>
      <c r="O130" s="32" t="str">
        <f aca="false">IF($E130&gt;0,$E130,"")</f>
        <v/>
      </c>
      <c r="P130" s="32" t="str">
        <f aca="false">IF($F130&gt;0,$F130,"")</f>
        <v/>
      </c>
      <c r="Q130" s="32" t="str">
        <f aca="false">IF($J130&gt;0,$J130,"")</f>
        <v/>
      </c>
      <c r="R130" s="32" t="str">
        <f aca="false">IF($G130&gt;0,$G130,"")</f>
        <v/>
      </c>
      <c r="S130" s="32" t="str">
        <f aca="false">IF($H130&gt;0,$H130,"")</f>
        <v/>
      </c>
      <c r="T130" s="32" t="str">
        <f aca="false">IF($I130&gt;0,$I130,"")</f>
        <v/>
      </c>
      <c r="U130" s="32" t="n">
        <f aca="false">IF($D130&gt;0,$D130,"")</f>
        <v>0.826719576719577</v>
      </c>
      <c r="W130" s="15" t="n">
        <f aca="false">W129+1</f>
        <v>43975</v>
      </c>
      <c r="X130" s="0" t="n">
        <f aca="false">X129+1</f>
        <v>78</v>
      </c>
      <c r="Y130" s="32" t="str">
        <f aca="false">IF($E130&gt;0,$E130,"")</f>
        <v/>
      </c>
      <c r="Z130" s="32" t="str">
        <f aca="false">IF($G130&gt;0,$G130,"")</f>
        <v/>
      </c>
      <c r="AA130" s="32" t="str">
        <f aca="false">IF($I130&gt;0,$I130,"")</f>
        <v/>
      </c>
      <c r="AB130" s="32" t="str">
        <f aca="false">IF($J130&gt;0,$J130,"")</f>
        <v/>
      </c>
      <c r="AC130" s="32" t="str">
        <f aca="false">IF($F130&gt;0,$F130,"")</f>
        <v/>
      </c>
      <c r="AD130" s="32" t="n">
        <f aca="false">IF($D130&gt;0,$D130,"")</f>
        <v>0.826719576719577</v>
      </c>
      <c r="AE130" s="32" t="str">
        <f aca="false">IF($H130&gt;0,$H130,"")</f>
        <v/>
      </c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32" t="n">
        <f aca="false">IF(ISNUMBER('Total Deaths'!$D122),('Total Deaths'!$D122-'Total Deaths'!$D121)/'Total Deaths'!$D$31,"")</f>
        <v>1.52116402116402</v>
      </c>
      <c r="E131" s="32" t="str">
        <f aca="false">IF(ISNUMBER('Total Deaths'!$E129),('Total Deaths'!$E129-'Total Deaths'!$E128)/'Total Deaths'!$E$31,"")</f>
        <v/>
      </c>
      <c r="F131" s="32" t="str">
        <f aca="false">IF(ISNUMBER('Total Deaths'!$F133),('Total Deaths'!$F133-'Total Deaths'!$F132)/'Total Deaths'!$F$31,"")</f>
        <v/>
      </c>
      <c r="G131" s="32" t="str">
        <f aca="false">IF(ISNUMBER('Total Deaths'!$G139),('Total Deaths'!$G139-'Total Deaths'!$G138)/'Total Deaths'!$G$31,"")</f>
        <v/>
      </c>
      <c r="H131" s="32" t="str">
        <f aca="false">IF(ISNUMBER('Total Deaths'!$H137),('Total Deaths'!$H137-'Total Deaths'!$H136)/'Total Deaths'!$H$31,"")</f>
        <v/>
      </c>
      <c r="I131" s="32" t="str">
        <f aca="false">IF(ISNUMBER('Total Deaths'!$I141),('Total Deaths'!$I141-'Total Deaths'!$I140)/'Total Deaths'!$I$31,"")</f>
        <v/>
      </c>
      <c r="J131" s="32" t="str">
        <f aca="false">IF(ISNUMBER('Total Deaths'!$J142),('Total Deaths'!$J142-'Total Deaths'!$J141)/'Total Deaths'!$J$31,"")</f>
        <v/>
      </c>
      <c r="K131" s="54"/>
      <c r="M131" s="15" t="n">
        <f aca="false">M130+1</f>
        <v>43976</v>
      </c>
      <c r="N131" s="0" t="n">
        <f aca="false">N130+1</f>
        <v>79</v>
      </c>
      <c r="O131" s="32" t="str">
        <f aca="false">IF($E131&gt;0,$E131,"")</f>
        <v/>
      </c>
      <c r="P131" s="32" t="str">
        <f aca="false">IF($F131&gt;0,$F131,"")</f>
        <v/>
      </c>
      <c r="Q131" s="32" t="str">
        <f aca="false">IF($J131&gt;0,$J131,"")</f>
        <v/>
      </c>
      <c r="R131" s="32" t="str">
        <f aca="false">IF($G131&gt;0,$G131,"")</f>
        <v/>
      </c>
      <c r="S131" s="32" t="str">
        <f aca="false">IF($H131&gt;0,$H131,"")</f>
        <v/>
      </c>
      <c r="T131" s="32" t="str">
        <f aca="false">IF($I131&gt;0,$I131,"")</f>
        <v/>
      </c>
      <c r="U131" s="32" t="n">
        <f aca="false">IF($D131&gt;0,$D131,"")</f>
        <v>1.52116402116402</v>
      </c>
      <c r="W131" s="15" t="n">
        <f aca="false">W130+1</f>
        <v>43976</v>
      </c>
      <c r="X131" s="0" t="n">
        <f aca="false">X130+1</f>
        <v>79</v>
      </c>
      <c r="Y131" s="32" t="str">
        <f aca="false">IF($E131&gt;0,$E131,"")</f>
        <v/>
      </c>
      <c r="Z131" s="32" t="str">
        <f aca="false">IF($G131&gt;0,$G131,"")</f>
        <v/>
      </c>
      <c r="AA131" s="32" t="str">
        <f aca="false">IF($I131&gt;0,$I131,"")</f>
        <v/>
      </c>
      <c r="AB131" s="32" t="str">
        <f aca="false">IF($J131&gt;0,$J131,"")</f>
        <v/>
      </c>
      <c r="AC131" s="32" t="str">
        <f aca="false">IF($F131&gt;0,$F131,"")</f>
        <v/>
      </c>
      <c r="AD131" s="32" t="n">
        <f aca="false">IF($D131&gt;0,$D131,"")</f>
        <v>1.52116402116402</v>
      </c>
      <c r="AE131" s="32" t="str">
        <f aca="false">IF($H131&gt;0,$H131,"")</f>
        <v/>
      </c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32" t="n">
        <f aca="false">IF(ISNUMBER('Total Deaths'!$D123),('Total Deaths'!$D123-'Total Deaths'!$D122)/'Total Deaths'!$D$31,"")</f>
        <v>1.28968253968254</v>
      </c>
      <c r="E132" s="32" t="str">
        <f aca="false">IF(ISNUMBER('Total Deaths'!$E130),('Total Deaths'!$E130-'Total Deaths'!$E129)/'Total Deaths'!$E$31,"")</f>
        <v/>
      </c>
      <c r="F132" s="32" t="str">
        <f aca="false">IF(ISNUMBER('Total Deaths'!$F134),('Total Deaths'!$F134-'Total Deaths'!$F133)/'Total Deaths'!$F$31,"")</f>
        <v/>
      </c>
      <c r="G132" s="32" t="str">
        <f aca="false">IF(ISNUMBER('Total Deaths'!$G140),('Total Deaths'!$G140-'Total Deaths'!$G139)/'Total Deaths'!$G$31,"")</f>
        <v/>
      </c>
      <c r="H132" s="32" t="str">
        <f aca="false">IF(ISNUMBER('Total Deaths'!$H138),('Total Deaths'!$H138-'Total Deaths'!$H137)/'Total Deaths'!$H$31,"")</f>
        <v/>
      </c>
      <c r="I132" s="32" t="str">
        <f aca="false">IF(ISNUMBER('Total Deaths'!$I142),('Total Deaths'!$I142-'Total Deaths'!$I141)/'Total Deaths'!$I$31,"")</f>
        <v/>
      </c>
      <c r="J132" s="32" t="str">
        <f aca="false">IF(ISNUMBER('Total Deaths'!$J143),('Total Deaths'!$J143-'Total Deaths'!$J142)/'Total Deaths'!$J$31,"")</f>
        <v/>
      </c>
      <c r="K132" s="54"/>
      <c r="M132" s="15" t="n">
        <f aca="false">M131+1</f>
        <v>43977</v>
      </c>
      <c r="N132" s="0" t="n">
        <f aca="false">N131+1</f>
        <v>80</v>
      </c>
      <c r="O132" s="32" t="str">
        <f aca="false">IF($E132&gt;0,$E132,"")</f>
        <v/>
      </c>
      <c r="P132" s="32" t="str">
        <f aca="false">IF($F132&gt;0,$F132,"")</f>
        <v/>
      </c>
      <c r="Q132" s="32" t="str">
        <f aca="false">IF($J132&gt;0,$J132,"")</f>
        <v/>
      </c>
      <c r="R132" s="32" t="str">
        <f aca="false">IF($G132&gt;0,$G132,"")</f>
        <v/>
      </c>
      <c r="S132" s="32" t="str">
        <f aca="false">IF($H132&gt;0,$H132,"")</f>
        <v/>
      </c>
      <c r="T132" s="32" t="str">
        <f aca="false">IF($I132&gt;0,$I132,"")</f>
        <v/>
      </c>
      <c r="U132" s="32" t="n">
        <f aca="false">IF($D132&gt;0,$D132,"")</f>
        <v>1.28968253968254</v>
      </c>
      <c r="W132" s="15" t="n">
        <f aca="false">W131+1</f>
        <v>43977</v>
      </c>
      <c r="X132" s="0" t="n">
        <f aca="false">X131+1</f>
        <v>80</v>
      </c>
      <c r="Y132" s="32" t="str">
        <f aca="false">IF($E132&gt;0,$E132,"")</f>
        <v/>
      </c>
      <c r="Z132" s="32" t="str">
        <f aca="false">IF($G132&gt;0,$G132,"")</f>
        <v/>
      </c>
      <c r="AA132" s="32" t="str">
        <f aca="false">IF($I132&gt;0,$I132,"")</f>
        <v/>
      </c>
      <c r="AB132" s="32" t="str">
        <f aca="false">IF($J132&gt;0,$J132,"")</f>
        <v/>
      </c>
      <c r="AC132" s="32" t="str">
        <f aca="false">IF($F132&gt;0,$F132,"")</f>
        <v/>
      </c>
      <c r="AD132" s="32" t="n">
        <f aca="false">IF($D132&gt;0,$D132,"")</f>
        <v>1.28968253968254</v>
      </c>
      <c r="AE132" s="32" t="str">
        <f aca="false">IF($H132&gt;0,$H132,"")</f>
        <v/>
      </c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32" t="n">
        <f aca="false">IF(ISNUMBER('Total Deaths'!$D124),('Total Deaths'!$D124-'Total Deaths'!$D123)/'Total Deaths'!$D$31,"")</f>
        <v>1.93452380952381</v>
      </c>
      <c r="E133" s="32" t="str">
        <f aca="false">IF(ISNUMBER('Total Deaths'!$E131),('Total Deaths'!$E131-'Total Deaths'!$E130)/'Total Deaths'!$E$31,"")</f>
        <v/>
      </c>
      <c r="F133" s="32" t="str">
        <f aca="false">IF(ISNUMBER('Total Deaths'!$F135),('Total Deaths'!$F135-'Total Deaths'!$F134)/'Total Deaths'!$F$31,"")</f>
        <v/>
      </c>
      <c r="G133" s="32" t="str">
        <f aca="false">IF(ISNUMBER('Total Deaths'!$G141),('Total Deaths'!$G141-'Total Deaths'!$G140)/'Total Deaths'!$G$31,"")</f>
        <v/>
      </c>
      <c r="H133" s="32" t="str">
        <f aca="false">IF(ISNUMBER('Total Deaths'!$H139),('Total Deaths'!$H139-'Total Deaths'!$H138)/'Total Deaths'!$H$31,"")</f>
        <v/>
      </c>
      <c r="I133" s="32" t="str">
        <f aca="false">IF(ISNUMBER('Total Deaths'!$I143),('Total Deaths'!$I143-'Total Deaths'!$I142)/'Total Deaths'!$I$31,"")</f>
        <v/>
      </c>
      <c r="J133" s="32" t="str">
        <f aca="false">IF(ISNUMBER('Total Deaths'!$J144),('Total Deaths'!$J144-'Total Deaths'!$J143)/'Total Deaths'!$J$31,"")</f>
        <v/>
      </c>
      <c r="K133" s="54"/>
      <c r="M133" s="15" t="n">
        <f aca="false">M132+1</f>
        <v>43978</v>
      </c>
      <c r="N133" s="0" t="n">
        <f aca="false">N132+1</f>
        <v>81</v>
      </c>
      <c r="O133" s="32" t="str">
        <f aca="false">IF($E133&gt;0,$E133,"")</f>
        <v/>
      </c>
      <c r="P133" s="32" t="str">
        <f aca="false">IF($F133&gt;0,$F133,"")</f>
        <v/>
      </c>
      <c r="Q133" s="32" t="str">
        <f aca="false">IF($J133&gt;0,$J133,"")</f>
        <v/>
      </c>
      <c r="R133" s="32" t="str">
        <f aca="false">IF($G133&gt;0,$G133,"")</f>
        <v/>
      </c>
      <c r="S133" s="32" t="str">
        <f aca="false">IF($H133&gt;0,$H133,"")</f>
        <v/>
      </c>
      <c r="T133" s="32" t="str">
        <f aca="false">IF($I133&gt;0,$I133,"")</f>
        <v/>
      </c>
      <c r="U133" s="32" t="n">
        <f aca="false">IF($D133&gt;0,$D133,"")</f>
        <v>1.93452380952381</v>
      </c>
      <c r="W133" s="15" t="n">
        <f aca="false">W132+1</f>
        <v>43978</v>
      </c>
      <c r="X133" s="0" t="n">
        <f aca="false">X132+1</f>
        <v>81</v>
      </c>
      <c r="Y133" s="32" t="str">
        <f aca="false">IF($E133&gt;0,$E133,"")</f>
        <v/>
      </c>
      <c r="Z133" s="32" t="str">
        <f aca="false">IF($G133&gt;0,$G133,"")</f>
        <v/>
      </c>
      <c r="AA133" s="32" t="str">
        <f aca="false">IF($I133&gt;0,$I133,"")</f>
        <v/>
      </c>
      <c r="AB133" s="32" t="str">
        <f aca="false">IF($J133&gt;0,$J133,"")</f>
        <v/>
      </c>
      <c r="AC133" s="32" t="str">
        <f aca="false">IF($F133&gt;0,$F133,"")</f>
        <v/>
      </c>
      <c r="AD133" s="32" t="n">
        <f aca="false">IF($D133&gt;0,$D133,"")</f>
        <v>1.93452380952381</v>
      </c>
      <c r="AE133" s="32" t="str">
        <f aca="false">IF($H133&gt;0,$H133,"")</f>
        <v/>
      </c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32" t="n">
        <f aca="false">IF(ISNUMBER('Total Deaths'!$D125),('Total Deaths'!$D125-'Total Deaths'!$D124)/'Total Deaths'!$D$31,"")</f>
        <v>1.15740740740741</v>
      </c>
      <c r="E134" s="32" t="str">
        <f aca="false">IF(ISNUMBER('Total Deaths'!$E132),('Total Deaths'!$E132-'Total Deaths'!$E131)/'Total Deaths'!$E$31,"")</f>
        <v/>
      </c>
      <c r="F134" s="32" t="str">
        <f aca="false">IF(ISNUMBER('Total Deaths'!$F136),('Total Deaths'!$F136-'Total Deaths'!$F135)/'Total Deaths'!$F$31,"")</f>
        <v/>
      </c>
      <c r="G134" s="32" t="str">
        <f aca="false">IF(ISNUMBER('Total Deaths'!$G142),('Total Deaths'!$G142-'Total Deaths'!$G141)/'Total Deaths'!$G$31,"")</f>
        <v/>
      </c>
      <c r="H134" s="32" t="str">
        <f aca="false">IF(ISNUMBER('Total Deaths'!$H140),('Total Deaths'!$H140-'Total Deaths'!$H139)/'Total Deaths'!$H$31,"")</f>
        <v/>
      </c>
      <c r="I134" s="32" t="str">
        <f aca="false">IF(ISNUMBER('Total Deaths'!$I144),('Total Deaths'!$I144-'Total Deaths'!$I143)/'Total Deaths'!$I$31,"")</f>
        <v/>
      </c>
      <c r="J134" s="32" t="str">
        <f aca="false">IF(ISNUMBER('Total Deaths'!$J145),('Total Deaths'!$J145-'Total Deaths'!$J144)/'Total Deaths'!$J$31,"")</f>
        <v/>
      </c>
      <c r="K134" s="54"/>
      <c r="M134" s="15" t="n">
        <f aca="false">M133+1</f>
        <v>43979</v>
      </c>
      <c r="N134" s="0" t="n">
        <f aca="false">N133+1</f>
        <v>82</v>
      </c>
      <c r="O134" s="32" t="str">
        <f aca="false">IF($E134&gt;0,$E134,"")</f>
        <v/>
      </c>
      <c r="P134" s="32" t="str">
        <f aca="false">IF($F134&gt;0,$F134,"")</f>
        <v/>
      </c>
      <c r="Q134" s="32" t="str">
        <f aca="false">IF($J134&gt;0,$J134,"")</f>
        <v/>
      </c>
      <c r="R134" s="32" t="str">
        <f aca="false">IF($G134&gt;0,$G134,"")</f>
        <v/>
      </c>
      <c r="S134" s="32" t="str">
        <f aca="false">IF($H134&gt;0,$H134,"")</f>
        <v/>
      </c>
      <c r="T134" s="32" t="str">
        <f aca="false">IF($I134&gt;0,$I134,"")</f>
        <v/>
      </c>
      <c r="U134" s="32" t="n">
        <f aca="false">IF($D134&gt;0,$D134,"")</f>
        <v>1.15740740740741</v>
      </c>
      <c r="W134" s="15" t="n">
        <f aca="false">W133+1</f>
        <v>43979</v>
      </c>
      <c r="X134" s="0" t="n">
        <f aca="false">X133+1</f>
        <v>82</v>
      </c>
      <c r="Y134" s="32" t="str">
        <f aca="false">IF($E134&gt;0,$E134,"")</f>
        <v/>
      </c>
      <c r="Z134" s="32" t="str">
        <f aca="false">IF($G134&gt;0,$G134,"")</f>
        <v/>
      </c>
      <c r="AA134" s="32" t="str">
        <f aca="false">IF($I134&gt;0,$I134,"")</f>
        <v/>
      </c>
      <c r="AB134" s="32" t="str">
        <f aca="false">IF($J134&gt;0,$J134,"")</f>
        <v/>
      </c>
      <c r="AC134" s="32" t="str">
        <f aca="false">IF($F134&gt;0,$F134,"")</f>
        <v/>
      </c>
      <c r="AD134" s="32" t="n">
        <f aca="false">IF($D134&gt;0,$D134,"")</f>
        <v>1.15740740740741</v>
      </c>
      <c r="AE134" s="32" t="str">
        <f aca="false">IF($H134&gt;0,$H134,"")</f>
        <v/>
      </c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32" t="str">
        <f aca="false">IF(ISNUMBER('Total Deaths'!$D126),('Total Deaths'!$D126-'Total Deaths'!$D125)/'Total Deaths'!$D$31,"")</f>
        <v/>
      </c>
      <c r="E135" s="32" t="str">
        <f aca="false">IF(ISNUMBER('Total Deaths'!$E133),('Total Deaths'!$E133-'Total Deaths'!$E132)/'Total Deaths'!$E$31,"")</f>
        <v/>
      </c>
      <c r="F135" s="32" t="str">
        <f aca="false">IF(ISNUMBER('Total Deaths'!$F137),('Total Deaths'!$F137-'Total Deaths'!$F136)/'Total Deaths'!$F$31,"")</f>
        <v/>
      </c>
      <c r="G135" s="32" t="str">
        <f aca="false">IF(ISNUMBER('Total Deaths'!$G143),('Total Deaths'!$G143-'Total Deaths'!$G142)/'Total Deaths'!$G$31,"")</f>
        <v/>
      </c>
      <c r="H135" s="32" t="str">
        <f aca="false">IF(ISNUMBER('Total Deaths'!$H141),('Total Deaths'!$H141-'Total Deaths'!$H140)/'Total Deaths'!$H$31,"")</f>
        <v/>
      </c>
      <c r="I135" s="32" t="str">
        <f aca="false">IF(ISNUMBER('Total Deaths'!$I145),('Total Deaths'!$I145-'Total Deaths'!$I144)/'Total Deaths'!$I$31,"")</f>
        <v/>
      </c>
      <c r="J135" s="32" t="str">
        <f aca="false">IF(ISNUMBER('Total Deaths'!$J146),('Total Deaths'!$J146-'Total Deaths'!$J145)/'Total Deaths'!$J$31,"")</f>
        <v/>
      </c>
      <c r="K135" s="54"/>
      <c r="M135" s="15" t="n">
        <f aca="false">M134+1</f>
        <v>43980</v>
      </c>
      <c r="N135" s="0" t="n">
        <f aca="false">N134+1</f>
        <v>83</v>
      </c>
      <c r="O135" s="32" t="str">
        <f aca="false">IF($E135&gt;0,$E135,"")</f>
        <v/>
      </c>
      <c r="P135" s="32" t="str">
        <f aca="false">IF($F135&gt;0,$F135,"")</f>
        <v/>
      </c>
      <c r="Q135" s="32" t="str">
        <f aca="false">IF($J135&gt;0,$J135,"")</f>
        <v/>
      </c>
      <c r="R135" s="32" t="str">
        <f aca="false">IF($G135&gt;0,$G135,"")</f>
        <v/>
      </c>
      <c r="S135" s="32" t="str">
        <f aca="false">IF($H135&gt;0,$H135,"")</f>
        <v/>
      </c>
      <c r="T135" s="32" t="str">
        <f aca="false">IF($I135&gt;0,$I135,"")</f>
        <v/>
      </c>
      <c r="U135" s="32" t="str">
        <f aca="false">IF($D135&gt;0,$D135,"")</f>
        <v/>
      </c>
      <c r="W135" s="15" t="n">
        <f aca="false">W134+1</f>
        <v>43980</v>
      </c>
      <c r="X135" s="0" t="n">
        <f aca="false">X134+1</f>
        <v>83</v>
      </c>
      <c r="Y135" s="32" t="str">
        <f aca="false">IF($E135&gt;0,$E135,"")</f>
        <v/>
      </c>
      <c r="Z135" s="32" t="str">
        <f aca="false">IF($G135&gt;0,$G135,"")</f>
        <v/>
      </c>
      <c r="AA135" s="32" t="str">
        <f aca="false">IF($I135&gt;0,$I135,"")</f>
        <v/>
      </c>
      <c r="AB135" s="32" t="str">
        <f aca="false">IF($J135&gt;0,$J135,"")</f>
        <v/>
      </c>
      <c r="AC135" s="32" t="str">
        <f aca="false">IF($F135&gt;0,$F135,"")</f>
        <v/>
      </c>
      <c r="AD135" s="32" t="str">
        <f aca="false">IF($D135&gt;0,$D135,"")</f>
        <v/>
      </c>
      <c r="AE135" s="32" t="str">
        <f aca="false">IF($H135&gt;0,$H135,"")</f>
        <v/>
      </c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32" t="str">
        <f aca="false">IF(ISNUMBER('Total Deaths'!$D127),('Total Deaths'!$D127-'Total Deaths'!$D126)/'Total Deaths'!$D$31,"")</f>
        <v/>
      </c>
      <c r="E136" s="32" t="str">
        <f aca="false">IF(ISNUMBER('Total Deaths'!$E134),('Total Deaths'!$E134-'Total Deaths'!$E133)/'Total Deaths'!$E$31,"")</f>
        <v/>
      </c>
      <c r="F136" s="32" t="str">
        <f aca="false">IF(ISNUMBER('Total Deaths'!$F138),('Total Deaths'!$F138-'Total Deaths'!$F137)/'Total Deaths'!$F$31,"")</f>
        <v/>
      </c>
      <c r="G136" s="32" t="str">
        <f aca="false">IF(ISNUMBER('Total Deaths'!$G144),('Total Deaths'!$G144-'Total Deaths'!$G143)/'Total Deaths'!$G$31,"")</f>
        <v/>
      </c>
      <c r="H136" s="32" t="str">
        <f aca="false">IF(ISNUMBER('Total Deaths'!$H142),('Total Deaths'!$H142-'Total Deaths'!$H141)/'Total Deaths'!$H$31,"")</f>
        <v/>
      </c>
      <c r="I136" s="32" t="str">
        <f aca="false">IF(ISNUMBER('Total Deaths'!$I146),('Total Deaths'!$I146-'Total Deaths'!$I145)/'Total Deaths'!$I$31,"")</f>
        <v/>
      </c>
      <c r="J136" s="32" t="str">
        <f aca="false">IF(ISNUMBER('Total Deaths'!$J147),('Total Deaths'!$J147-'Total Deaths'!$J146)/'Total Deaths'!$J$31,"")</f>
        <v/>
      </c>
      <c r="K136" s="54"/>
      <c r="M136" s="15" t="n">
        <f aca="false">M135+1</f>
        <v>43981</v>
      </c>
      <c r="N136" s="0" t="n">
        <f aca="false">N135+1</f>
        <v>84</v>
      </c>
      <c r="O136" s="32" t="str">
        <f aca="false">IF($E136&gt;0,$E136,"")</f>
        <v/>
      </c>
      <c r="P136" s="32" t="str">
        <f aca="false">IF($F136&gt;0,$F136,"")</f>
        <v/>
      </c>
      <c r="Q136" s="32" t="str">
        <f aca="false">IF($J136&gt;0,$J136,"")</f>
        <v/>
      </c>
      <c r="R136" s="32" t="str">
        <f aca="false">IF($G136&gt;0,$G136,"")</f>
        <v/>
      </c>
      <c r="S136" s="32" t="str">
        <f aca="false">IF($H136&gt;0,$H136,"")</f>
        <v/>
      </c>
      <c r="T136" s="32" t="str">
        <f aca="false">IF($I136&gt;0,$I136,"")</f>
        <v/>
      </c>
      <c r="U136" s="32" t="str">
        <f aca="false">IF($D136&gt;0,$D136,"")</f>
        <v/>
      </c>
      <c r="W136" s="15" t="n">
        <f aca="false">W135+1</f>
        <v>43981</v>
      </c>
      <c r="X136" s="0" t="n">
        <f aca="false">X135+1</f>
        <v>84</v>
      </c>
      <c r="Y136" s="32" t="str">
        <f aca="false">IF($E136&gt;0,$E136,"")</f>
        <v/>
      </c>
      <c r="Z136" s="32" t="str">
        <f aca="false">IF($G136&gt;0,$G136,"")</f>
        <v/>
      </c>
      <c r="AA136" s="32" t="str">
        <f aca="false">IF($I136&gt;0,$I136,"")</f>
        <v/>
      </c>
      <c r="AB136" s="32" t="str">
        <f aca="false">IF($J136&gt;0,$J136,"")</f>
        <v/>
      </c>
      <c r="AC136" s="32" t="str">
        <f aca="false">IF($F136&gt;0,$F136,"")</f>
        <v/>
      </c>
      <c r="AD136" s="32" t="str">
        <f aca="false">IF($D136&gt;0,$D136,"")</f>
        <v/>
      </c>
      <c r="AE136" s="32" t="str">
        <f aca="false">IF($H136&gt;0,$H136,"")</f>
        <v/>
      </c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32" t="str">
        <f aca="false">IF(ISNUMBER('Total Deaths'!$D128),('Total Deaths'!$D128-'Total Deaths'!$D127)/'Total Deaths'!$D$31,"")</f>
        <v/>
      </c>
      <c r="E137" s="32" t="str">
        <f aca="false">IF(ISNUMBER('Total Deaths'!$E135),('Total Deaths'!$E135-'Total Deaths'!$E134)/'Total Deaths'!$E$31,"")</f>
        <v/>
      </c>
      <c r="F137" s="32" t="str">
        <f aca="false">IF(ISNUMBER('Total Deaths'!$F139),('Total Deaths'!$F139-'Total Deaths'!$F138)/'Total Deaths'!$F$31,"")</f>
        <v/>
      </c>
      <c r="G137" s="32" t="str">
        <f aca="false">IF(ISNUMBER('Total Deaths'!$G145),('Total Deaths'!$G145-'Total Deaths'!$G144)/'Total Deaths'!$G$31,"")</f>
        <v/>
      </c>
      <c r="H137" s="32" t="str">
        <f aca="false">IF(ISNUMBER('Total Deaths'!$H143),('Total Deaths'!$H143-'Total Deaths'!$H142)/'Total Deaths'!$H$31,"")</f>
        <v/>
      </c>
      <c r="I137" s="32" t="str">
        <f aca="false">IF(ISNUMBER('Total Deaths'!$I147),('Total Deaths'!$I147-'Total Deaths'!$I146)/'Total Deaths'!$I$31,"")</f>
        <v/>
      </c>
      <c r="J137" s="32" t="str">
        <f aca="false">IF(ISNUMBER('Total Deaths'!$J148),('Total Deaths'!$J148-'Total Deaths'!$J147)/'Total Deaths'!$J$31,"")</f>
        <v/>
      </c>
      <c r="K137" s="54"/>
      <c r="M137" s="15" t="n">
        <f aca="false">M136+1</f>
        <v>43982</v>
      </c>
      <c r="N137" s="0" t="n">
        <f aca="false">N136+1</f>
        <v>85</v>
      </c>
      <c r="O137" s="32" t="str">
        <f aca="false">IF($E137&gt;0,$E137,"")</f>
        <v/>
      </c>
      <c r="P137" s="32" t="str">
        <f aca="false">IF($F137&gt;0,$F137,"")</f>
        <v/>
      </c>
      <c r="Q137" s="32" t="str">
        <f aca="false">IF($J137&gt;0,$J137,"")</f>
        <v/>
      </c>
      <c r="R137" s="32" t="str">
        <f aca="false">IF($G137&gt;0,$G137,"")</f>
        <v/>
      </c>
      <c r="S137" s="32" t="str">
        <f aca="false">IF($H137&gt;0,$H137,"")</f>
        <v/>
      </c>
      <c r="T137" s="32" t="str">
        <f aca="false">IF($I137&gt;0,$I137,"")</f>
        <v/>
      </c>
      <c r="U137" s="32" t="str">
        <f aca="false">IF($D137&gt;0,$D137,"")</f>
        <v/>
      </c>
      <c r="W137" s="15" t="n">
        <f aca="false">W136+1</f>
        <v>43982</v>
      </c>
      <c r="X137" s="0" t="n">
        <f aca="false">X136+1</f>
        <v>85</v>
      </c>
      <c r="Y137" s="32" t="str">
        <f aca="false">IF($E137&gt;0,$E137,"")</f>
        <v/>
      </c>
      <c r="Z137" s="32" t="str">
        <f aca="false">IF($G137&gt;0,$G137,"")</f>
        <v/>
      </c>
      <c r="AA137" s="32" t="str">
        <f aca="false">IF($I137&gt;0,$I137,"")</f>
        <v/>
      </c>
      <c r="AB137" s="32" t="str">
        <f aca="false">IF($J137&gt;0,$J137,"")</f>
        <v/>
      </c>
      <c r="AC137" s="32" t="str">
        <f aca="false">IF($F137&gt;0,$F137,"")</f>
        <v/>
      </c>
      <c r="AD137" s="32" t="str">
        <f aca="false">IF($D137&gt;0,$D137,"")</f>
        <v/>
      </c>
      <c r="AE137" s="32" t="str">
        <f aca="false">IF($H137&gt;0,$H137,"")</f>
        <v/>
      </c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32" t="str">
        <f aca="false">IF(ISNUMBER('Total Deaths'!$D129),('Total Deaths'!$D129-'Total Deaths'!$D128)/'Total Deaths'!$D$31,"")</f>
        <v/>
      </c>
      <c r="E138" s="32" t="str">
        <f aca="false">IF(ISNUMBER('Total Deaths'!$E136),('Total Deaths'!$E136-'Total Deaths'!$E135)/'Total Deaths'!$E$31,"")</f>
        <v/>
      </c>
      <c r="F138" s="32" t="str">
        <f aca="false">IF(ISNUMBER('Total Deaths'!$F140),('Total Deaths'!$F140-'Total Deaths'!$F139)/'Total Deaths'!$F$31,"")</f>
        <v/>
      </c>
      <c r="G138" s="32" t="str">
        <f aca="false">IF(ISNUMBER('Total Deaths'!$G146),('Total Deaths'!$G146-'Total Deaths'!$G145)/'Total Deaths'!$G$31,"")</f>
        <v/>
      </c>
      <c r="H138" s="32" t="str">
        <f aca="false">IF(ISNUMBER('Total Deaths'!$H144),('Total Deaths'!$H144-'Total Deaths'!$H143)/'Total Deaths'!$H$31,"")</f>
        <v/>
      </c>
      <c r="I138" s="32" t="str">
        <f aca="false">IF(ISNUMBER('Total Deaths'!$I148),('Total Deaths'!$I148-'Total Deaths'!$I147)/'Total Deaths'!$I$31,"")</f>
        <v/>
      </c>
      <c r="J138" s="32" t="str">
        <f aca="false">IF(ISNUMBER('Total Deaths'!$J149),('Total Deaths'!$J149-'Total Deaths'!$J148)/'Total Deaths'!$J$31,"")</f>
        <v/>
      </c>
      <c r="K138" s="54"/>
      <c r="M138" s="15" t="n">
        <f aca="false">M137+1</f>
        <v>43983</v>
      </c>
      <c r="N138" s="0" t="n">
        <f aca="false">N137+1</f>
        <v>86</v>
      </c>
      <c r="O138" s="32" t="str">
        <f aca="false">IF($E138&gt;0,$E138,"")</f>
        <v/>
      </c>
      <c r="P138" s="32" t="str">
        <f aca="false">IF($F138&gt;0,$F138,"")</f>
        <v/>
      </c>
      <c r="Q138" s="32" t="str">
        <f aca="false">IF($J138&gt;0,$J138,"")</f>
        <v/>
      </c>
      <c r="R138" s="32" t="str">
        <f aca="false">IF($G138&gt;0,$G138,"")</f>
        <v/>
      </c>
      <c r="S138" s="32" t="str">
        <f aca="false">IF($H138&gt;0,$H138,"")</f>
        <v/>
      </c>
      <c r="T138" s="32" t="str">
        <f aca="false">IF($I138&gt;0,$I138,"")</f>
        <v/>
      </c>
      <c r="U138" s="32" t="str">
        <f aca="false">IF($D138&gt;0,$D138,"")</f>
        <v/>
      </c>
      <c r="W138" s="15" t="n">
        <f aca="false">W137+1</f>
        <v>43983</v>
      </c>
      <c r="X138" s="0" t="n">
        <f aca="false">X137+1</f>
        <v>86</v>
      </c>
      <c r="Y138" s="32" t="str">
        <f aca="false">IF($E138&gt;0,$E138,"")</f>
        <v/>
      </c>
      <c r="Z138" s="32" t="str">
        <f aca="false">IF($G138&gt;0,$G138,"")</f>
        <v/>
      </c>
      <c r="AA138" s="32" t="str">
        <f aca="false">IF($I138&gt;0,$I138,"")</f>
        <v/>
      </c>
      <c r="AB138" s="32" t="str">
        <f aca="false">IF($J138&gt;0,$J138,"")</f>
        <v/>
      </c>
      <c r="AC138" s="32" t="str">
        <f aca="false">IF($F138&gt;0,$F138,"")</f>
        <v/>
      </c>
      <c r="AD138" s="32" t="str">
        <f aca="false">IF($D138&gt;0,$D138,"")</f>
        <v/>
      </c>
      <c r="AE138" s="32" t="str">
        <f aca="false">IF($H138&gt;0,$H138,"")</f>
        <v/>
      </c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32" t="str">
        <f aca="false">IF(ISNUMBER('Total Deaths'!$D130),('Total Deaths'!$D130-'Total Deaths'!$D129)/'Total Deaths'!$D$31,"")</f>
        <v/>
      </c>
      <c r="E139" s="32" t="str">
        <f aca="false">IF(ISNUMBER('Total Deaths'!$E137),('Total Deaths'!$E137-'Total Deaths'!$E136)/'Total Deaths'!$E$31,"")</f>
        <v/>
      </c>
      <c r="F139" s="32" t="str">
        <f aca="false">IF(ISNUMBER('Total Deaths'!$F141),('Total Deaths'!$F141-'Total Deaths'!$F140)/'Total Deaths'!$F$31,"")</f>
        <v/>
      </c>
      <c r="G139" s="32" t="str">
        <f aca="false">IF(ISNUMBER('Total Deaths'!$G147),('Total Deaths'!$G147-'Total Deaths'!$G146)/'Total Deaths'!$G$31,"")</f>
        <v/>
      </c>
      <c r="H139" s="32" t="str">
        <f aca="false">IF(ISNUMBER('Total Deaths'!$H145),('Total Deaths'!$H145-'Total Deaths'!$H144)/'Total Deaths'!$H$31,"")</f>
        <v/>
      </c>
      <c r="I139" s="32" t="str">
        <f aca="false">IF(ISNUMBER('Total Deaths'!$I149),('Total Deaths'!$I149-'Total Deaths'!$I148)/'Total Deaths'!$I$31,"")</f>
        <v/>
      </c>
      <c r="J139" s="32" t="str">
        <f aca="false">IF(ISNUMBER('Total Deaths'!$J150),('Total Deaths'!$J150-'Total Deaths'!$J149)/'Total Deaths'!$J$31,"")</f>
        <v/>
      </c>
      <c r="K139" s="54"/>
      <c r="M139" s="15" t="n">
        <f aca="false">M138+1</f>
        <v>43984</v>
      </c>
      <c r="N139" s="0" t="n">
        <f aca="false">N138+1</f>
        <v>87</v>
      </c>
      <c r="O139" s="32" t="str">
        <f aca="false">IF($E139&gt;0,$E139,"")</f>
        <v/>
      </c>
      <c r="P139" s="32" t="str">
        <f aca="false">IF($F139&gt;0,$F139,"")</f>
        <v/>
      </c>
      <c r="Q139" s="32" t="str">
        <f aca="false">IF($J139&gt;0,$J139,"")</f>
        <v/>
      </c>
      <c r="R139" s="32" t="str">
        <f aca="false">IF($G139&gt;0,$G139,"")</f>
        <v/>
      </c>
      <c r="S139" s="32" t="str">
        <f aca="false">IF($H139&gt;0,$H139,"")</f>
        <v/>
      </c>
      <c r="T139" s="32" t="str">
        <f aca="false">IF($I139&gt;0,$I139,"")</f>
        <v/>
      </c>
      <c r="U139" s="32" t="str">
        <f aca="false">IF($D139&gt;0,$D139,"")</f>
        <v/>
      </c>
      <c r="W139" s="15" t="n">
        <f aca="false">W138+1</f>
        <v>43984</v>
      </c>
      <c r="X139" s="0" t="n">
        <f aca="false">X138+1</f>
        <v>87</v>
      </c>
      <c r="Y139" s="32" t="str">
        <f aca="false">IF($E139&gt;0,$E139,"")</f>
        <v/>
      </c>
      <c r="Z139" s="32" t="str">
        <f aca="false">IF($G139&gt;0,$G139,"")</f>
        <v/>
      </c>
      <c r="AA139" s="32" t="str">
        <f aca="false">IF($I139&gt;0,$I139,"")</f>
        <v/>
      </c>
      <c r="AB139" s="32" t="str">
        <f aca="false">IF($J139&gt;0,$J139,"")</f>
        <v/>
      </c>
      <c r="AC139" s="32" t="str">
        <f aca="false">IF($F139&gt;0,$F139,"")</f>
        <v/>
      </c>
      <c r="AD139" s="32" t="str">
        <f aca="false">IF($D139&gt;0,$D139,"")</f>
        <v/>
      </c>
      <c r="AE139" s="32" t="str">
        <f aca="false">IF($H139&gt;0,$H139,"")</f>
        <v/>
      </c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32" t="str">
        <f aca="false">IF(ISNUMBER('Total Deaths'!$D131),('Total Deaths'!$D131-'Total Deaths'!$D130)/'Total Deaths'!$D$31,"")</f>
        <v/>
      </c>
      <c r="E140" s="32" t="str">
        <f aca="false">IF(ISNUMBER('Total Deaths'!$E138),('Total Deaths'!$E138-'Total Deaths'!$E137)/'Total Deaths'!$E$31,"")</f>
        <v/>
      </c>
      <c r="F140" s="32" t="str">
        <f aca="false">IF(ISNUMBER('Total Deaths'!$F142),('Total Deaths'!$F142-'Total Deaths'!$F141)/'Total Deaths'!$F$31,"")</f>
        <v/>
      </c>
      <c r="G140" s="32" t="str">
        <f aca="false">IF(ISNUMBER('Total Deaths'!$G148),('Total Deaths'!$G148-'Total Deaths'!$G147)/'Total Deaths'!$G$31,"")</f>
        <v/>
      </c>
      <c r="H140" s="32" t="str">
        <f aca="false">IF(ISNUMBER('Total Deaths'!$H146),('Total Deaths'!$H146-'Total Deaths'!$H145)/'Total Deaths'!$H$31,"")</f>
        <v/>
      </c>
      <c r="I140" s="32" t="str">
        <f aca="false">IF(ISNUMBER('Total Deaths'!$I150),('Total Deaths'!$I150-'Total Deaths'!$I149)/'Total Deaths'!$I$31,"")</f>
        <v/>
      </c>
      <c r="J140" s="32" t="str">
        <f aca="false">IF(ISNUMBER('Total Deaths'!$J151),('Total Deaths'!$J151-'Total Deaths'!$J150)/'Total Deaths'!$J$31,"")</f>
        <v/>
      </c>
      <c r="K140" s="54"/>
      <c r="M140" s="15" t="n">
        <f aca="false">M139+1</f>
        <v>43985</v>
      </c>
      <c r="N140" s="0" t="n">
        <f aca="false">N139+1</f>
        <v>88</v>
      </c>
      <c r="O140" s="32" t="str">
        <f aca="false">IF($E140&gt;0,$E140,"")</f>
        <v/>
      </c>
      <c r="P140" s="32" t="str">
        <f aca="false">IF($F140&gt;0,$F140,"")</f>
        <v/>
      </c>
      <c r="Q140" s="32" t="str">
        <f aca="false">IF($J140&gt;0,$J140,"")</f>
        <v/>
      </c>
      <c r="R140" s="32" t="str">
        <f aca="false">IF($G140&gt;0,$G140,"")</f>
        <v/>
      </c>
      <c r="S140" s="32" t="str">
        <f aca="false">IF($H140&gt;0,$H140,"")</f>
        <v/>
      </c>
      <c r="T140" s="32" t="str">
        <f aca="false">IF($I140&gt;0,$I140,"")</f>
        <v/>
      </c>
      <c r="U140" s="32" t="str">
        <f aca="false">IF($D140&gt;0,$D140,"")</f>
        <v/>
      </c>
      <c r="W140" s="15" t="n">
        <f aca="false">W139+1</f>
        <v>43985</v>
      </c>
      <c r="X140" s="0" t="n">
        <f aca="false">X139+1</f>
        <v>88</v>
      </c>
      <c r="Y140" s="32" t="str">
        <f aca="false">IF($E140&gt;0,$E140,"")</f>
        <v/>
      </c>
      <c r="Z140" s="32" t="str">
        <f aca="false">IF($G140&gt;0,$G140,"")</f>
        <v/>
      </c>
      <c r="AA140" s="32" t="str">
        <f aca="false">IF($I140&gt;0,$I140,"")</f>
        <v/>
      </c>
      <c r="AB140" s="32" t="str">
        <f aca="false">IF($J140&gt;0,$J140,"")</f>
        <v/>
      </c>
      <c r="AC140" s="32" t="str">
        <f aca="false">IF($F140&gt;0,$F140,"")</f>
        <v/>
      </c>
      <c r="AD140" s="32" t="str">
        <f aca="false">IF($D140&gt;0,$D140,"")</f>
        <v/>
      </c>
      <c r="AE140" s="32" t="str">
        <f aca="false">IF($H140&gt;0,$H140,"")</f>
        <v/>
      </c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32" t="str">
        <f aca="false">IF(ISNUMBER('Total Deaths'!$D132),('Total Deaths'!$D132-'Total Deaths'!$D131)/'Total Deaths'!$D$31,"")</f>
        <v/>
      </c>
      <c r="E141" s="32" t="str">
        <f aca="false">IF(ISNUMBER('Total Deaths'!$E139),('Total Deaths'!$E139-'Total Deaths'!$E138)/'Total Deaths'!$E$31,"")</f>
        <v/>
      </c>
      <c r="F141" s="32" t="str">
        <f aca="false">IF(ISNUMBER('Total Deaths'!$F143),('Total Deaths'!$F143-'Total Deaths'!$F142)/'Total Deaths'!$F$31,"")</f>
        <v/>
      </c>
      <c r="G141" s="32" t="str">
        <f aca="false">IF(ISNUMBER('Total Deaths'!$G149),('Total Deaths'!$G149-'Total Deaths'!$G148)/'Total Deaths'!$G$31,"")</f>
        <v/>
      </c>
      <c r="H141" s="32" t="str">
        <f aca="false">IF(ISNUMBER('Total Deaths'!$H147),('Total Deaths'!$H147-'Total Deaths'!$H146)/'Total Deaths'!$H$31,"")</f>
        <v/>
      </c>
      <c r="I141" s="32" t="str">
        <f aca="false">IF(ISNUMBER('Total Deaths'!$I151),('Total Deaths'!$I151-'Total Deaths'!$I150)/'Total Deaths'!$I$31,"")</f>
        <v/>
      </c>
      <c r="J141" s="32" t="str">
        <f aca="false">IF(ISNUMBER('Total Deaths'!$J152),('Total Deaths'!$J152-'Total Deaths'!$J151)/'Total Deaths'!$J$31,"")</f>
        <v/>
      </c>
      <c r="K141" s="54"/>
      <c r="M141" s="15" t="n">
        <f aca="false">M140+1</f>
        <v>43986</v>
      </c>
      <c r="N141" s="0" t="n">
        <f aca="false">N140+1</f>
        <v>89</v>
      </c>
      <c r="O141" s="32" t="str">
        <f aca="false">IF($E141&gt;0,$E141,"")</f>
        <v/>
      </c>
      <c r="P141" s="32" t="str">
        <f aca="false">IF($F141&gt;0,$F141,"")</f>
        <v/>
      </c>
      <c r="Q141" s="32" t="str">
        <f aca="false">IF($J141&gt;0,$J141,"")</f>
        <v/>
      </c>
      <c r="R141" s="32" t="str">
        <f aca="false">IF($G141&gt;0,$G141,"")</f>
        <v/>
      </c>
      <c r="S141" s="32" t="str">
        <f aca="false">IF($H141&gt;0,$H141,"")</f>
        <v/>
      </c>
      <c r="T141" s="32" t="str">
        <f aca="false">IF($I141&gt;0,$I141,"")</f>
        <v/>
      </c>
      <c r="U141" s="32" t="str">
        <f aca="false">IF($D141&gt;0,$D141,"")</f>
        <v/>
      </c>
      <c r="W141" s="15" t="n">
        <f aca="false">W140+1</f>
        <v>43986</v>
      </c>
      <c r="X141" s="0" t="n">
        <f aca="false">X140+1</f>
        <v>89</v>
      </c>
      <c r="Y141" s="32" t="str">
        <f aca="false">IF($E141&gt;0,$E141,"")</f>
        <v/>
      </c>
      <c r="Z141" s="32" t="str">
        <f aca="false">IF($G141&gt;0,$G141,"")</f>
        <v/>
      </c>
      <c r="AA141" s="32" t="str">
        <f aca="false">IF($I141&gt;0,$I141,"")</f>
        <v/>
      </c>
      <c r="AB141" s="32" t="str">
        <f aca="false">IF($J141&gt;0,$J141,"")</f>
        <v/>
      </c>
      <c r="AC141" s="32" t="str">
        <f aca="false">IF($F141&gt;0,$F141,"")</f>
        <v/>
      </c>
      <c r="AD141" s="32" t="str">
        <f aca="false">IF($D141&gt;0,$D141,"")</f>
        <v/>
      </c>
      <c r="AE141" s="32" t="str">
        <f aca="false">IF($H141&gt;0,$H141,"")</f>
        <v/>
      </c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32" t="str">
        <f aca="false">IF(ISNUMBER('Total Deaths'!$D133),('Total Deaths'!$D133-'Total Deaths'!$D132)/'Total Deaths'!$D$31,"")</f>
        <v/>
      </c>
      <c r="E142" s="32" t="str">
        <f aca="false">IF(ISNUMBER('Total Deaths'!$E140),('Total Deaths'!$E140-'Total Deaths'!$E139)/'Total Deaths'!$E$31,"")</f>
        <v/>
      </c>
      <c r="F142" s="32" t="str">
        <f aca="false">IF(ISNUMBER('Total Deaths'!$F144),('Total Deaths'!$F144-'Total Deaths'!$F143)/'Total Deaths'!$F$31,"")</f>
        <v/>
      </c>
      <c r="G142" s="32" t="str">
        <f aca="false">IF(ISNUMBER('Total Deaths'!$G150),('Total Deaths'!$G150-'Total Deaths'!$G149)/'Total Deaths'!$G$31,"")</f>
        <v/>
      </c>
      <c r="H142" s="32" t="str">
        <f aca="false">IF(ISNUMBER('Total Deaths'!$H148),('Total Deaths'!$H148-'Total Deaths'!$H147)/'Total Deaths'!$H$31,"")</f>
        <v/>
      </c>
      <c r="I142" s="32" t="str">
        <f aca="false">IF(ISNUMBER('Total Deaths'!$I152),('Total Deaths'!$I152-'Total Deaths'!$I151)/'Total Deaths'!$I$31,"")</f>
        <v/>
      </c>
      <c r="J142" s="32" t="str">
        <f aca="false">IF(ISNUMBER('Total Deaths'!$J153),('Total Deaths'!$J153-'Total Deaths'!$J152)/'Total Deaths'!$J$31,"")</f>
        <v/>
      </c>
      <c r="K142" s="54"/>
      <c r="M142" s="15" t="n">
        <f aca="false">M141+1</f>
        <v>43987</v>
      </c>
      <c r="N142" s="0" t="n">
        <f aca="false">N141+1</f>
        <v>90</v>
      </c>
      <c r="O142" s="32" t="str">
        <f aca="false">IF($E142&gt;0,$E142,"")</f>
        <v/>
      </c>
      <c r="P142" s="32" t="str">
        <f aca="false">IF($F142&gt;0,$F142,"")</f>
        <v/>
      </c>
      <c r="Q142" s="32" t="str">
        <f aca="false">IF($J142&gt;0,$J142,"")</f>
        <v/>
      </c>
      <c r="R142" s="32" t="str">
        <f aca="false">IF($G142&gt;0,$G142,"")</f>
        <v/>
      </c>
      <c r="S142" s="32" t="str">
        <f aca="false">IF($H142&gt;0,$H142,"")</f>
        <v/>
      </c>
      <c r="T142" s="32" t="str">
        <f aca="false">IF($I142&gt;0,$I142,"")</f>
        <v/>
      </c>
      <c r="U142" s="32" t="str">
        <f aca="false">IF($D142&gt;0,$D142,"")</f>
        <v/>
      </c>
      <c r="W142" s="15" t="n">
        <f aca="false">W141+1</f>
        <v>43987</v>
      </c>
      <c r="X142" s="0" t="n">
        <f aca="false">X141+1</f>
        <v>90</v>
      </c>
      <c r="Y142" s="32" t="str">
        <f aca="false">IF($E142&gt;0,$E142,"")</f>
        <v/>
      </c>
      <c r="Z142" s="32" t="str">
        <f aca="false">IF($G142&gt;0,$G142,"")</f>
        <v/>
      </c>
      <c r="AA142" s="32" t="str">
        <f aca="false">IF($I142&gt;0,$I142,"")</f>
        <v/>
      </c>
      <c r="AB142" s="32" t="str">
        <f aca="false">IF($J142&gt;0,$J142,"")</f>
        <v/>
      </c>
      <c r="AC142" s="32" t="str">
        <f aca="false">IF($F142&gt;0,$F142,"")</f>
        <v/>
      </c>
      <c r="AD142" s="32" t="str">
        <f aca="false">IF($D142&gt;0,$D142,"")</f>
        <v/>
      </c>
      <c r="AE142" s="32" t="str">
        <f aca="false">IF($H142&gt;0,$H142,"")</f>
        <v/>
      </c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32" t="str">
        <f aca="false">IF(ISNUMBER('Total Deaths'!$D134),('Total Deaths'!$D134-'Total Deaths'!$D133)/'Total Deaths'!$D$31,"")</f>
        <v/>
      </c>
      <c r="E143" s="32" t="str">
        <f aca="false">IF(ISNUMBER('Total Deaths'!$E141),('Total Deaths'!$E141-'Total Deaths'!$E140)/'Total Deaths'!$E$31,"")</f>
        <v/>
      </c>
      <c r="F143" s="32" t="str">
        <f aca="false">IF(ISNUMBER('Total Deaths'!$F145),('Total Deaths'!$F145-'Total Deaths'!$F144)/'Total Deaths'!$F$31,"")</f>
        <v/>
      </c>
      <c r="G143" s="32" t="str">
        <f aca="false">IF(ISNUMBER('Total Deaths'!$G151),('Total Deaths'!$G151-'Total Deaths'!$G150)/'Total Deaths'!$G$31,"")</f>
        <v/>
      </c>
      <c r="H143" s="32" t="str">
        <f aca="false">IF(ISNUMBER('Total Deaths'!$H149),('Total Deaths'!$H149-'Total Deaths'!$H148)/'Total Deaths'!$H$31,"")</f>
        <v/>
      </c>
      <c r="I143" s="32" t="str">
        <f aca="false">IF(ISNUMBER('Total Deaths'!$I153),('Total Deaths'!$I153-'Total Deaths'!$I152)/'Total Deaths'!$I$31,"")</f>
        <v/>
      </c>
      <c r="J143" s="32" t="str">
        <f aca="false">IF(ISNUMBER('Total Deaths'!$J154),('Total Deaths'!$J154-'Total Deaths'!$J153)/'Total Deaths'!$J$31,"")</f>
        <v/>
      </c>
      <c r="K143" s="54"/>
      <c r="M143" s="15" t="n">
        <f aca="false">M142+1</f>
        <v>43988</v>
      </c>
      <c r="N143" s="0" t="n">
        <f aca="false">N142+1</f>
        <v>91</v>
      </c>
      <c r="O143" s="32" t="str">
        <f aca="false">IF($E143&gt;0,$E143,"")</f>
        <v/>
      </c>
      <c r="P143" s="32" t="str">
        <f aca="false">IF($F143&gt;0,$F143,"")</f>
        <v/>
      </c>
      <c r="Q143" s="32" t="str">
        <f aca="false">IF($J143&gt;0,$J143,"")</f>
        <v/>
      </c>
      <c r="R143" s="32" t="str">
        <f aca="false">IF($G143&gt;0,$G143,"")</f>
        <v/>
      </c>
      <c r="S143" s="32" t="str">
        <f aca="false">IF($H143&gt;0,$H143,"")</f>
        <v/>
      </c>
      <c r="T143" s="32" t="str">
        <f aca="false">IF($I143&gt;0,$I143,"")</f>
        <v/>
      </c>
      <c r="U143" s="32" t="str">
        <f aca="false">IF($D143&gt;0,$D143,"")</f>
        <v/>
      </c>
      <c r="W143" s="15" t="n">
        <f aca="false">W142+1</f>
        <v>43988</v>
      </c>
      <c r="X143" s="0" t="n">
        <f aca="false">X142+1</f>
        <v>91</v>
      </c>
      <c r="Y143" s="32" t="str">
        <f aca="false">IF($E143&gt;0,$E143,"")</f>
        <v/>
      </c>
      <c r="Z143" s="32" t="str">
        <f aca="false">IF($G143&gt;0,$G143,"")</f>
        <v/>
      </c>
      <c r="AA143" s="32" t="str">
        <f aca="false">IF($I143&gt;0,$I143,"")</f>
        <v/>
      </c>
      <c r="AB143" s="32" t="str">
        <f aca="false">IF($J143&gt;0,$J143,"")</f>
        <v/>
      </c>
      <c r="AC143" s="32" t="str">
        <f aca="false">IF($F143&gt;0,$F143,"")</f>
        <v/>
      </c>
      <c r="AD143" s="32" t="str">
        <f aca="false">IF($D143&gt;0,$D143,"")</f>
        <v/>
      </c>
      <c r="AE143" s="32" t="str">
        <f aca="false">IF($H143&gt;0,$H143,"")</f>
        <v/>
      </c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32" t="str">
        <f aca="false">IF(ISNUMBER('Total Deaths'!$D135),('Total Deaths'!$D135-'Total Deaths'!$D134)/'Total Deaths'!$D$31,"")</f>
        <v/>
      </c>
      <c r="E144" s="32" t="str">
        <f aca="false">IF(ISNUMBER('Total Deaths'!$E142),('Total Deaths'!$E142-'Total Deaths'!$E141)/'Total Deaths'!$E$31,"")</f>
        <v/>
      </c>
      <c r="F144" s="32" t="str">
        <f aca="false">IF(ISNUMBER('Total Deaths'!$F146),('Total Deaths'!$F146-'Total Deaths'!$F145)/'Total Deaths'!$F$31,"")</f>
        <v/>
      </c>
      <c r="G144" s="32" t="str">
        <f aca="false">IF(ISNUMBER('Total Deaths'!$G152),('Total Deaths'!$G152-'Total Deaths'!$G151)/'Total Deaths'!$G$31,"")</f>
        <v/>
      </c>
      <c r="H144" s="32" t="str">
        <f aca="false">IF(ISNUMBER('Total Deaths'!$H150),('Total Deaths'!$H150-'Total Deaths'!$H149)/'Total Deaths'!$H$31,"")</f>
        <v/>
      </c>
      <c r="I144" s="32" t="str">
        <f aca="false">IF(ISNUMBER('Total Deaths'!$I154),('Total Deaths'!$I154-'Total Deaths'!$I153)/'Total Deaths'!$I$31,"")</f>
        <v/>
      </c>
      <c r="J144" s="32" t="str">
        <f aca="false">IF(ISNUMBER('Total Deaths'!$J155),('Total Deaths'!$J155-'Total Deaths'!$J154)/'Total Deaths'!$J$31,"")</f>
        <v/>
      </c>
      <c r="K144" s="54"/>
      <c r="M144" s="15" t="n">
        <f aca="false">M143+1</f>
        <v>43989</v>
      </c>
      <c r="N144" s="0" t="n">
        <f aca="false">N143+1</f>
        <v>92</v>
      </c>
      <c r="O144" s="32" t="str">
        <f aca="false">IF($E144&gt;0,$E144,"")</f>
        <v/>
      </c>
      <c r="P144" s="32" t="str">
        <f aca="false">IF($F144&gt;0,$F144,"")</f>
        <v/>
      </c>
      <c r="Q144" s="32" t="str">
        <f aca="false">IF($J144&gt;0,$J144,"")</f>
        <v/>
      </c>
      <c r="R144" s="32" t="str">
        <f aca="false">IF($G144&gt;0,$G144,"")</f>
        <v/>
      </c>
      <c r="S144" s="32" t="str">
        <f aca="false">IF($H144&gt;0,$H144,"")</f>
        <v/>
      </c>
      <c r="T144" s="32" t="str">
        <f aca="false">IF($I144&gt;0,$I144,"")</f>
        <v/>
      </c>
      <c r="U144" s="32" t="str">
        <f aca="false">IF($D144&gt;0,$D144,"")</f>
        <v/>
      </c>
      <c r="W144" s="15" t="n">
        <f aca="false">W143+1</f>
        <v>43989</v>
      </c>
      <c r="X144" s="0" t="n">
        <f aca="false">X143+1</f>
        <v>92</v>
      </c>
      <c r="Y144" s="32" t="str">
        <f aca="false">IF($E144&gt;0,$E144,"")</f>
        <v/>
      </c>
      <c r="Z144" s="32" t="str">
        <f aca="false">IF($G144&gt;0,$G144,"")</f>
        <v/>
      </c>
      <c r="AA144" s="32" t="str">
        <f aca="false">IF($I144&gt;0,$I144,"")</f>
        <v/>
      </c>
      <c r="AB144" s="32" t="str">
        <f aca="false">IF($J144&gt;0,$J144,"")</f>
        <v/>
      </c>
      <c r="AC144" s="32" t="str">
        <f aca="false">IF($F144&gt;0,$F144,"")</f>
        <v/>
      </c>
      <c r="AD144" s="32" t="str">
        <f aca="false">IF($D144&gt;0,$D144,"")</f>
        <v/>
      </c>
      <c r="AE144" s="32" t="str">
        <f aca="false">IF($H144&gt;0,$H144,"")</f>
        <v/>
      </c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32" t="str">
        <f aca="false">IF(ISNUMBER('Total Deaths'!$D136),('Total Deaths'!$D136-'Total Deaths'!$D135)/'Total Deaths'!$D$31,"")</f>
        <v/>
      </c>
      <c r="E145" s="32" t="str">
        <f aca="false">IF(ISNUMBER('Total Deaths'!$E143),('Total Deaths'!$E143-'Total Deaths'!$E142)/'Total Deaths'!$E$31,"")</f>
        <v/>
      </c>
      <c r="F145" s="32" t="str">
        <f aca="false">IF(ISNUMBER('Total Deaths'!$F147),('Total Deaths'!$F147-'Total Deaths'!$F146)/'Total Deaths'!$F$31,"")</f>
        <v/>
      </c>
      <c r="G145" s="32" t="str">
        <f aca="false">IF(ISNUMBER('Total Deaths'!$G153),('Total Deaths'!$G153-'Total Deaths'!$G152)/'Total Deaths'!$G$31,"")</f>
        <v/>
      </c>
      <c r="H145" s="32" t="str">
        <f aca="false">IF(ISNUMBER('Total Deaths'!$H151),('Total Deaths'!$H151-'Total Deaths'!$H150)/'Total Deaths'!$H$31,"")</f>
        <v/>
      </c>
      <c r="I145" s="32" t="str">
        <f aca="false">IF(ISNUMBER('Total Deaths'!$I155),('Total Deaths'!$I155-'Total Deaths'!$I154)/'Total Deaths'!$I$31,"")</f>
        <v/>
      </c>
      <c r="J145" s="32" t="str">
        <f aca="false">IF(ISNUMBER('Total Deaths'!$J156),('Total Deaths'!$J156-'Total Deaths'!$J155)/'Total Deaths'!$J$31,"")</f>
        <v/>
      </c>
      <c r="K145" s="54"/>
      <c r="M145" s="15" t="n">
        <f aca="false">M144+1</f>
        <v>43990</v>
      </c>
      <c r="N145" s="0" t="n">
        <f aca="false">N144+1</f>
        <v>93</v>
      </c>
      <c r="O145" s="32" t="str">
        <f aca="false">IF($E145&gt;0,$E145,"")</f>
        <v/>
      </c>
      <c r="P145" s="32" t="str">
        <f aca="false">IF($F145&gt;0,$F145,"")</f>
        <v/>
      </c>
      <c r="Q145" s="32" t="str">
        <f aca="false">IF($J145&gt;0,$J145,"")</f>
        <v/>
      </c>
      <c r="R145" s="32" t="str">
        <f aca="false">IF($G145&gt;0,$G145,"")</f>
        <v/>
      </c>
      <c r="S145" s="32" t="str">
        <f aca="false">IF($H145&gt;0,$H145,"")</f>
        <v/>
      </c>
      <c r="T145" s="32" t="str">
        <f aca="false">IF($I145&gt;0,$I145,"")</f>
        <v/>
      </c>
      <c r="U145" s="32" t="str">
        <f aca="false">IF($D145&gt;0,$D145,"")</f>
        <v/>
      </c>
      <c r="W145" s="15" t="n">
        <f aca="false">W144+1</f>
        <v>43990</v>
      </c>
      <c r="X145" s="0" t="n">
        <f aca="false">X144+1</f>
        <v>93</v>
      </c>
      <c r="Y145" s="32" t="str">
        <f aca="false">IF($E145&gt;0,$E145,"")</f>
        <v/>
      </c>
      <c r="Z145" s="32" t="str">
        <f aca="false">IF($G145&gt;0,$G145,"")</f>
        <v/>
      </c>
      <c r="AA145" s="32" t="str">
        <f aca="false">IF($I145&gt;0,$I145,"")</f>
        <v/>
      </c>
      <c r="AB145" s="32" t="str">
        <f aca="false">IF($J145&gt;0,$J145,"")</f>
        <v/>
      </c>
      <c r="AC145" s="32" t="str">
        <f aca="false">IF($F145&gt;0,$F145,"")</f>
        <v/>
      </c>
      <c r="AD145" s="32" t="str">
        <f aca="false">IF($D145&gt;0,$D145,"")</f>
        <v/>
      </c>
      <c r="AE145" s="32" t="str">
        <f aca="false">IF($H145&gt;0,$H145,"")</f>
        <v/>
      </c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32" t="str">
        <f aca="false">IF(ISNUMBER('Total Deaths'!$D137),('Total Deaths'!$D137-'Total Deaths'!$D136)/'Total Deaths'!$D$31,"")</f>
        <v/>
      </c>
      <c r="E146" s="32" t="str">
        <f aca="false">IF(ISNUMBER('Total Deaths'!$E144),('Total Deaths'!$E144-'Total Deaths'!$E143)/'Total Deaths'!$E$31,"")</f>
        <v/>
      </c>
      <c r="F146" s="32" t="str">
        <f aca="false">IF(ISNUMBER('Total Deaths'!$F148),('Total Deaths'!$F148-'Total Deaths'!$F147)/'Total Deaths'!$F$31,"")</f>
        <v/>
      </c>
      <c r="G146" s="32" t="str">
        <f aca="false">IF(ISNUMBER('Total Deaths'!$G154),('Total Deaths'!$G154-'Total Deaths'!$G153)/'Total Deaths'!$G$31,"")</f>
        <v/>
      </c>
      <c r="H146" s="32" t="str">
        <f aca="false">IF(ISNUMBER('Total Deaths'!$H152),('Total Deaths'!$H152-'Total Deaths'!$H151)/'Total Deaths'!$H$31,"")</f>
        <v/>
      </c>
      <c r="I146" s="32" t="str">
        <f aca="false">IF(ISNUMBER('Total Deaths'!$I156),('Total Deaths'!$I156-'Total Deaths'!$I155)/'Total Deaths'!$I$31,"")</f>
        <v/>
      </c>
      <c r="J146" s="32" t="str">
        <f aca="false">IF(ISNUMBER('Total Deaths'!$J157),('Total Deaths'!$J157-'Total Deaths'!$J156)/'Total Deaths'!$J$31,"")</f>
        <v/>
      </c>
      <c r="K146" s="54"/>
      <c r="M146" s="15" t="n">
        <f aca="false">M145+1</f>
        <v>43991</v>
      </c>
      <c r="N146" s="0" t="n">
        <f aca="false">N145+1</f>
        <v>94</v>
      </c>
      <c r="O146" s="32" t="str">
        <f aca="false">IF($E146&gt;0,$E146,"")</f>
        <v/>
      </c>
      <c r="P146" s="32" t="str">
        <f aca="false">IF($F146&gt;0,$F146,"")</f>
        <v/>
      </c>
      <c r="Q146" s="32" t="str">
        <f aca="false">IF($J146&gt;0,$J146,"")</f>
        <v/>
      </c>
      <c r="R146" s="32" t="str">
        <f aca="false">IF($G146&gt;0,$G146,"")</f>
        <v/>
      </c>
      <c r="S146" s="32" t="str">
        <f aca="false">IF($H146&gt;0,$H146,"")</f>
        <v/>
      </c>
      <c r="T146" s="32" t="str">
        <f aca="false">IF($I146&gt;0,$I146,"")</f>
        <v/>
      </c>
      <c r="U146" s="32" t="str">
        <f aca="false">IF($D146&gt;0,$D146,"")</f>
        <v/>
      </c>
      <c r="W146" s="15" t="n">
        <f aca="false">W145+1</f>
        <v>43991</v>
      </c>
      <c r="X146" s="0" t="n">
        <f aca="false">X145+1</f>
        <v>94</v>
      </c>
      <c r="Y146" s="32" t="str">
        <f aca="false">IF($E146&gt;0,$E146,"")</f>
        <v/>
      </c>
      <c r="Z146" s="32" t="str">
        <f aca="false">IF($G146&gt;0,$G146,"")</f>
        <v/>
      </c>
      <c r="AA146" s="32" t="str">
        <f aca="false">IF($I146&gt;0,$I146,"")</f>
        <v/>
      </c>
      <c r="AB146" s="32" t="str">
        <f aca="false">IF($J146&gt;0,$J146,"")</f>
        <v/>
      </c>
      <c r="AC146" s="32" t="str">
        <f aca="false">IF($F146&gt;0,$F146,"")</f>
        <v/>
      </c>
      <c r="AD146" s="32" t="str">
        <f aca="false">IF($D146&gt;0,$D146,"")</f>
        <v/>
      </c>
      <c r="AE146" s="32" t="str">
        <f aca="false">IF($H146&gt;0,$H146,"")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32" t="str">
        <f aca="false">IF(ISNUMBER('Total Deaths'!$D138),('Total Deaths'!$D138-'Total Deaths'!$D137)/'Total Deaths'!$D$31,"")</f>
        <v/>
      </c>
      <c r="E147" s="32" t="str">
        <f aca="false">IF(ISNUMBER('Total Deaths'!$E145),('Total Deaths'!$E145-'Total Deaths'!$E144)/'Total Deaths'!$E$31,"")</f>
        <v/>
      </c>
      <c r="F147" s="32" t="str">
        <f aca="false">IF(ISNUMBER('Total Deaths'!$F149),('Total Deaths'!$F149-'Total Deaths'!$F148)/'Total Deaths'!$F$31,"")</f>
        <v/>
      </c>
      <c r="G147" s="32" t="str">
        <f aca="false">IF(ISNUMBER('Total Deaths'!$G155),('Total Deaths'!$G155-'Total Deaths'!$G154)/'Total Deaths'!$G$31,"")</f>
        <v/>
      </c>
      <c r="H147" s="32" t="str">
        <f aca="false">IF(ISNUMBER('Total Deaths'!$H153),('Total Deaths'!$H153-'Total Deaths'!$H152)/'Total Deaths'!$H$31,"")</f>
        <v/>
      </c>
      <c r="I147" s="32" t="str">
        <f aca="false">IF(ISNUMBER('Total Deaths'!$I157),('Total Deaths'!$I157-'Total Deaths'!$I156)/'Total Deaths'!$I$31,"")</f>
        <v/>
      </c>
      <c r="J147" s="32" t="str">
        <f aca="false">IF(ISNUMBER('Total Deaths'!$J158),('Total Deaths'!$J158-'Total Deaths'!$J157)/'Total Deaths'!$J$31,"")</f>
        <v/>
      </c>
      <c r="K147" s="54"/>
      <c r="M147" s="15" t="n">
        <f aca="false">M146+1</f>
        <v>43992</v>
      </c>
      <c r="N147" s="0" t="n">
        <f aca="false">N146+1</f>
        <v>95</v>
      </c>
      <c r="O147" s="32" t="str">
        <f aca="false">IF($E147&gt;0,$E147,"")</f>
        <v/>
      </c>
      <c r="P147" s="32" t="str">
        <f aca="false">IF($F147&gt;0,$F147,"")</f>
        <v/>
      </c>
      <c r="Q147" s="32" t="str">
        <f aca="false">IF($J147&gt;0,$J147,"")</f>
        <v/>
      </c>
      <c r="R147" s="32" t="str">
        <f aca="false">IF($G147&gt;0,$G147,"")</f>
        <v/>
      </c>
      <c r="S147" s="32" t="str">
        <f aca="false">IF($H147&gt;0,$H147,"")</f>
        <v/>
      </c>
      <c r="T147" s="32" t="str">
        <f aca="false">IF($I147&gt;0,$I147,"")</f>
        <v/>
      </c>
      <c r="U147" s="32" t="str">
        <f aca="false">IF($D147&gt;0,$D147,"")</f>
        <v/>
      </c>
      <c r="W147" s="15" t="n">
        <f aca="false">W146+1</f>
        <v>43992</v>
      </c>
      <c r="X147" s="0" t="n">
        <f aca="false">X146+1</f>
        <v>95</v>
      </c>
      <c r="Y147" s="32" t="str">
        <f aca="false">IF($E147&gt;0,$E147,"")</f>
        <v/>
      </c>
      <c r="Z147" s="32" t="str">
        <f aca="false">IF($G147&gt;0,$G147,"")</f>
        <v/>
      </c>
      <c r="AA147" s="32" t="str">
        <f aca="false">IF($I147&gt;0,$I147,"")</f>
        <v/>
      </c>
      <c r="AB147" s="32" t="str">
        <f aca="false">IF($J147&gt;0,$J147,"")</f>
        <v/>
      </c>
      <c r="AC147" s="32" t="str">
        <f aca="false">IF($F147&gt;0,$F147,"")</f>
        <v/>
      </c>
      <c r="AD147" s="32" t="str">
        <f aca="false">IF($D147&gt;0,$D147,"")</f>
        <v/>
      </c>
      <c r="AE147" s="32" t="str">
        <f aca="false">IF($H147&gt;0,$H147,"")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32" t="str">
        <f aca="false">IF(ISNUMBER('Total Deaths'!$D139),('Total Deaths'!$D139-'Total Deaths'!$D138)/'Total Deaths'!$D$31,"")</f>
        <v/>
      </c>
      <c r="E148" s="32" t="str">
        <f aca="false">IF(ISNUMBER('Total Deaths'!$E146),('Total Deaths'!$E146-'Total Deaths'!$E145)/'Total Deaths'!$E$31,"")</f>
        <v/>
      </c>
      <c r="F148" s="32" t="str">
        <f aca="false">IF(ISNUMBER('Total Deaths'!$F150),('Total Deaths'!$F150-'Total Deaths'!$F149)/'Total Deaths'!$F$31,"")</f>
        <v/>
      </c>
      <c r="G148" s="32" t="str">
        <f aca="false">IF(ISNUMBER('Total Deaths'!$G156),('Total Deaths'!$G156-'Total Deaths'!$G155)/'Total Deaths'!$G$31,"")</f>
        <v/>
      </c>
      <c r="H148" s="32" t="str">
        <f aca="false">IF(ISNUMBER('Total Deaths'!$H154),('Total Deaths'!$H154-'Total Deaths'!$H153)/'Total Deaths'!$H$31,"")</f>
        <v/>
      </c>
      <c r="I148" s="32" t="str">
        <f aca="false">IF(ISNUMBER('Total Deaths'!$I158),('Total Deaths'!$I158-'Total Deaths'!$I157)/'Total Deaths'!$I$31,"")</f>
        <v/>
      </c>
      <c r="J148" s="32" t="str">
        <f aca="false">IF(ISNUMBER('Total Deaths'!$J159),('Total Deaths'!$J159-'Total Deaths'!$J158)/'Total Deaths'!$J$31,"")</f>
        <v/>
      </c>
      <c r="K148" s="54"/>
      <c r="M148" s="15" t="n">
        <f aca="false">M147+1</f>
        <v>43993</v>
      </c>
      <c r="N148" s="0" t="n">
        <f aca="false">N147+1</f>
        <v>96</v>
      </c>
      <c r="O148" s="32" t="str">
        <f aca="false">IF($E148&gt;0,$E148,"")</f>
        <v/>
      </c>
      <c r="P148" s="32" t="str">
        <f aca="false">IF($F148&gt;0,$F148,"")</f>
        <v/>
      </c>
      <c r="Q148" s="32" t="str">
        <f aca="false">IF($J148&gt;0,$J148,"")</f>
        <v/>
      </c>
      <c r="R148" s="32" t="str">
        <f aca="false">IF($G148&gt;0,$G148,"")</f>
        <v/>
      </c>
      <c r="S148" s="32" t="str">
        <f aca="false">IF($H148&gt;0,$H148,"")</f>
        <v/>
      </c>
      <c r="T148" s="32" t="str">
        <f aca="false">IF($I148&gt;0,$I148,"")</f>
        <v/>
      </c>
      <c r="U148" s="32" t="str">
        <f aca="false">IF($D148&gt;0,$D148,"")</f>
        <v/>
      </c>
      <c r="W148" s="15" t="n">
        <f aca="false">W147+1</f>
        <v>43993</v>
      </c>
      <c r="X148" s="0" t="n">
        <f aca="false">X147+1</f>
        <v>96</v>
      </c>
      <c r="Y148" s="32" t="str">
        <f aca="false">IF($E148&gt;0,$E148,"")</f>
        <v/>
      </c>
      <c r="Z148" s="32" t="str">
        <f aca="false">IF($G148&gt;0,$G148,"")</f>
        <v/>
      </c>
      <c r="AA148" s="32" t="str">
        <f aca="false">IF($I148&gt;0,$I148,"")</f>
        <v/>
      </c>
      <c r="AB148" s="32" t="str">
        <f aca="false">IF($J148&gt;0,$J148,"")</f>
        <v/>
      </c>
      <c r="AC148" s="32" t="str">
        <f aca="false">IF($F148&gt;0,$F148,"")</f>
        <v/>
      </c>
      <c r="AD148" s="32" t="str">
        <f aca="false">IF($D148&gt;0,$D148,"")</f>
        <v/>
      </c>
      <c r="AE148" s="32" t="str">
        <f aca="false">IF($H148&gt;0,$H148,"")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32" t="str">
        <f aca="false">IF(ISNUMBER('Total Deaths'!$D140),('Total Deaths'!$D140-'Total Deaths'!$D139)/'Total Deaths'!$D$31,"")</f>
        <v/>
      </c>
      <c r="E149" s="32" t="str">
        <f aca="false">IF(ISNUMBER('Total Deaths'!$E147),('Total Deaths'!$E147-'Total Deaths'!$E146)/'Total Deaths'!$E$31,"")</f>
        <v/>
      </c>
      <c r="F149" s="32" t="str">
        <f aca="false">IF(ISNUMBER('Total Deaths'!$F151),('Total Deaths'!$F151-'Total Deaths'!$F150)/'Total Deaths'!$F$31,"")</f>
        <v/>
      </c>
      <c r="G149" s="32" t="str">
        <f aca="false">IF(ISNUMBER('Total Deaths'!$G157),('Total Deaths'!$G157-'Total Deaths'!$G156)/'Total Deaths'!$G$31,"")</f>
        <v/>
      </c>
      <c r="H149" s="32" t="str">
        <f aca="false">IF(ISNUMBER('Total Deaths'!$H155),('Total Deaths'!$H155-'Total Deaths'!$H154)/'Total Deaths'!$H$31,"")</f>
        <v/>
      </c>
      <c r="I149" s="32" t="str">
        <f aca="false">IF(ISNUMBER('Total Deaths'!$I159),('Total Deaths'!$I159-'Total Deaths'!$I158)/'Total Deaths'!$I$31,"")</f>
        <v/>
      </c>
      <c r="J149" s="32" t="str">
        <f aca="false">IF(ISNUMBER('Total Deaths'!$J160),('Total Deaths'!$J160-'Total Deaths'!$J159)/'Total Deaths'!$J$31,"")</f>
        <v/>
      </c>
      <c r="K149" s="54"/>
      <c r="M149" s="15" t="n">
        <f aca="false">M148+1</f>
        <v>43994</v>
      </c>
      <c r="N149" s="0" t="n">
        <f aca="false">N148+1</f>
        <v>97</v>
      </c>
      <c r="O149" s="32" t="str">
        <f aca="false">IF($E149&gt;0,$E149,"")</f>
        <v/>
      </c>
      <c r="P149" s="32" t="str">
        <f aca="false">IF($F149&gt;0,$F149,"")</f>
        <v/>
      </c>
      <c r="Q149" s="32" t="str">
        <f aca="false">IF($J149&gt;0,$J149,"")</f>
        <v/>
      </c>
      <c r="R149" s="32" t="str">
        <f aca="false">IF($G149&gt;0,$G149,"")</f>
        <v/>
      </c>
      <c r="S149" s="32" t="str">
        <f aca="false">IF($H149&gt;0,$H149,"")</f>
        <v/>
      </c>
      <c r="T149" s="32" t="str">
        <f aca="false">IF($I149&gt;0,$I149,"")</f>
        <v/>
      </c>
      <c r="U149" s="32" t="str">
        <f aca="false">IF($D149&gt;0,$D149,"")</f>
        <v/>
      </c>
      <c r="W149" s="15" t="n">
        <f aca="false">W148+1</f>
        <v>43994</v>
      </c>
      <c r="X149" s="0" t="n">
        <f aca="false">X148+1</f>
        <v>97</v>
      </c>
      <c r="Y149" s="32" t="str">
        <f aca="false">IF($E149&gt;0,$E149,"")</f>
        <v/>
      </c>
      <c r="Z149" s="32" t="str">
        <f aca="false">IF($G149&gt;0,$G149,"")</f>
        <v/>
      </c>
      <c r="AA149" s="32" t="str">
        <f aca="false">IF($I149&gt;0,$I149,"")</f>
        <v/>
      </c>
      <c r="AB149" s="32" t="str">
        <f aca="false">IF($J149&gt;0,$J149,"")</f>
        <v/>
      </c>
      <c r="AC149" s="32" t="str">
        <f aca="false">IF($F149&gt;0,$F149,"")</f>
        <v/>
      </c>
      <c r="AD149" s="32" t="str">
        <f aca="false">IF($D149&gt;0,$D149,"")</f>
        <v/>
      </c>
      <c r="AE149" s="32" t="str">
        <f aca="false">IF($H149&gt;0,$H149,"")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32" t="str">
        <f aca="false">IF(ISNUMBER('Total Deaths'!$D141),('Total Deaths'!$D141-'Total Deaths'!$D140)/'Total Deaths'!$D$31,"")</f>
        <v/>
      </c>
      <c r="E150" s="32" t="str">
        <f aca="false">IF(ISNUMBER('Total Deaths'!$E148),('Total Deaths'!$E148-'Total Deaths'!$E147)/'Total Deaths'!$E$31,"")</f>
        <v/>
      </c>
      <c r="F150" s="32" t="str">
        <f aca="false">IF(ISNUMBER('Total Deaths'!$F152),('Total Deaths'!$F152-'Total Deaths'!$F151)/'Total Deaths'!$F$31,"")</f>
        <v/>
      </c>
      <c r="G150" s="32" t="str">
        <f aca="false">IF(ISNUMBER('Total Deaths'!$G158),('Total Deaths'!$G158-'Total Deaths'!$G157)/'Total Deaths'!$G$31,"")</f>
        <v/>
      </c>
      <c r="H150" s="32" t="str">
        <f aca="false">IF(ISNUMBER('Total Deaths'!$H156),('Total Deaths'!$H156-'Total Deaths'!$H155)/'Total Deaths'!$H$31,"")</f>
        <v/>
      </c>
      <c r="I150" s="32" t="str">
        <f aca="false">IF(ISNUMBER('Total Deaths'!$I160),('Total Deaths'!$I160-'Total Deaths'!$I159)/'Total Deaths'!$I$31,"")</f>
        <v/>
      </c>
      <c r="J150" s="32" t="str">
        <f aca="false">IF(ISNUMBER('Total Deaths'!$J161),('Total Deaths'!$J161-'Total Deaths'!$J160)/'Total Deaths'!$J$31,"")</f>
        <v/>
      </c>
      <c r="K150" s="54"/>
      <c r="M150" s="15" t="n">
        <f aca="false">M149+1</f>
        <v>43995</v>
      </c>
      <c r="N150" s="0" t="n">
        <f aca="false">N149+1</f>
        <v>98</v>
      </c>
      <c r="O150" s="32" t="str">
        <f aca="false">IF($E150&gt;0,$E150,"")</f>
        <v/>
      </c>
      <c r="P150" s="32" t="str">
        <f aca="false">IF($F150&gt;0,$F150,"")</f>
        <v/>
      </c>
      <c r="Q150" s="32" t="str">
        <f aca="false">IF($J150&gt;0,$J150,"")</f>
        <v/>
      </c>
      <c r="R150" s="32" t="str">
        <f aca="false">IF($G150&gt;0,$G150,"")</f>
        <v/>
      </c>
      <c r="S150" s="32" t="str">
        <f aca="false">IF($H150&gt;0,$H150,"")</f>
        <v/>
      </c>
      <c r="T150" s="32" t="str">
        <f aca="false">IF($I150&gt;0,$I150,"")</f>
        <v/>
      </c>
      <c r="U150" s="32" t="str">
        <f aca="false">IF($D150&gt;0,$D150,"")</f>
        <v/>
      </c>
      <c r="W150" s="15" t="n">
        <f aca="false">W149+1</f>
        <v>43995</v>
      </c>
      <c r="X150" s="0" t="n">
        <f aca="false">X149+1</f>
        <v>98</v>
      </c>
      <c r="Y150" s="32" t="str">
        <f aca="false">IF($E150&gt;0,$E150,"")</f>
        <v/>
      </c>
      <c r="Z150" s="32" t="str">
        <f aca="false">IF($G150&gt;0,$G150,"")</f>
        <v/>
      </c>
      <c r="AA150" s="32" t="str">
        <f aca="false">IF($I150&gt;0,$I150,"")</f>
        <v/>
      </c>
      <c r="AB150" s="32" t="str">
        <f aca="false">IF($J150&gt;0,$J150,"")</f>
        <v/>
      </c>
      <c r="AC150" s="32" t="str">
        <f aca="false">IF($F150&gt;0,$F150,"")</f>
        <v/>
      </c>
      <c r="AD150" s="32" t="str">
        <f aca="false">IF($D150&gt;0,$D150,"")</f>
        <v/>
      </c>
      <c r="AE150" s="32" t="str">
        <f aca="false">IF($H150&gt;0,$H150,"")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32" t="str">
        <f aca="false">IF(ISNUMBER('Total Deaths'!$D142),('Total Deaths'!$D142-'Total Deaths'!$D141)/'Total Deaths'!$D$31,"")</f>
        <v/>
      </c>
      <c r="E151" s="32" t="str">
        <f aca="false">IF(ISNUMBER('Total Deaths'!$E149),('Total Deaths'!$E149-'Total Deaths'!$E148)/'Total Deaths'!$E$31,"")</f>
        <v/>
      </c>
      <c r="F151" s="32" t="str">
        <f aca="false">IF(ISNUMBER('Total Deaths'!$F153),('Total Deaths'!$F153-'Total Deaths'!$F152)/'Total Deaths'!$F$31,"")</f>
        <v/>
      </c>
      <c r="G151" s="32" t="str">
        <f aca="false">IF(ISNUMBER('Total Deaths'!$G159),('Total Deaths'!$G159-'Total Deaths'!$G158)/'Total Deaths'!$G$31,"")</f>
        <v/>
      </c>
      <c r="H151" s="32" t="str">
        <f aca="false">IF(ISNUMBER('Total Deaths'!$H157),('Total Deaths'!$H157-'Total Deaths'!$H156)/'Total Deaths'!$H$31,"")</f>
        <v/>
      </c>
      <c r="I151" s="32" t="str">
        <f aca="false">IF(ISNUMBER('Total Deaths'!$I161),('Total Deaths'!$I161-'Total Deaths'!$I160)/'Total Deaths'!$I$31,"")</f>
        <v/>
      </c>
      <c r="J151" s="32" t="str">
        <f aca="false">IF(ISNUMBER('Total Deaths'!$J162),('Total Deaths'!$J162-'Total Deaths'!$J161)/'Total Deaths'!$J$31,"")</f>
        <v/>
      </c>
      <c r="K151" s="54"/>
      <c r="M151" s="15" t="n">
        <f aca="false">M150+1</f>
        <v>43996</v>
      </c>
      <c r="N151" s="0" t="n">
        <f aca="false">N150+1</f>
        <v>99</v>
      </c>
      <c r="O151" s="32" t="str">
        <f aca="false">IF($E151&gt;0,$E151,"")</f>
        <v/>
      </c>
      <c r="P151" s="32" t="str">
        <f aca="false">IF($F151&gt;0,$F151,"")</f>
        <v/>
      </c>
      <c r="Q151" s="32" t="str">
        <f aca="false">IF($J151&gt;0,$J151,"")</f>
        <v/>
      </c>
      <c r="R151" s="32" t="str">
        <f aca="false">IF($G151&gt;0,$G151,"")</f>
        <v/>
      </c>
      <c r="S151" s="32" t="str">
        <f aca="false">IF($H151&gt;0,$H151,"")</f>
        <v/>
      </c>
      <c r="T151" s="32" t="str">
        <f aca="false">IF($I151&gt;0,$I151,"")</f>
        <v/>
      </c>
      <c r="U151" s="32" t="str">
        <f aca="false">IF($D151&gt;0,$D151,"")</f>
        <v/>
      </c>
      <c r="W151" s="15" t="n">
        <f aca="false">W150+1</f>
        <v>43996</v>
      </c>
      <c r="X151" s="0" t="n">
        <f aca="false">X150+1</f>
        <v>99</v>
      </c>
      <c r="Y151" s="32" t="str">
        <f aca="false">IF($E151&gt;0,$E151,"")</f>
        <v/>
      </c>
      <c r="Z151" s="32" t="str">
        <f aca="false">IF($G151&gt;0,$G151,"")</f>
        <v/>
      </c>
      <c r="AA151" s="32" t="str">
        <f aca="false">IF($I151&gt;0,$I151,"")</f>
        <v/>
      </c>
      <c r="AB151" s="32" t="str">
        <f aca="false">IF($J151&gt;0,$J151,"")</f>
        <v/>
      </c>
      <c r="AC151" s="32" t="str">
        <f aca="false">IF($F151&gt;0,$F151,"")</f>
        <v/>
      </c>
      <c r="AD151" s="32" t="str">
        <f aca="false">IF($D151&gt;0,$D151,"")</f>
        <v/>
      </c>
      <c r="AE151" s="32" t="str">
        <f aca="false">IF($H151&gt;0,$H151,"")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32" t="str">
        <f aca="false">IF(ISNUMBER('Total Deaths'!$D143),('Total Deaths'!$D143-'Total Deaths'!$D142)/'Total Deaths'!$D$31,"")</f>
        <v/>
      </c>
      <c r="E152" s="32" t="str">
        <f aca="false">IF(ISNUMBER('Total Deaths'!$E150),('Total Deaths'!$E150-'Total Deaths'!$E149)/'Total Deaths'!$E$31,"")</f>
        <v/>
      </c>
      <c r="F152" s="32" t="str">
        <f aca="false">IF(ISNUMBER('Total Deaths'!$F154),('Total Deaths'!$F154-'Total Deaths'!$F153)/'Total Deaths'!$F$31,"")</f>
        <v/>
      </c>
      <c r="G152" s="32" t="str">
        <f aca="false">IF(ISNUMBER('Total Deaths'!$G160),('Total Deaths'!$G160-'Total Deaths'!$G159)/'Total Deaths'!$G$31,"")</f>
        <v/>
      </c>
      <c r="H152" s="32" t="str">
        <f aca="false">IF(ISNUMBER('Total Deaths'!$H158),('Total Deaths'!$H158-'Total Deaths'!$H157)/'Total Deaths'!$H$31,"")</f>
        <v/>
      </c>
      <c r="I152" s="32" t="str">
        <f aca="false">IF(ISNUMBER('Total Deaths'!$I162),('Total Deaths'!$I162-'Total Deaths'!$I161)/'Total Deaths'!$I$31,"")</f>
        <v/>
      </c>
      <c r="J152" s="32" t="str">
        <f aca="false">IF(ISNUMBER('Total Deaths'!$J163),('Total Deaths'!$J163-'Total Deaths'!$J162)/'Total Deaths'!$J$31,"")</f>
        <v/>
      </c>
      <c r="K152" s="54"/>
      <c r="M152" s="15" t="n">
        <f aca="false">M151+1</f>
        <v>43997</v>
      </c>
      <c r="N152" s="0" t="n">
        <f aca="false">N151+1</f>
        <v>100</v>
      </c>
      <c r="O152" s="32" t="str">
        <f aca="false">IF($E152&gt;0,$E152,"")</f>
        <v/>
      </c>
      <c r="P152" s="32" t="str">
        <f aca="false">IF($F152&gt;0,$F152,"")</f>
        <v/>
      </c>
      <c r="Q152" s="32" t="str">
        <f aca="false">IF($J152&gt;0,$J152,"")</f>
        <v/>
      </c>
      <c r="R152" s="32" t="str">
        <f aca="false">IF($G152&gt;0,$G152,"")</f>
        <v/>
      </c>
      <c r="S152" s="32" t="str">
        <f aca="false">IF($H152&gt;0,$H152,"")</f>
        <v/>
      </c>
      <c r="T152" s="32" t="str">
        <f aca="false">IF($I152&gt;0,$I152,"")</f>
        <v/>
      </c>
      <c r="U152" s="32" t="str">
        <f aca="false">IF($D152&gt;0,$D152,"")</f>
        <v/>
      </c>
      <c r="W152" s="15" t="n">
        <f aca="false">W151+1</f>
        <v>43997</v>
      </c>
      <c r="X152" s="0" t="n">
        <f aca="false">X151+1</f>
        <v>100</v>
      </c>
      <c r="Y152" s="32" t="str">
        <f aca="false">IF($E152&gt;0,$E152,"")</f>
        <v/>
      </c>
      <c r="Z152" s="32" t="str">
        <f aca="false">IF($G152&gt;0,$G152,"")</f>
        <v/>
      </c>
      <c r="AA152" s="32" t="str">
        <f aca="false">IF($I152&gt;0,$I152,"")</f>
        <v/>
      </c>
      <c r="AB152" s="32" t="str">
        <f aca="false">IF($J152&gt;0,$J152,"")</f>
        <v/>
      </c>
      <c r="AC152" s="32" t="str">
        <f aca="false">IF($F152&gt;0,$F152,"")</f>
        <v/>
      </c>
      <c r="AD152" s="32" t="str">
        <f aca="false">IF($D152&gt;0,$D152,"")</f>
        <v/>
      </c>
      <c r="AE152" s="32" t="str">
        <f aca="false">IF($H152&gt;0,$H152,"")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32" t="str">
        <f aca="false">IF(ISNUMBER('Total Deaths'!$D144),('Total Deaths'!$D144-'Total Deaths'!$D143)/'Total Deaths'!$D$31,"")</f>
        <v/>
      </c>
      <c r="E153" s="32" t="str">
        <f aca="false">IF(ISNUMBER('Total Deaths'!$E151),('Total Deaths'!$E151-'Total Deaths'!$E150)/'Total Deaths'!$E$31,"")</f>
        <v/>
      </c>
      <c r="F153" s="32" t="str">
        <f aca="false">IF(ISNUMBER('Total Deaths'!$F155),('Total Deaths'!$F155-'Total Deaths'!$F154)/'Total Deaths'!$F$31,"")</f>
        <v/>
      </c>
      <c r="G153" s="32" t="str">
        <f aca="false">IF(ISNUMBER('Total Deaths'!$G161),('Total Deaths'!$G161-'Total Deaths'!$G160)/'Total Deaths'!$G$31,"")</f>
        <v/>
      </c>
      <c r="H153" s="32" t="str">
        <f aca="false">IF(ISNUMBER('Total Deaths'!$H159),('Total Deaths'!$H159-'Total Deaths'!$H158)/'Total Deaths'!$H$31,"")</f>
        <v/>
      </c>
      <c r="I153" s="32" t="str">
        <f aca="false">IF(ISNUMBER('Total Deaths'!$I163),('Total Deaths'!$I163-'Total Deaths'!$I162)/'Total Deaths'!$I$31,"")</f>
        <v/>
      </c>
      <c r="J153" s="32" t="str">
        <f aca="false">IF(ISNUMBER('Total Deaths'!$J164),('Total Deaths'!$J164-'Total Deaths'!$J163)/'Total Deaths'!$J$31,"")</f>
        <v/>
      </c>
      <c r="K153" s="54"/>
      <c r="M153" s="15" t="n">
        <f aca="false">M152+1</f>
        <v>43998</v>
      </c>
      <c r="N153" s="0" t="n">
        <f aca="false">N152+1</f>
        <v>101</v>
      </c>
      <c r="O153" s="32" t="str">
        <f aca="false">IF($E153&gt;0,$E153,"")</f>
        <v/>
      </c>
      <c r="P153" s="32" t="str">
        <f aca="false">IF($F153&gt;0,$F153,"")</f>
        <v/>
      </c>
      <c r="Q153" s="32" t="str">
        <f aca="false">IF($J153&gt;0,$J153,"")</f>
        <v/>
      </c>
      <c r="R153" s="32" t="str">
        <f aca="false">IF($G153&gt;0,$G153,"")</f>
        <v/>
      </c>
      <c r="S153" s="32" t="str">
        <f aca="false">IF($H153&gt;0,$H153,"")</f>
        <v/>
      </c>
      <c r="T153" s="32" t="str">
        <f aca="false">IF($I153&gt;0,$I153,"")</f>
        <v/>
      </c>
      <c r="U153" s="32" t="str">
        <f aca="false">IF($D153&gt;0,$D153,"")</f>
        <v/>
      </c>
      <c r="W153" s="15" t="n">
        <f aca="false">W152+1</f>
        <v>43998</v>
      </c>
      <c r="X153" s="0" t="n">
        <f aca="false">X152+1</f>
        <v>101</v>
      </c>
      <c r="Y153" s="32" t="str">
        <f aca="false">IF($E153&gt;0,$E153,"")</f>
        <v/>
      </c>
      <c r="Z153" s="32" t="str">
        <f aca="false">IF($G153&gt;0,$G153,"")</f>
        <v/>
      </c>
      <c r="AA153" s="32" t="str">
        <f aca="false">IF($I153&gt;0,$I153,"")</f>
        <v/>
      </c>
      <c r="AB153" s="32" t="str">
        <f aca="false">IF($J153&gt;0,$J153,"")</f>
        <v/>
      </c>
      <c r="AC153" s="32" t="str">
        <f aca="false">IF($F153&gt;0,$F153,"")</f>
        <v/>
      </c>
      <c r="AD153" s="32" t="str">
        <f aca="false">IF($D153&gt;0,$D153,"")</f>
        <v/>
      </c>
      <c r="AE153" s="32" t="str">
        <f aca="false">IF($H153&gt;0,$H153,"")</f>
        <v/>
      </c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32" t="str">
        <f aca="false">IF(ISNUMBER('Total Deaths'!$D145),('Total Deaths'!$D145-'Total Deaths'!$D144)/'Total Deaths'!$D$31,"")</f>
        <v/>
      </c>
      <c r="E154" s="32" t="str">
        <f aca="false">IF(ISNUMBER('Total Deaths'!$E152),('Total Deaths'!$E152-'Total Deaths'!$E151)/'Total Deaths'!$E$31,"")</f>
        <v/>
      </c>
      <c r="F154" s="32" t="str">
        <f aca="false">IF(ISNUMBER('Total Deaths'!$F156),('Total Deaths'!$F156-'Total Deaths'!$F155)/'Total Deaths'!$F$31,"")</f>
        <v/>
      </c>
      <c r="G154" s="32" t="str">
        <f aca="false">IF(ISNUMBER('Total Deaths'!$G162),('Total Deaths'!$G162-'Total Deaths'!$G161)/'Total Deaths'!$G$31,"")</f>
        <v/>
      </c>
      <c r="H154" s="32" t="str">
        <f aca="false">IF(ISNUMBER('Total Deaths'!$H160),('Total Deaths'!$H160-'Total Deaths'!$H159)/'Total Deaths'!$H$31,"")</f>
        <v/>
      </c>
      <c r="I154" s="32" t="str">
        <f aca="false">IF(ISNUMBER('Total Deaths'!$I164),('Total Deaths'!$I164-'Total Deaths'!$I163)/'Total Deaths'!$I$31,"")</f>
        <v/>
      </c>
      <c r="J154" s="32" t="str">
        <f aca="false">IF(ISNUMBER('Total Deaths'!$J165),('Total Deaths'!$J165-'Total Deaths'!$J164)/'Total Deaths'!$J$31,"")</f>
        <v/>
      </c>
      <c r="K154" s="54"/>
      <c r="M154" s="15" t="n">
        <f aca="false">M153+1</f>
        <v>43999</v>
      </c>
      <c r="N154" s="0" t="n">
        <f aca="false">N153+1</f>
        <v>102</v>
      </c>
      <c r="O154" s="32" t="str">
        <f aca="false">IF($E154&gt;0,$E154,"")</f>
        <v/>
      </c>
      <c r="P154" s="32" t="str">
        <f aca="false">IF($F154&gt;0,$F154,"")</f>
        <v/>
      </c>
      <c r="Q154" s="32" t="str">
        <f aca="false">IF($J154&gt;0,$J154,"")</f>
        <v/>
      </c>
      <c r="R154" s="32" t="str">
        <f aca="false">IF($G154&gt;0,$G154,"")</f>
        <v/>
      </c>
      <c r="S154" s="32" t="str">
        <f aca="false">IF($H154&gt;0,$H154,"")</f>
        <v/>
      </c>
      <c r="T154" s="32" t="str">
        <f aca="false">IF($I154&gt;0,$I154,"")</f>
        <v/>
      </c>
      <c r="U154" s="32" t="str">
        <f aca="false">IF($D154&gt;0,$D154,"")</f>
        <v/>
      </c>
      <c r="W154" s="15" t="n">
        <f aca="false">W153+1</f>
        <v>43999</v>
      </c>
      <c r="X154" s="0" t="n">
        <f aca="false">X153+1</f>
        <v>102</v>
      </c>
      <c r="Y154" s="32" t="str">
        <f aca="false">IF($E154&gt;0,$E154,"")</f>
        <v/>
      </c>
      <c r="Z154" s="32" t="str">
        <f aca="false">IF($G154&gt;0,$G154,"")</f>
        <v/>
      </c>
      <c r="AA154" s="32" t="str">
        <f aca="false">IF($I154&gt;0,$I154,"")</f>
        <v/>
      </c>
      <c r="AB154" s="32" t="str">
        <f aca="false">IF($J154&gt;0,$J154,"")</f>
        <v/>
      </c>
      <c r="AC154" s="32" t="str">
        <f aca="false">IF($F154&gt;0,$F154,"")</f>
        <v/>
      </c>
      <c r="AD154" s="32" t="str">
        <f aca="false">IF($D154&gt;0,$D154,"")</f>
        <v/>
      </c>
      <c r="AE154" s="32" t="str">
        <f aca="false">IF($H154&gt;0,$H154,"")</f>
        <v/>
      </c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32" t="str">
        <f aca="false">IF(ISNUMBER('Total Deaths'!$D146),('Total Deaths'!$D146-'Total Deaths'!$D145)/'Total Deaths'!$D$31,"")</f>
        <v/>
      </c>
      <c r="E155" s="32" t="str">
        <f aca="false">IF(ISNUMBER('Total Deaths'!$E153),('Total Deaths'!$E153-'Total Deaths'!$E152)/'Total Deaths'!$E$31,"")</f>
        <v/>
      </c>
      <c r="F155" s="32" t="str">
        <f aca="false">IF(ISNUMBER('Total Deaths'!$F157),('Total Deaths'!$F157-'Total Deaths'!$F156)/'Total Deaths'!$F$31,"")</f>
        <v/>
      </c>
      <c r="G155" s="32" t="str">
        <f aca="false">IF(ISNUMBER('Total Deaths'!$G163),('Total Deaths'!$G163-'Total Deaths'!$G162)/'Total Deaths'!$G$31,"")</f>
        <v/>
      </c>
      <c r="H155" s="32" t="str">
        <f aca="false">IF(ISNUMBER('Total Deaths'!$H161),('Total Deaths'!$H161-'Total Deaths'!$H160)/'Total Deaths'!$H$31,"")</f>
        <v/>
      </c>
      <c r="I155" s="32" t="str">
        <f aca="false">IF(ISNUMBER('Total Deaths'!$I165),('Total Deaths'!$I165-'Total Deaths'!$I164)/'Total Deaths'!$I$31,"")</f>
        <v/>
      </c>
      <c r="J155" s="32" t="str">
        <f aca="false">IF(ISNUMBER('Total Deaths'!$J166),('Total Deaths'!$J166-'Total Deaths'!$J165)/'Total Deaths'!$J$31,"")</f>
        <v/>
      </c>
      <c r="K155" s="54"/>
      <c r="M155" s="15" t="n">
        <f aca="false">M154+1</f>
        <v>44000</v>
      </c>
      <c r="N155" s="0" t="n">
        <f aca="false">N154+1</f>
        <v>103</v>
      </c>
      <c r="O155" s="32" t="str">
        <f aca="false">IF($E155&gt;0,$E155,"")</f>
        <v/>
      </c>
      <c r="P155" s="32" t="str">
        <f aca="false">IF($F155&gt;0,$F155,"")</f>
        <v/>
      </c>
      <c r="Q155" s="32" t="str">
        <f aca="false">IF($J155&gt;0,$J155,"")</f>
        <v/>
      </c>
      <c r="R155" s="32" t="str">
        <f aca="false">IF($G155&gt;0,$G155,"")</f>
        <v/>
      </c>
      <c r="S155" s="32" t="str">
        <f aca="false">IF($H155&gt;0,$H155,"")</f>
        <v/>
      </c>
      <c r="T155" s="32" t="str">
        <f aca="false">IF($I155&gt;0,$I155,"")</f>
        <v/>
      </c>
      <c r="U155" s="32" t="str">
        <f aca="false">IF($D155&gt;0,$D155,"")</f>
        <v/>
      </c>
      <c r="W155" s="15" t="n">
        <f aca="false">W154+1</f>
        <v>44000</v>
      </c>
      <c r="X155" s="0" t="n">
        <f aca="false">X154+1</f>
        <v>103</v>
      </c>
      <c r="Y155" s="32" t="str">
        <f aca="false">IF($E155&gt;0,$E155,"")</f>
        <v/>
      </c>
      <c r="Z155" s="32" t="str">
        <f aca="false">IF($G155&gt;0,$G155,"")</f>
        <v/>
      </c>
      <c r="AA155" s="32" t="str">
        <f aca="false">IF($I155&gt;0,$I155,"")</f>
        <v/>
      </c>
      <c r="AB155" s="32" t="str">
        <f aca="false">IF($J155&gt;0,$J155,"")</f>
        <v/>
      </c>
      <c r="AC155" s="32" t="str">
        <f aca="false">IF($F155&gt;0,$F155,"")</f>
        <v/>
      </c>
      <c r="AD155" s="32" t="str">
        <f aca="false">IF($D155&gt;0,$D155,"")</f>
        <v/>
      </c>
      <c r="AE155" s="32" t="str">
        <f aca="false">IF($H155&gt;0,$H155,"")</f>
        <v/>
      </c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32" t="str">
        <f aca="false">IF(ISNUMBER('Total Deaths'!$D147),('Total Deaths'!$D147-'Total Deaths'!$D146)/'Total Deaths'!$D$31,"")</f>
        <v/>
      </c>
      <c r="E156" s="32" t="str">
        <f aca="false">IF(ISNUMBER('Total Deaths'!$E154),('Total Deaths'!$E154-'Total Deaths'!$E153)/'Total Deaths'!$E$31,"")</f>
        <v/>
      </c>
      <c r="F156" s="32" t="str">
        <f aca="false">IF(ISNUMBER('Total Deaths'!$F158),('Total Deaths'!$F158-'Total Deaths'!$F157)/'Total Deaths'!$F$31,"")</f>
        <v/>
      </c>
      <c r="G156" s="32" t="str">
        <f aca="false">IF(ISNUMBER('Total Deaths'!$G164),('Total Deaths'!$G164-'Total Deaths'!$G163)/'Total Deaths'!$G$31,"")</f>
        <v/>
      </c>
      <c r="H156" s="32" t="str">
        <f aca="false">IF(ISNUMBER('Total Deaths'!$H162),('Total Deaths'!$H162-'Total Deaths'!$H161)/'Total Deaths'!$H$31,"")</f>
        <v/>
      </c>
      <c r="I156" s="32" t="str">
        <f aca="false">IF(ISNUMBER('Total Deaths'!$I166),('Total Deaths'!$I166-'Total Deaths'!$I165)/'Total Deaths'!$I$31,"")</f>
        <v/>
      </c>
      <c r="J156" s="32" t="str">
        <f aca="false">IF(ISNUMBER('Total Deaths'!$J167),('Total Deaths'!$J167-'Total Deaths'!$J166)/'Total Deaths'!$J$31,"")</f>
        <v/>
      </c>
      <c r="K156" s="54"/>
      <c r="M156" s="15" t="n">
        <f aca="false">M155+1</f>
        <v>44001</v>
      </c>
      <c r="N156" s="0" t="n">
        <f aca="false">N155+1</f>
        <v>104</v>
      </c>
      <c r="O156" s="32" t="str">
        <f aca="false">IF($E156&gt;0,$E156,"")</f>
        <v/>
      </c>
      <c r="P156" s="32" t="str">
        <f aca="false">IF($F156&gt;0,$F156,"")</f>
        <v/>
      </c>
      <c r="Q156" s="32" t="str">
        <f aca="false">IF($J156&gt;0,$J156,"")</f>
        <v/>
      </c>
      <c r="R156" s="32" t="str">
        <f aca="false">IF($G156&gt;0,$G156,"")</f>
        <v/>
      </c>
      <c r="S156" s="32" t="str">
        <f aca="false">IF($H156&gt;0,$H156,"")</f>
        <v/>
      </c>
      <c r="T156" s="32" t="str">
        <f aca="false">IF($I156&gt;0,$I156,"")</f>
        <v/>
      </c>
      <c r="U156" s="32" t="str">
        <f aca="false">IF($D156&gt;0,$D156,"")</f>
        <v/>
      </c>
      <c r="W156" s="15" t="n">
        <f aca="false">W155+1</f>
        <v>44001</v>
      </c>
      <c r="X156" s="0" t="n">
        <f aca="false">X155+1</f>
        <v>104</v>
      </c>
      <c r="Y156" s="32" t="str">
        <f aca="false">IF($E156&gt;0,$E156,"")</f>
        <v/>
      </c>
      <c r="Z156" s="32" t="str">
        <f aca="false">IF($G156&gt;0,$G156,"")</f>
        <v/>
      </c>
      <c r="AA156" s="32" t="str">
        <f aca="false">IF($I156&gt;0,$I156,"")</f>
        <v/>
      </c>
      <c r="AB156" s="32" t="str">
        <f aca="false">IF($J156&gt;0,$J156,"")</f>
        <v/>
      </c>
      <c r="AC156" s="32" t="str">
        <f aca="false">IF($F156&gt;0,$F156,"")</f>
        <v/>
      </c>
      <c r="AD156" s="32" t="str">
        <f aca="false">IF($D156&gt;0,$D156,"")</f>
        <v/>
      </c>
      <c r="AE156" s="32" t="str">
        <f aca="false">IF($H156&gt;0,$H156,"")</f>
        <v/>
      </c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32" t="str">
        <f aca="false">IF(ISNUMBER('Total Deaths'!$D148),('Total Deaths'!$D148-'Total Deaths'!$D147)/'Total Deaths'!$D$31,"")</f>
        <v/>
      </c>
      <c r="E157" s="32" t="str">
        <f aca="false">IF(ISNUMBER('Total Deaths'!$E155),('Total Deaths'!$E155-'Total Deaths'!$E154)/'Total Deaths'!$E$31,"")</f>
        <v/>
      </c>
      <c r="F157" s="32" t="str">
        <f aca="false">IF(ISNUMBER('Total Deaths'!$F159),('Total Deaths'!$F159-'Total Deaths'!$F158)/'Total Deaths'!$F$31,"")</f>
        <v/>
      </c>
      <c r="G157" s="32" t="str">
        <f aca="false">IF(ISNUMBER('Total Deaths'!$G165),('Total Deaths'!$G165-'Total Deaths'!$G164)/'Total Deaths'!$G$31,"")</f>
        <v/>
      </c>
      <c r="H157" s="32" t="str">
        <f aca="false">IF(ISNUMBER('Total Deaths'!$H163),('Total Deaths'!$H163-'Total Deaths'!$H162)/'Total Deaths'!$H$31,"")</f>
        <v/>
      </c>
      <c r="I157" s="32" t="str">
        <f aca="false">IF(ISNUMBER('Total Deaths'!$I167),('Total Deaths'!$I167-'Total Deaths'!$I166)/'Total Deaths'!$I$31,"")</f>
        <v/>
      </c>
      <c r="J157" s="32" t="str">
        <f aca="false">IF(ISNUMBER('Total Deaths'!$J168),('Total Deaths'!$J168-'Total Deaths'!$J167)/'Total Deaths'!$J$31,"")</f>
        <v/>
      </c>
      <c r="K157" s="54"/>
      <c r="M157" s="15" t="n">
        <f aca="false">M156+1</f>
        <v>44002</v>
      </c>
      <c r="N157" s="0" t="n">
        <f aca="false">N156+1</f>
        <v>105</v>
      </c>
      <c r="O157" s="32" t="str">
        <f aca="false">IF($E157&gt;0,$E157,"")</f>
        <v/>
      </c>
      <c r="P157" s="32" t="str">
        <f aca="false">IF($F157&gt;0,$F157,"")</f>
        <v/>
      </c>
      <c r="Q157" s="32" t="str">
        <f aca="false">IF($J157&gt;0,$J157,"")</f>
        <v/>
      </c>
      <c r="R157" s="32" t="str">
        <f aca="false">IF($G157&gt;0,$G157,"")</f>
        <v/>
      </c>
      <c r="S157" s="32" t="str">
        <f aca="false">IF($H157&gt;0,$H157,"")</f>
        <v/>
      </c>
      <c r="T157" s="32" t="str">
        <f aca="false">IF($I157&gt;0,$I157,"")</f>
        <v/>
      </c>
      <c r="U157" s="32" t="str">
        <f aca="false">IF($D157&gt;0,$D157,"")</f>
        <v/>
      </c>
      <c r="W157" s="15" t="n">
        <f aca="false">W156+1</f>
        <v>44002</v>
      </c>
      <c r="X157" s="0" t="n">
        <f aca="false">X156+1</f>
        <v>105</v>
      </c>
      <c r="Y157" s="32" t="str">
        <f aca="false">IF($E157&gt;0,$E157,"")</f>
        <v/>
      </c>
      <c r="Z157" s="32" t="str">
        <f aca="false">IF($G157&gt;0,$G157,"")</f>
        <v/>
      </c>
      <c r="AA157" s="32" t="str">
        <f aca="false">IF($I157&gt;0,$I157,"")</f>
        <v/>
      </c>
      <c r="AB157" s="32" t="str">
        <f aca="false">IF($J157&gt;0,$J157,"")</f>
        <v/>
      </c>
      <c r="AC157" s="32" t="str">
        <f aca="false">IF($F157&gt;0,$F157,"")</f>
        <v/>
      </c>
      <c r="AD157" s="32" t="str">
        <f aca="false">IF($D157&gt;0,$D157,"")</f>
        <v/>
      </c>
      <c r="AE157" s="32" t="str">
        <f aca="false">IF($H157&gt;0,$H157,"")</f>
        <v/>
      </c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32" t="str">
        <f aca="false">IF(ISNUMBER('Total Deaths'!$D149),('Total Deaths'!$D149-'Total Deaths'!$D148)/'Total Deaths'!$D$31,"")</f>
        <v/>
      </c>
      <c r="E158" s="32" t="str">
        <f aca="false">IF(ISNUMBER('Total Deaths'!$E156),('Total Deaths'!$E156-'Total Deaths'!$E155)/'Total Deaths'!$E$31,"")</f>
        <v/>
      </c>
      <c r="F158" s="32" t="str">
        <f aca="false">IF(ISNUMBER('Total Deaths'!$F160),('Total Deaths'!$F160-'Total Deaths'!$F159)/'Total Deaths'!$F$31,"")</f>
        <v/>
      </c>
      <c r="G158" s="32" t="str">
        <f aca="false">IF(ISNUMBER('Total Deaths'!$G166),('Total Deaths'!$G166-'Total Deaths'!$G165)/'Total Deaths'!$G$31,"")</f>
        <v/>
      </c>
      <c r="H158" s="32" t="str">
        <f aca="false">IF(ISNUMBER('Total Deaths'!$H164),('Total Deaths'!$H164-'Total Deaths'!$H163)/'Total Deaths'!$H$31,"")</f>
        <v/>
      </c>
      <c r="I158" s="32" t="str">
        <f aca="false">IF(ISNUMBER('Total Deaths'!$I168),('Total Deaths'!$I168-'Total Deaths'!$I167)/'Total Deaths'!$I$31,"")</f>
        <v/>
      </c>
      <c r="J158" s="32" t="str">
        <f aca="false">IF(ISNUMBER('Total Deaths'!$J169),('Total Deaths'!$J169-'Total Deaths'!$J168)/'Total Deaths'!$J$31,"")</f>
        <v/>
      </c>
      <c r="K158" s="54"/>
      <c r="M158" s="15" t="n">
        <f aca="false">M157+1</f>
        <v>44003</v>
      </c>
      <c r="N158" s="0" t="n">
        <f aca="false">N157+1</f>
        <v>106</v>
      </c>
      <c r="O158" s="32" t="str">
        <f aca="false">IF($E158&gt;0,$E158,"")</f>
        <v/>
      </c>
      <c r="P158" s="32" t="str">
        <f aca="false">IF($F158&gt;0,$F158,"")</f>
        <v/>
      </c>
      <c r="Q158" s="32" t="str">
        <f aca="false">IF($J158&gt;0,$J158,"")</f>
        <v/>
      </c>
      <c r="R158" s="32" t="str">
        <f aca="false">IF($G158&gt;0,$G158,"")</f>
        <v/>
      </c>
      <c r="S158" s="32" t="str">
        <f aca="false">IF($H158&gt;0,$H158,"")</f>
        <v/>
      </c>
      <c r="T158" s="32" t="str">
        <f aca="false">IF($I158&gt;0,$I158,"")</f>
        <v/>
      </c>
      <c r="U158" s="32" t="str">
        <f aca="false">IF($D158&gt;0,$D158,"")</f>
        <v/>
      </c>
      <c r="W158" s="15" t="n">
        <f aca="false">W157+1</f>
        <v>44003</v>
      </c>
      <c r="X158" s="0" t="n">
        <f aca="false">X157+1</f>
        <v>106</v>
      </c>
      <c r="Y158" s="32" t="str">
        <f aca="false">IF($E158&gt;0,$E158,"")</f>
        <v/>
      </c>
      <c r="Z158" s="32" t="str">
        <f aca="false">IF($G158&gt;0,$G158,"")</f>
        <v/>
      </c>
      <c r="AA158" s="32" t="str">
        <f aca="false">IF($I158&gt;0,$I158,"")</f>
        <v/>
      </c>
      <c r="AB158" s="32" t="str">
        <f aca="false">IF($J158&gt;0,$J158,"")</f>
        <v/>
      </c>
      <c r="AC158" s="32" t="str">
        <f aca="false">IF($F158&gt;0,$F158,"")</f>
        <v/>
      </c>
      <c r="AD158" s="32" t="str">
        <f aca="false">IF($D158&gt;0,$D158,"")</f>
        <v/>
      </c>
      <c r="AE158" s="32" t="str">
        <f aca="false">IF($H158&gt;0,$H158,"")</f>
        <v/>
      </c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32" t="str">
        <f aca="false">IF(ISNUMBER('Total Deaths'!$D150),('Total Deaths'!$D150-'Total Deaths'!$D149)/'Total Deaths'!$D$31,"")</f>
        <v/>
      </c>
      <c r="E159" s="32" t="str">
        <f aca="false">IF(ISNUMBER('Total Deaths'!$E157),('Total Deaths'!$E157-'Total Deaths'!$E156)/'Total Deaths'!$E$31,"")</f>
        <v/>
      </c>
      <c r="F159" s="32" t="str">
        <f aca="false">IF(ISNUMBER('Total Deaths'!$F161),('Total Deaths'!$F161-'Total Deaths'!$F160)/'Total Deaths'!$F$31,"")</f>
        <v/>
      </c>
      <c r="G159" s="32" t="str">
        <f aca="false">IF(ISNUMBER('Total Deaths'!$G167),('Total Deaths'!$G167-'Total Deaths'!$G166)/'Total Deaths'!$G$31,"")</f>
        <v/>
      </c>
      <c r="H159" s="32" t="str">
        <f aca="false">IF(ISNUMBER('Total Deaths'!$H165),('Total Deaths'!$H165-'Total Deaths'!$H164)/'Total Deaths'!$H$31,"")</f>
        <v/>
      </c>
      <c r="I159" s="32" t="str">
        <f aca="false">IF(ISNUMBER('Total Deaths'!$I169),('Total Deaths'!$I169-'Total Deaths'!$I168)/'Total Deaths'!$I$31,"")</f>
        <v/>
      </c>
      <c r="J159" s="32" t="str">
        <f aca="false">IF(ISNUMBER('Total Deaths'!$J170),('Total Deaths'!$J170-'Total Deaths'!$J169)/'Total Deaths'!$J$31,"")</f>
        <v/>
      </c>
      <c r="K159" s="54"/>
      <c r="M159" s="15" t="n">
        <f aca="false">M158+1</f>
        <v>44004</v>
      </c>
      <c r="N159" s="0" t="n">
        <f aca="false">N158+1</f>
        <v>107</v>
      </c>
      <c r="O159" s="32" t="str">
        <f aca="false">IF($E159&gt;0,$E159,"")</f>
        <v/>
      </c>
      <c r="P159" s="32" t="str">
        <f aca="false">IF($F159&gt;0,$F159,"")</f>
        <v/>
      </c>
      <c r="Q159" s="32" t="str">
        <f aca="false">IF($J159&gt;0,$J159,"")</f>
        <v/>
      </c>
      <c r="R159" s="32" t="str">
        <f aca="false">IF($G159&gt;0,$G159,"")</f>
        <v/>
      </c>
      <c r="S159" s="32" t="str">
        <f aca="false">IF($H159&gt;0,$H159,"")</f>
        <v/>
      </c>
      <c r="T159" s="32" t="str">
        <f aca="false">IF($I159&gt;0,$I159,"")</f>
        <v/>
      </c>
      <c r="U159" s="32" t="str">
        <f aca="false">IF($D159&gt;0,$D159,"")</f>
        <v/>
      </c>
      <c r="W159" s="15" t="n">
        <f aca="false">W158+1</f>
        <v>44004</v>
      </c>
      <c r="X159" s="0" t="n">
        <f aca="false">X158+1</f>
        <v>107</v>
      </c>
      <c r="Y159" s="32" t="str">
        <f aca="false">IF($E159&gt;0,$E159,"")</f>
        <v/>
      </c>
      <c r="Z159" s="32" t="str">
        <f aca="false">IF($G159&gt;0,$G159,"")</f>
        <v/>
      </c>
      <c r="AA159" s="32" t="str">
        <f aca="false">IF($I159&gt;0,$I159,"")</f>
        <v/>
      </c>
      <c r="AB159" s="32" t="str">
        <f aca="false">IF($J159&gt;0,$J159,"")</f>
        <v/>
      </c>
      <c r="AC159" s="32" t="str">
        <f aca="false">IF($F159&gt;0,$F159,"")</f>
        <v/>
      </c>
      <c r="AD159" s="32" t="str">
        <f aca="false">IF($D159&gt;0,$D159,"")</f>
        <v/>
      </c>
      <c r="AE159" s="32" t="str">
        <f aca="false">IF($H159&gt;0,$H159,"")</f>
        <v/>
      </c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32" t="str">
        <f aca="false">IF(ISNUMBER('Total Deaths'!$D151),('Total Deaths'!$D151-'Total Deaths'!$D150)/'Total Deaths'!$D$31,"")</f>
        <v/>
      </c>
      <c r="E160" s="32" t="str">
        <f aca="false">IF(ISNUMBER('Total Deaths'!$E158),('Total Deaths'!$E158-'Total Deaths'!$E157)/'Total Deaths'!$E$31,"")</f>
        <v/>
      </c>
      <c r="F160" s="32" t="str">
        <f aca="false">IF(ISNUMBER('Total Deaths'!$F162),('Total Deaths'!$F162-'Total Deaths'!$F161)/'Total Deaths'!$F$31,"")</f>
        <v/>
      </c>
      <c r="G160" s="32" t="str">
        <f aca="false">IF(ISNUMBER('Total Deaths'!$G168),('Total Deaths'!$G168-'Total Deaths'!$G167)/'Total Deaths'!$G$31,"")</f>
        <v/>
      </c>
      <c r="H160" s="32" t="str">
        <f aca="false">IF(ISNUMBER('Total Deaths'!$H166),('Total Deaths'!$H166-'Total Deaths'!$H165)/'Total Deaths'!$H$31,"")</f>
        <v/>
      </c>
      <c r="I160" s="32" t="str">
        <f aca="false">IF(ISNUMBER('Total Deaths'!$I170),('Total Deaths'!$I170-'Total Deaths'!$I169)/'Total Deaths'!$I$31,"")</f>
        <v/>
      </c>
      <c r="J160" s="32" t="str">
        <f aca="false">IF(ISNUMBER('Total Deaths'!$J171),('Total Deaths'!$J171-'Total Deaths'!$J170)/'Total Deaths'!$J$31,"")</f>
        <v/>
      </c>
      <c r="K160" s="54"/>
      <c r="M160" s="15" t="n">
        <f aca="false">M159+1</f>
        <v>44005</v>
      </c>
      <c r="N160" s="0" t="n">
        <f aca="false">N159+1</f>
        <v>108</v>
      </c>
      <c r="O160" s="32" t="str">
        <f aca="false">IF($E160&gt;0,$E160,"")</f>
        <v/>
      </c>
      <c r="P160" s="32" t="str">
        <f aca="false">IF($F160&gt;0,$F160,"")</f>
        <v/>
      </c>
      <c r="Q160" s="32" t="str">
        <f aca="false">IF($J160&gt;0,$J160,"")</f>
        <v/>
      </c>
      <c r="R160" s="32" t="str">
        <f aca="false">IF($G160&gt;0,$G160,"")</f>
        <v/>
      </c>
      <c r="S160" s="32" t="str">
        <f aca="false">IF($H160&gt;0,$H160,"")</f>
        <v/>
      </c>
      <c r="T160" s="32" t="str">
        <f aca="false">IF($I160&gt;0,$I160,"")</f>
        <v/>
      </c>
      <c r="U160" s="32" t="str">
        <f aca="false">IF($D160&gt;0,$D160,"")</f>
        <v/>
      </c>
      <c r="W160" s="15" t="n">
        <f aca="false">W159+1</f>
        <v>44005</v>
      </c>
      <c r="X160" s="0" t="n">
        <f aca="false">X159+1</f>
        <v>108</v>
      </c>
      <c r="Y160" s="32" t="str">
        <f aca="false">IF($E160&gt;0,$E160,"")</f>
        <v/>
      </c>
      <c r="Z160" s="32" t="str">
        <f aca="false">IF($G160&gt;0,$G160,"")</f>
        <v/>
      </c>
      <c r="AA160" s="32" t="str">
        <f aca="false">IF($I160&gt;0,$I160,"")</f>
        <v/>
      </c>
      <c r="AB160" s="32" t="str">
        <f aca="false">IF($J160&gt;0,$J160,"")</f>
        <v/>
      </c>
      <c r="AC160" s="32" t="str">
        <f aca="false">IF($F160&gt;0,$F160,"")</f>
        <v/>
      </c>
      <c r="AD160" s="32" t="str">
        <f aca="false">IF($D160&gt;0,$D160,"")</f>
        <v/>
      </c>
      <c r="AE160" s="32" t="str">
        <f aca="false">IF($H160&gt;0,$H160,"")</f>
        <v/>
      </c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32" t="str">
        <f aca="false">IF(ISNUMBER('Total Deaths'!$D152),('Total Deaths'!$D152-'Total Deaths'!$D151)/'Total Deaths'!$D$31,"")</f>
        <v/>
      </c>
      <c r="E161" s="32" t="str">
        <f aca="false">IF(ISNUMBER('Total Deaths'!$E159),('Total Deaths'!$E159-'Total Deaths'!$E158)/'Total Deaths'!$E$31,"")</f>
        <v/>
      </c>
      <c r="F161" s="32" t="str">
        <f aca="false">IF(ISNUMBER('Total Deaths'!$F163),('Total Deaths'!$F163-'Total Deaths'!$F162)/'Total Deaths'!$F$31,"")</f>
        <v/>
      </c>
      <c r="G161" s="32" t="str">
        <f aca="false">IF(ISNUMBER('Total Deaths'!$G169),('Total Deaths'!$G169-'Total Deaths'!$G168)/'Total Deaths'!$G$31,"")</f>
        <v/>
      </c>
      <c r="H161" s="32" t="str">
        <f aca="false">IF(ISNUMBER('Total Deaths'!$H167),('Total Deaths'!$H167-'Total Deaths'!$H166)/'Total Deaths'!$H$31,"")</f>
        <v/>
      </c>
      <c r="I161" s="32" t="str">
        <f aca="false">IF(ISNUMBER('Total Deaths'!$I171),('Total Deaths'!$I171-'Total Deaths'!$I170)/'Total Deaths'!$I$31,"")</f>
        <v/>
      </c>
      <c r="J161" s="32" t="str">
        <f aca="false">IF(ISNUMBER('Total Deaths'!$J172),('Total Deaths'!$J172-'Total Deaths'!$J171)/'Total Deaths'!$J$31,"")</f>
        <v/>
      </c>
      <c r="K161" s="54"/>
      <c r="M161" s="15" t="n">
        <f aca="false">M160+1</f>
        <v>44006</v>
      </c>
      <c r="N161" s="0" t="n">
        <f aca="false">N160+1</f>
        <v>109</v>
      </c>
      <c r="O161" s="32" t="str">
        <f aca="false">IF($E161&gt;0,$E161,"")</f>
        <v/>
      </c>
      <c r="P161" s="32" t="str">
        <f aca="false">IF($F161&gt;0,$F161,"")</f>
        <v/>
      </c>
      <c r="Q161" s="32" t="str">
        <f aca="false">IF($J161&gt;0,$J161,"")</f>
        <v/>
      </c>
      <c r="R161" s="32" t="str">
        <f aca="false">IF($G161&gt;0,$G161,"")</f>
        <v/>
      </c>
      <c r="S161" s="32" t="str">
        <f aca="false">IF($H161&gt;0,$H161,"")</f>
        <v/>
      </c>
      <c r="T161" s="32" t="str">
        <f aca="false">IF($I161&gt;0,$I161,"")</f>
        <v/>
      </c>
      <c r="U161" s="32" t="str">
        <f aca="false">IF($D161&gt;0,$D161,"")</f>
        <v/>
      </c>
      <c r="W161" s="15" t="n">
        <f aca="false">W160+1</f>
        <v>44006</v>
      </c>
      <c r="X161" s="0" t="n">
        <f aca="false">X160+1</f>
        <v>109</v>
      </c>
      <c r="Y161" s="32" t="str">
        <f aca="false">IF($E161&gt;0,$E161,"")</f>
        <v/>
      </c>
      <c r="Z161" s="32" t="str">
        <f aca="false">IF($G161&gt;0,$G161,"")</f>
        <v/>
      </c>
      <c r="AA161" s="32" t="str">
        <f aca="false">IF($I161&gt;0,$I161,"")</f>
        <v/>
      </c>
      <c r="AB161" s="32" t="str">
        <f aca="false">IF($J161&gt;0,$J161,"")</f>
        <v/>
      </c>
      <c r="AC161" s="32" t="str">
        <f aca="false">IF($F161&gt;0,$F161,"")</f>
        <v/>
      </c>
      <c r="AD161" s="32" t="str">
        <f aca="false">IF($D161&gt;0,$D161,"")</f>
        <v/>
      </c>
      <c r="AE161" s="32" t="str">
        <f aca="false">IF($H161&gt;0,$H161,"")</f>
        <v/>
      </c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32" t="str">
        <f aca="false">IF(ISNUMBER('Total Deaths'!$D153),('Total Deaths'!$D153-'Total Deaths'!$D152)/'Total Deaths'!$D$31,"")</f>
        <v/>
      </c>
      <c r="E162" s="32" t="str">
        <f aca="false">IF(ISNUMBER('Total Deaths'!$E160),('Total Deaths'!$E160-'Total Deaths'!$E159)/'Total Deaths'!$E$31,"")</f>
        <v/>
      </c>
      <c r="F162" s="32" t="str">
        <f aca="false">IF(ISNUMBER('Total Deaths'!$F164),('Total Deaths'!$F164-'Total Deaths'!$F163)/'Total Deaths'!$F$31,"")</f>
        <v/>
      </c>
      <c r="G162" s="32" t="str">
        <f aca="false">IF(ISNUMBER('Total Deaths'!$G170),('Total Deaths'!$G170-'Total Deaths'!$G169)/'Total Deaths'!$G$31,"")</f>
        <v/>
      </c>
      <c r="H162" s="32" t="str">
        <f aca="false">IF(ISNUMBER('Total Deaths'!$H168),('Total Deaths'!$H168-'Total Deaths'!$H167)/'Total Deaths'!$H$31,"")</f>
        <v/>
      </c>
      <c r="I162" s="32" t="str">
        <f aca="false">IF(ISNUMBER('Total Deaths'!$I172),('Total Deaths'!$I172-'Total Deaths'!$I171)/'Total Deaths'!$I$31,"")</f>
        <v/>
      </c>
      <c r="J162" s="32" t="str">
        <f aca="false">IF(ISNUMBER('Total Deaths'!$J173),('Total Deaths'!$J173-'Total Deaths'!$J172)/'Total Deaths'!$J$31,"")</f>
        <v/>
      </c>
      <c r="K162" s="54"/>
      <c r="M162" s="15" t="n">
        <f aca="false">M161+1</f>
        <v>44007</v>
      </c>
      <c r="N162" s="0" t="n">
        <f aca="false">N161+1</f>
        <v>110</v>
      </c>
      <c r="O162" s="32" t="str">
        <f aca="false">IF($E162&gt;0,$E162,"")</f>
        <v/>
      </c>
      <c r="P162" s="32" t="str">
        <f aca="false">IF($F162&gt;0,$F162,"")</f>
        <v/>
      </c>
      <c r="Q162" s="32" t="str">
        <f aca="false">IF($J162&gt;0,$J162,"")</f>
        <v/>
      </c>
      <c r="R162" s="32" t="str">
        <f aca="false">IF($G162&gt;0,$G162,"")</f>
        <v/>
      </c>
      <c r="S162" s="32" t="str">
        <f aca="false">IF($H162&gt;0,$H162,"")</f>
        <v/>
      </c>
      <c r="T162" s="32" t="str">
        <f aca="false">IF($I162&gt;0,$I162,"")</f>
        <v/>
      </c>
      <c r="U162" s="32" t="str">
        <f aca="false">IF($D162&gt;0,$D162,"")</f>
        <v/>
      </c>
      <c r="W162" s="15" t="n">
        <f aca="false">W161+1</f>
        <v>44007</v>
      </c>
      <c r="X162" s="0" t="n">
        <f aca="false">X161+1</f>
        <v>110</v>
      </c>
      <c r="Y162" s="32" t="str">
        <f aca="false">IF($E162&gt;0,$E162,"")</f>
        <v/>
      </c>
      <c r="Z162" s="32" t="str">
        <f aca="false">IF($G162&gt;0,$G162,"")</f>
        <v/>
      </c>
      <c r="AA162" s="32" t="str">
        <f aca="false">IF($I162&gt;0,$I162,"")</f>
        <v/>
      </c>
      <c r="AB162" s="32" t="str">
        <f aca="false">IF($J162&gt;0,$J162,"")</f>
        <v/>
      </c>
      <c r="AC162" s="32" t="str">
        <f aca="false">IF($F162&gt;0,$F162,"")</f>
        <v/>
      </c>
      <c r="AD162" s="32" t="str">
        <f aca="false">IF($D162&gt;0,$D162,"")</f>
        <v/>
      </c>
      <c r="AE162" s="32" t="str">
        <f aca="false">IF($H162&gt;0,$H162,"")</f>
        <v/>
      </c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32" t="str">
        <f aca="false">IF(ISNUMBER('Total Deaths'!$D154),('Total Deaths'!$D154-'Total Deaths'!$D153)/'Total Deaths'!$D$31,"")</f>
        <v/>
      </c>
      <c r="E163" s="32" t="str">
        <f aca="false">IF(ISNUMBER('Total Deaths'!$E161),('Total Deaths'!$E161-'Total Deaths'!$E160)/'Total Deaths'!$E$31,"")</f>
        <v/>
      </c>
      <c r="F163" s="32" t="str">
        <f aca="false">IF(ISNUMBER('Total Deaths'!$F165),('Total Deaths'!$F165-'Total Deaths'!$F164)/'Total Deaths'!$F$31,"")</f>
        <v/>
      </c>
      <c r="G163" s="32" t="str">
        <f aca="false">IF(ISNUMBER('Total Deaths'!$G171),('Total Deaths'!$G171-'Total Deaths'!$G170)/'Total Deaths'!$G$31,"")</f>
        <v/>
      </c>
      <c r="H163" s="32" t="str">
        <f aca="false">IF(ISNUMBER('Total Deaths'!$H169),('Total Deaths'!$H169-'Total Deaths'!$H168)/'Total Deaths'!$H$31,"")</f>
        <v/>
      </c>
      <c r="I163" s="32" t="str">
        <f aca="false">IF(ISNUMBER('Total Deaths'!$I173),('Total Deaths'!$I173-'Total Deaths'!$I172)/'Total Deaths'!$I$31,"")</f>
        <v/>
      </c>
      <c r="J163" s="32" t="str">
        <f aca="false">IF(ISNUMBER('Total Deaths'!$J174),('Total Deaths'!$J174-'Total Deaths'!$J173)/'Total Deaths'!$J$31,"")</f>
        <v/>
      </c>
      <c r="K163" s="54"/>
      <c r="M163" s="15" t="n">
        <f aca="false">M162+1</f>
        <v>44008</v>
      </c>
      <c r="N163" s="0" t="n">
        <f aca="false">N162+1</f>
        <v>111</v>
      </c>
      <c r="O163" s="32" t="str">
        <f aca="false">IF($E163&gt;0,$E163,"")</f>
        <v/>
      </c>
      <c r="P163" s="32" t="str">
        <f aca="false">IF($F163&gt;0,$F163,"")</f>
        <v/>
      </c>
      <c r="Q163" s="32" t="str">
        <f aca="false">IF($J163&gt;0,$J163,"")</f>
        <v/>
      </c>
      <c r="R163" s="32" t="str">
        <f aca="false">IF($G163&gt;0,$G163,"")</f>
        <v/>
      </c>
      <c r="S163" s="32" t="str">
        <f aca="false">IF($H163&gt;0,$H163,"")</f>
        <v/>
      </c>
      <c r="T163" s="32" t="str">
        <f aca="false">IF($I163&gt;0,$I163,"")</f>
        <v/>
      </c>
      <c r="U163" s="32" t="str">
        <f aca="false">IF($D163&gt;0,$D163,"")</f>
        <v/>
      </c>
      <c r="W163" s="15" t="n">
        <f aca="false">W162+1</f>
        <v>44008</v>
      </c>
      <c r="X163" s="0" t="n">
        <f aca="false">X162+1</f>
        <v>111</v>
      </c>
      <c r="Y163" s="32" t="str">
        <f aca="false">IF($E163&gt;0,$E163,"")</f>
        <v/>
      </c>
      <c r="Z163" s="32" t="str">
        <f aca="false">IF($G163&gt;0,$G163,"")</f>
        <v/>
      </c>
      <c r="AA163" s="32" t="str">
        <f aca="false">IF($I163&gt;0,$I163,"")</f>
        <v/>
      </c>
      <c r="AB163" s="32" t="str">
        <f aca="false">IF($J163&gt;0,$J163,"")</f>
        <v/>
      </c>
      <c r="AC163" s="32" t="str">
        <f aca="false">IF($F163&gt;0,$F163,"")</f>
        <v/>
      </c>
      <c r="AD163" s="32" t="str">
        <f aca="false">IF($D163&gt;0,$D163,"")</f>
        <v/>
      </c>
      <c r="AE163" s="32" t="str">
        <f aca="false">IF($H163&gt;0,$H163,"")</f>
        <v/>
      </c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32" t="str">
        <f aca="false">IF(ISNUMBER('Total Deaths'!$D155),('Total Deaths'!$D155-'Total Deaths'!$D154)/'Total Deaths'!$D$31,"")</f>
        <v/>
      </c>
      <c r="E164" s="32" t="str">
        <f aca="false">IF(ISNUMBER('Total Deaths'!$E162),('Total Deaths'!$E162-'Total Deaths'!$E161)/'Total Deaths'!$E$31,"")</f>
        <v/>
      </c>
      <c r="F164" s="32" t="str">
        <f aca="false">IF(ISNUMBER('Total Deaths'!$F166),('Total Deaths'!$F166-'Total Deaths'!$F165)/'Total Deaths'!$F$31,"")</f>
        <v/>
      </c>
      <c r="G164" s="32" t="str">
        <f aca="false">IF(ISNUMBER('Total Deaths'!$G172),('Total Deaths'!$G172-'Total Deaths'!$G171)/'Total Deaths'!$G$31,"")</f>
        <v/>
      </c>
      <c r="H164" s="32" t="str">
        <f aca="false">IF(ISNUMBER('Total Deaths'!$H170),('Total Deaths'!$H170-'Total Deaths'!$H169)/'Total Deaths'!$H$31,"")</f>
        <v/>
      </c>
      <c r="I164" s="32" t="str">
        <f aca="false">IF(ISNUMBER('Total Deaths'!$I174),('Total Deaths'!$I174-'Total Deaths'!$I173)/'Total Deaths'!$I$31,"")</f>
        <v/>
      </c>
      <c r="J164" s="32" t="str">
        <f aca="false">IF(ISNUMBER('Total Deaths'!$J175),('Total Deaths'!$J175-'Total Deaths'!$J174)/'Total Deaths'!$J$31,"")</f>
        <v/>
      </c>
      <c r="K164" s="54"/>
      <c r="M164" s="15" t="n">
        <f aca="false">M163+1</f>
        <v>44009</v>
      </c>
      <c r="N164" s="0" t="n">
        <f aca="false">N163+1</f>
        <v>112</v>
      </c>
      <c r="O164" s="32" t="str">
        <f aca="false">IF($E164&gt;0,$E164,"")</f>
        <v/>
      </c>
      <c r="P164" s="32" t="str">
        <f aca="false">IF($F164&gt;0,$F164,"")</f>
        <v/>
      </c>
      <c r="Q164" s="32" t="str">
        <f aca="false">IF($J164&gt;0,$J164,"")</f>
        <v/>
      </c>
      <c r="R164" s="32" t="str">
        <f aca="false">IF($G164&gt;0,$G164,"")</f>
        <v/>
      </c>
      <c r="S164" s="32" t="str">
        <f aca="false">IF($H164&gt;0,$H164,"")</f>
        <v/>
      </c>
      <c r="T164" s="32" t="str">
        <f aca="false">IF($I164&gt;0,$I164,"")</f>
        <v/>
      </c>
      <c r="U164" s="32" t="str">
        <f aca="false">IF($D164&gt;0,$D164,"")</f>
        <v/>
      </c>
      <c r="W164" s="15" t="n">
        <f aca="false">W163+1</f>
        <v>44009</v>
      </c>
      <c r="X164" s="0" t="n">
        <f aca="false">X163+1</f>
        <v>112</v>
      </c>
      <c r="Y164" s="32" t="str">
        <f aca="false">IF($E164&gt;0,$E164,"")</f>
        <v/>
      </c>
      <c r="Z164" s="32" t="str">
        <f aca="false">IF($G164&gt;0,$G164,"")</f>
        <v/>
      </c>
      <c r="AA164" s="32" t="str">
        <f aca="false">IF($I164&gt;0,$I164,"")</f>
        <v/>
      </c>
      <c r="AB164" s="32" t="str">
        <f aca="false">IF($J164&gt;0,$J164,"")</f>
        <v/>
      </c>
      <c r="AC164" s="32" t="str">
        <f aca="false">IF($F164&gt;0,$F164,"")</f>
        <v/>
      </c>
      <c r="AD164" s="32" t="str">
        <f aca="false">IF($D164&gt;0,$D164,"")</f>
        <v/>
      </c>
      <c r="AE164" s="32" t="str">
        <f aca="false">IF($H164&gt;0,$H164,"")</f>
        <v/>
      </c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32" t="str">
        <f aca="false">IF(ISNUMBER('Total Deaths'!$D156),('Total Deaths'!$D156-'Total Deaths'!$D155)/'Total Deaths'!$D$31,"")</f>
        <v/>
      </c>
      <c r="E165" s="32" t="str">
        <f aca="false">IF(ISNUMBER('Total Deaths'!$E163),('Total Deaths'!$E163-'Total Deaths'!$E162)/'Total Deaths'!$E$31,"")</f>
        <v/>
      </c>
      <c r="F165" s="32" t="str">
        <f aca="false">IF(ISNUMBER('Total Deaths'!$F167),('Total Deaths'!$F167-'Total Deaths'!$F166)/'Total Deaths'!$F$31,"")</f>
        <v/>
      </c>
      <c r="G165" s="32" t="str">
        <f aca="false">IF(ISNUMBER('Total Deaths'!$G173),('Total Deaths'!$G173-'Total Deaths'!$G172)/'Total Deaths'!$G$31,"")</f>
        <v/>
      </c>
      <c r="H165" s="32" t="str">
        <f aca="false">IF(ISNUMBER('Total Deaths'!$H171),('Total Deaths'!$H171-'Total Deaths'!$H170)/'Total Deaths'!$H$31,"")</f>
        <v/>
      </c>
      <c r="I165" s="32" t="str">
        <f aca="false">IF(ISNUMBER('Total Deaths'!$I175),('Total Deaths'!$I175-'Total Deaths'!$I174)/'Total Deaths'!$I$31,"")</f>
        <v/>
      </c>
      <c r="J165" s="32" t="str">
        <f aca="false">IF(ISNUMBER('Total Deaths'!$J176),('Total Deaths'!$J176-'Total Deaths'!$J175)/'Total Deaths'!$J$31,"")</f>
        <v/>
      </c>
      <c r="K165" s="54"/>
      <c r="M165" s="15" t="n">
        <f aca="false">M164+1</f>
        <v>44010</v>
      </c>
      <c r="N165" s="0" t="n">
        <f aca="false">N164+1</f>
        <v>113</v>
      </c>
      <c r="O165" s="32" t="str">
        <f aca="false">IF($E165&gt;0,$E165,"")</f>
        <v/>
      </c>
      <c r="P165" s="32" t="str">
        <f aca="false">IF($F165&gt;0,$F165,"")</f>
        <v/>
      </c>
      <c r="Q165" s="32" t="str">
        <f aca="false">IF($J165&gt;0,$J165,"")</f>
        <v/>
      </c>
      <c r="R165" s="32" t="str">
        <f aca="false">IF($G165&gt;0,$G165,"")</f>
        <v/>
      </c>
      <c r="S165" s="32" t="str">
        <f aca="false">IF($H165&gt;0,$H165,"")</f>
        <v/>
      </c>
      <c r="T165" s="32" t="str">
        <f aca="false">IF($I165&gt;0,$I165,"")</f>
        <v/>
      </c>
      <c r="U165" s="32" t="str">
        <f aca="false">IF($D165&gt;0,$D165,"")</f>
        <v/>
      </c>
      <c r="W165" s="15" t="n">
        <f aca="false">W164+1</f>
        <v>44010</v>
      </c>
      <c r="X165" s="0" t="n">
        <f aca="false">X164+1</f>
        <v>113</v>
      </c>
      <c r="Y165" s="32" t="str">
        <f aca="false">IF($E165&gt;0,$E165,"")</f>
        <v/>
      </c>
      <c r="Z165" s="32" t="str">
        <f aca="false">IF($G165&gt;0,$G165,"")</f>
        <v/>
      </c>
      <c r="AA165" s="32" t="str">
        <f aca="false">IF($I165&gt;0,$I165,"")</f>
        <v/>
      </c>
      <c r="AB165" s="32" t="str">
        <f aca="false">IF($J165&gt;0,$J165,"")</f>
        <v/>
      </c>
      <c r="AC165" s="32" t="str">
        <f aca="false">IF($F165&gt;0,$F165,"")</f>
        <v/>
      </c>
      <c r="AD165" s="32" t="str">
        <f aca="false">IF($D165&gt;0,$D165,"")</f>
        <v/>
      </c>
      <c r="AE165" s="32" t="str">
        <f aca="false">IF($H165&gt;0,$H165,"")</f>
        <v/>
      </c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32" t="str">
        <f aca="false">IF(ISNUMBER('Total Deaths'!$D157),('Total Deaths'!$D157-'Total Deaths'!$D156)/'Total Deaths'!$D$31,"")</f>
        <v/>
      </c>
      <c r="E166" s="32" t="str">
        <f aca="false">IF(ISNUMBER('Total Deaths'!$E164),('Total Deaths'!$E164-'Total Deaths'!$E163)/'Total Deaths'!$E$31,"")</f>
        <v/>
      </c>
      <c r="F166" s="32" t="str">
        <f aca="false">IF(ISNUMBER('Total Deaths'!$F168),('Total Deaths'!$F168-'Total Deaths'!$F167)/'Total Deaths'!$F$31,"")</f>
        <v/>
      </c>
      <c r="G166" s="32" t="str">
        <f aca="false">IF(ISNUMBER('Total Deaths'!$G174),('Total Deaths'!$G174-'Total Deaths'!$G173)/'Total Deaths'!$G$31,"")</f>
        <v/>
      </c>
      <c r="H166" s="32" t="str">
        <f aca="false">IF(ISNUMBER('Total Deaths'!$H172),('Total Deaths'!$H172-'Total Deaths'!$H171)/'Total Deaths'!$H$31,"")</f>
        <v/>
      </c>
      <c r="I166" s="32" t="str">
        <f aca="false">IF(ISNUMBER('Total Deaths'!$I176),('Total Deaths'!$I176-'Total Deaths'!$I175)/'Total Deaths'!$I$31,"")</f>
        <v/>
      </c>
      <c r="J166" s="32" t="str">
        <f aca="false">IF(ISNUMBER('Total Deaths'!$J177),('Total Deaths'!$J177-'Total Deaths'!$J176)/'Total Deaths'!$J$31,"")</f>
        <v/>
      </c>
      <c r="K166" s="54"/>
      <c r="M166" s="15" t="n">
        <f aca="false">M165+1</f>
        <v>44011</v>
      </c>
      <c r="N166" s="0" t="n">
        <f aca="false">N165+1</f>
        <v>114</v>
      </c>
      <c r="O166" s="32" t="str">
        <f aca="false">IF($E166&gt;0,$E166,"")</f>
        <v/>
      </c>
      <c r="P166" s="32" t="str">
        <f aca="false">IF($F166&gt;0,$F166,"")</f>
        <v/>
      </c>
      <c r="Q166" s="32" t="str">
        <f aca="false">IF($J166&gt;0,$J166,"")</f>
        <v/>
      </c>
      <c r="R166" s="32" t="str">
        <f aca="false">IF($G166&gt;0,$G166,"")</f>
        <v/>
      </c>
      <c r="S166" s="32" t="str">
        <f aca="false">IF($H166&gt;0,$H166,"")</f>
        <v/>
      </c>
      <c r="T166" s="32" t="str">
        <f aca="false">IF($I166&gt;0,$I166,"")</f>
        <v/>
      </c>
      <c r="U166" s="32" t="str">
        <f aca="false">IF($D166&gt;0,$D166,"")</f>
        <v/>
      </c>
      <c r="W166" s="15" t="n">
        <f aca="false">W165+1</f>
        <v>44011</v>
      </c>
      <c r="X166" s="0" t="n">
        <f aca="false">X165+1</f>
        <v>114</v>
      </c>
      <c r="Y166" s="32" t="str">
        <f aca="false">IF($E166&gt;0,$E166,"")</f>
        <v/>
      </c>
      <c r="Z166" s="32" t="str">
        <f aca="false">IF($G166&gt;0,$G166,"")</f>
        <v/>
      </c>
      <c r="AA166" s="32" t="str">
        <f aca="false">IF($I166&gt;0,$I166,"")</f>
        <v/>
      </c>
      <c r="AB166" s="32" t="str">
        <f aca="false">IF($J166&gt;0,$J166,"")</f>
        <v/>
      </c>
      <c r="AC166" s="32" t="str">
        <f aca="false">IF($F166&gt;0,$F166,"")</f>
        <v/>
      </c>
      <c r="AD166" s="32" t="str">
        <f aca="false">IF($D166&gt;0,$D166,"")</f>
        <v/>
      </c>
      <c r="AE166" s="32" t="str">
        <f aca="false">IF($H166&gt;0,$H166,"")</f>
        <v/>
      </c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32" t="str">
        <f aca="false">IF(ISNUMBER('Total Deaths'!$D158),('Total Deaths'!$D158-'Total Deaths'!$D157)/'Total Deaths'!$D$31,"")</f>
        <v/>
      </c>
      <c r="E167" s="32" t="str">
        <f aca="false">IF(ISNUMBER('Total Deaths'!$E165),('Total Deaths'!$E165-'Total Deaths'!$E164)/'Total Deaths'!$E$31,"")</f>
        <v/>
      </c>
      <c r="F167" s="32" t="str">
        <f aca="false">IF(ISNUMBER('Total Deaths'!$F169),('Total Deaths'!$F169-'Total Deaths'!$F168)/'Total Deaths'!$F$31,"")</f>
        <v/>
      </c>
      <c r="G167" s="32" t="str">
        <f aca="false">IF(ISNUMBER('Total Deaths'!$G175),('Total Deaths'!$G175-'Total Deaths'!$G174)/'Total Deaths'!$G$31,"")</f>
        <v/>
      </c>
      <c r="H167" s="32" t="str">
        <f aca="false">IF(ISNUMBER('Total Deaths'!$H173),('Total Deaths'!$H173-'Total Deaths'!$H172)/'Total Deaths'!$H$31,"")</f>
        <v/>
      </c>
      <c r="I167" s="32" t="str">
        <f aca="false">IF(ISNUMBER('Total Deaths'!$I177),('Total Deaths'!$I177-'Total Deaths'!$I176)/'Total Deaths'!$I$31,"")</f>
        <v/>
      </c>
      <c r="J167" s="32" t="str">
        <f aca="false">IF(ISNUMBER('Total Deaths'!$J178),('Total Deaths'!$J178-'Total Deaths'!$J177)/'Total Deaths'!$J$31,"")</f>
        <v/>
      </c>
      <c r="K167" s="54"/>
      <c r="M167" s="15" t="n">
        <f aca="false">M166+1</f>
        <v>44012</v>
      </c>
      <c r="N167" s="0" t="n">
        <f aca="false">N166+1</f>
        <v>115</v>
      </c>
      <c r="O167" s="32" t="str">
        <f aca="false">IF($E167&gt;0,$E167,"")</f>
        <v/>
      </c>
      <c r="P167" s="32" t="str">
        <f aca="false">IF($F167&gt;0,$F167,"")</f>
        <v/>
      </c>
      <c r="Q167" s="32" t="str">
        <f aca="false">IF($J167&gt;0,$J167,"")</f>
        <v/>
      </c>
      <c r="R167" s="32" t="str">
        <f aca="false">IF($G167&gt;0,$G167,"")</f>
        <v/>
      </c>
      <c r="S167" s="32" t="str">
        <f aca="false">IF($H167&gt;0,$H167,"")</f>
        <v/>
      </c>
      <c r="T167" s="32" t="str">
        <f aca="false">IF($I167&gt;0,$I167,"")</f>
        <v/>
      </c>
      <c r="U167" s="32" t="str">
        <f aca="false">IF($D167&gt;0,$D167,"")</f>
        <v/>
      </c>
      <c r="W167" s="15" t="n">
        <f aca="false">W166+1</f>
        <v>44012</v>
      </c>
      <c r="X167" s="0" t="n">
        <f aca="false">X166+1</f>
        <v>115</v>
      </c>
      <c r="Y167" s="32" t="str">
        <f aca="false">IF($E167&gt;0,$E167,"")</f>
        <v/>
      </c>
      <c r="Z167" s="32" t="str">
        <f aca="false">IF($G167&gt;0,$G167,"")</f>
        <v/>
      </c>
      <c r="AA167" s="32" t="str">
        <f aca="false">IF($I167&gt;0,$I167,"")</f>
        <v/>
      </c>
      <c r="AB167" s="32" t="str">
        <f aca="false">IF($J167&gt;0,$J167,"")</f>
        <v/>
      </c>
      <c r="AC167" s="32" t="str">
        <f aca="false">IF($F167&gt;0,$F167,"")</f>
        <v/>
      </c>
      <c r="AD167" s="32" t="str">
        <f aca="false">IF($D167&gt;0,$D167,"")</f>
        <v/>
      </c>
      <c r="AE167" s="32" t="str">
        <f aca="false">IF($H167&gt;0,$H167,"")</f>
        <v/>
      </c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32" t="str">
        <f aca="false">IF(ISNUMBER('Total Deaths'!$D159),('Total Deaths'!$D159-'Total Deaths'!$D158)/'Total Deaths'!$D$31,"")</f>
        <v/>
      </c>
      <c r="E168" s="32" t="str">
        <f aca="false">IF(ISNUMBER('Total Deaths'!$E166),('Total Deaths'!$E166-'Total Deaths'!$E165)/'Total Deaths'!$E$31,"")</f>
        <v/>
      </c>
      <c r="F168" s="32" t="str">
        <f aca="false">IF(ISNUMBER('Total Deaths'!$F170),('Total Deaths'!$F170-'Total Deaths'!$F169)/'Total Deaths'!$F$31,"")</f>
        <v/>
      </c>
      <c r="G168" s="32" t="str">
        <f aca="false">IF(ISNUMBER('Total Deaths'!$G176),('Total Deaths'!$G176-'Total Deaths'!$G175)/'Total Deaths'!$G$31,"")</f>
        <v/>
      </c>
      <c r="H168" s="32" t="str">
        <f aca="false">IF(ISNUMBER('Total Deaths'!$H174),('Total Deaths'!$H174-'Total Deaths'!$H173)/'Total Deaths'!$H$31,"")</f>
        <v/>
      </c>
      <c r="I168" s="32" t="str">
        <f aca="false">IF(ISNUMBER('Total Deaths'!$I178),('Total Deaths'!$I178-'Total Deaths'!$I177)/'Total Deaths'!$I$31,"")</f>
        <v/>
      </c>
      <c r="J168" s="32" t="str">
        <f aca="false">IF(ISNUMBER('Total Deaths'!$J179),('Total Deaths'!$J179-'Total Deaths'!$J178)/'Total Deaths'!$J$31,"")</f>
        <v/>
      </c>
      <c r="K168" s="54"/>
      <c r="M168" s="15" t="n">
        <f aca="false">M167+1</f>
        <v>44013</v>
      </c>
      <c r="N168" s="0" t="n">
        <f aca="false">N167+1</f>
        <v>116</v>
      </c>
      <c r="O168" s="32" t="str">
        <f aca="false">IF($E168&gt;0,$E168,"")</f>
        <v/>
      </c>
      <c r="P168" s="32" t="str">
        <f aca="false">IF($F168&gt;0,$F168,"")</f>
        <v/>
      </c>
      <c r="Q168" s="32" t="str">
        <f aca="false">IF($J168&gt;0,$J168,"")</f>
        <v/>
      </c>
      <c r="R168" s="32" t="str">
        <f aca="false">IF($G168&gt;0,$G168,"")</f>
        <v/>
      </c>
      <c r="S168" s="32" t="str">
        <f aca="false">IF($H168&gt;0,$H168,"")</f>
        <v/>
      </c>
      <c r="T168" s="32" t="str">
        <f aca="false">IF($I168&gt;0,$I168,"")</f>
        <v/>
      </c>
      <c r="U168" s="32" t="str">
        <f aca="false">IF($D168&gt;0,$D168,"")</f>
        <v/>
      </c>
      <c r="W168" s="15" t="n">
        <f aca="false">W167+1</f>
        <v>44013</v>
      </c>
      <c r="X168" s="0" t="n">
        <f aca="false">X167+1</f>
        <v>116</v>
      </c>
      <c r="Y168" s="32" t="str">
        <f aca="false">IF($E168&gt;0,$E168,"")</f>
        <v/>
      </c>
      <c r="Z168" s="32" t="str">
        <f aca="false">IF($G168&gt;0,$G168,"")</f>
        <v/>
      </c>
      <c r="AA168" s="32" t="str">
        <f aca="false">IF($I168&gt;0,$I168,"")</f>
        <v/>
      </c>
      <c r="AB168" s="32" t="str">
        <f aca="false">IF($J168&gt;0,$J168,"")</f>
        <v/>
      </c>
      <c r="AC168" s="32" t="str">
        <f aca="false">IF($F168&gt;0,$F168,"")</f>
        <v/>
      </c>
      <c r="AD168" s="32" t="str">
        <f aca="false">IF($D168&gt;0,$D168,"")</f>
        <v/>
      </c>
      <c r="AE168" s="32" t="str">
        <f aca="false">IF($H168&gt;0,$H168,"")</f>
        <v/>
      </c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32" t="str">
        <f aca="false">IF(ISNUMBER('Total Deaths'!$D160),('Total Deaths'!$D160-'Total Deaths'!$D159)/'Total Deaths'!$D$31,"")</f>
        <v/>
      </c>
      <c r="E169" s="32" t="str">
        <f aca="false">IF(ISNUMBER('Total Deaths'!$E167),('Total Deaths'!$E167-'Total Deaths'!$E166)/'Total Deaths'!$E$31,"")</f>
        <v/>
      </c>
      <c r="F169" s="32" t="str">
        <f aca="false">IF(ISNUMBER('Total Deaths'!$F171),('Total Deaths'!$F171-'Total Deaths'!$F170)/'Total Deaths'!$F$31,"")</f>
        <v/>
      </c>
      <c r="G169" s="32" t="str">
        <f aca="false">IF(ISNUMBER('Total Deaths'!$G177),('Total Deaths'!$G177-'Total Deaths'!$G176)/'Total Deaths'!$G$31,"")</f>
        <v/>
      </c>
      <c r="H169" s="32" t="str">
        <f aca="false">IF(ISNUMBER('Total Deaths'!$H175),('Total Deaths'!$H175-'Total Deaths'!$H174)/'Total Deaths'!$H$31,"")</f>
        <v/>
      </c>
      <c r="I169" s="32" t="str">
        <f aca="false">IF(ISNUMBER('Total Deaths'!$I179),('Total Deaths'!$I179-'Total Deaths'!$I178)/'Total Deaths'!$I$31,"")</f>
        <v/>
      </c>
      <c r="J169" s="32" t="str">
        <f aca="false">IF(ISNUMBER('Total Deaths'!$J180),('Total Deaths'!$J180-'Total Deaths'!$J179)/'Total Deaths'!$J$31,"")</f>
        <v/>
      </c>
      <c r="K169" s="54"/>
      <c r="M169" s="15" t="n">
        <f aca="false">M168+1</f>
        <v>44014</v>
      </c>
      <c r="N169" s="0" t="n">
        <f aca="false">N168+1</f>
        <v>117</v>
      </c>
      <c r="O169" s="32" t="str">
        <f aca="false">IF($E169&gt;0,$E169,"")</f>
        <v/>
      </c>
      <c r="P169" s="32" t="str">
        <f aca="false">IF($F169&gt;0,$F169,"")</f>
        <v/>
      </c>
      <c r="Q169" s="32" t="str">
        <f aca="false">IF($J169&gt;0,$J169,"")</f>
        <v/>
      </c>
      <c r="R169" s="32" t="str">
        <f aca="false">IF($G169&gt;0,$G169,"")</f>
        <v/>
      </c>
      <c r="S169" s="32" t="str">
        <f aca="false">IF($H169&gt;0,$H169,"")</f>
        <v/>
      </c>
      <c r="T169" s="32" t="str">
        <f aca="false">IF($I169&gt;0,$I169,"")</f>
        <v/>
      </c>
      <c r="U169" s="32" t="str">
        <f aca="false">IF($D169&gt;0,$D169,"")</f>
        <v/>
      </c>
      <c r="W169" s="15" t="n">
        <f aca="false">W168+1</f>
        <v>44014</v>
      </c>
      <c r="X169" s="0" t="n">
        <f aca="false">X168+1</f>
        <v>117</v>
      </c>
      <c r="Y169" s="32" t="str">
        <f aca="false">IF($E169&gt;0,$E169,"")</f>
        <v/>
      </c>
      <c r="Z169" s="32" t="str">
        <f aca="false">IF($G169&gt;0,$G169,"")</f>
        <v/>
      </c>
      <c r="AA169" s="32" t="str">
        <f aca="false">IF($I169&gt;0,$I169,"")</f>
        <v/>
      </c>
      <c r="AB169" s="32" t="str">
        <f aca="false">IF($J169&gt;0,$J169,"")</f>
        <v/>
      </c>
      <c r="AC169" s="32" t="str">
        <f aca="false">IF($F169&gt;0,$F169,"")</f>
        <v/>
      </c>
      <c r="AD169" s="32" t="str">
        <f aca="false">IF($D169&gt;0,$D169,"")</f>
        <v/>
      </c>
      <c r="AE169" s="32" t="str">
        <f aca="false">IF($H169&gt;0,$H169,"")</f>
        <v/>
      </c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32" t="str">
        <f aca="false">IF(ISNUMBER('Total Deaths'!$D161),('Total Deaths'!$D161-'Total Deaths'!$D160)/'Total Deaths'!$D$31,"")</f>
        <v/>
      </c>
      <c r="E170" s="32" t="str">
        <f aca="false">IF(ISNUMBER('Total Deaths'!$E168),('Total Deaths'!$E168-'Total Deaths'!$E167)/'Total Deaths'!$E$31,"")</f>
        <v/>
      </c>
      <c r="F170" s="32" t="str">
        <f aca="false">IF(ISNUMBER('Total Deaths'!$F172),('Total Deaths'!$F172-'Total Deaths'!$F171)/'Total Deaths'!$F$31,"")</f>
        <v/>
      </c>
      <c r="G170" s="32" t="str">
        <f aca="false">IF(ISNUMBER('Total Deaths'!$G178),('Total Deaths'!$G178-'Total Deaths'!$G177)/'Total Deaths'!$G$31,"")</f>
        <v/>
      </c>
      <c r="H170" s="32" t="str">
        <f aca="false">IF(ISNUMBER('Total Deaths'!$H176),('Total Deaths'!$H176-'Total Deaths'!$H175)/'Total Deaths'!$H$31,"")</f>
        <v/>
      </c>
      <c r="I170" s="32" t="str">
        <f aca="false">IF(ISNUMBER('Total Deaths'!$I180),('Total Deaths'!$I180-'Total Deaths'!$I179)/'Total Deaths'!$I$31,"")</f>
        <v/>
      </c>
      <c r="J170" s="32" t="str">
        <f aca="false">IF(ISNUMBER('Total Deaths'!$J181),('Total Deaths'!$J181-'Total Deaths'!$J180)/'Total Deaths'!$J$31,"")</f>
        <v/>
      </c>
      <c r="K170" s="54"/>
      <c r="M170" s="15" t="n">
        <f aca="false">M169+1</f>
        <v>44015</v>
      </c>
      <c r="N170" s="0" t="n">
        <f aca="false">N169+1</f>
        <v>118</v>
      </c>
      <c r="O170" s="32" t="str">
        <f aca="false">IF($E170&gt;0,$E170,"")</f>
        <v/>
      </c>
      <c r="P170" s="32" t="str">
        <f aca="false">IF($F170&gt;0,$F170,"")</f>
        <v/>
      </c>
      <c r="Q170" s="32" t="str">
        <f aca="false">IF($J170&gt;0,$J170,"")</f>
        <v/>
      </c>
      <c r="R170" s="32" t="str">
        <f aca="false">IF($G170&gt;0,$G170,"")</f>
        <v/>
      </c>
      <c r="S170" s="32" t="str">
        <f aca="false">IF($H170&gt;0,$H170,"")</f>
        <v/>
      </c>
      <c r="T170" s="32" t="str">
        <f aca="false">IF($I170&gt;0,$I170,"")</f>
        <v/>
      </c>
      <c r="U170" s="32" t="str">
        <f aca="false">IF($D170&gt;0,$D170,"")</f>
        <v/>
      </c>
      <c r="W170" s="15" t="n">
        <f aca="false">W169+1</f>
        <v>44015</v>
      </c>
      <c r="X170" s="0" t="n">
        <f aca="false">X169+1</f>
        <v>118</v>
      </c>
      <c r="Y170" s="32" t="str">
        <f aca="false">IF($E170&gt;0,$E170,"")</f>
        <v/>
      </c>
      <c r="Z170" s="32" t="str">
        <f aca="false">IF($G170&gt;0,$G170,"")</f>
        <v/>
      </c>
      <c r="AA170" s="32" t="str">
        <f aca="false">IF($I170&gt;0,$I170,"")</f>
        <v/>
      </c>
      <c r="AB170" s="32" t="str">
        <f aca="false">IF($J170&gt;0,$J170,"")</f>
        <v/>
      </c>
      <c r="AC170" s="32" t="str">
        <f aca="false">IF($F170&gt;0,$F170,"")</f>
        <v/>
      </c>
      <c r="AD170" s="32" t="str">
        <f aca="false">IF($D170&gt;0,$D170,"")</f>
        <v/>
      </c>
      <c r="AE170" s="32" t="str">
        <f aca="false">IF($H170&gt;0,$H170,"")</f>
        <v/>
      </c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32" t="str">
        <f aca="false">IF(ISNUMBER('Total Deaths'!$D162),('Total Deaths'!$D162-'Total Deaths'!$D161)/'Total Deaths'!$D$31,"")</f>
        <v/>
      </c>
      <c r="E171" s="32" t="str">
        <f aca="false">IF(ISNUMBER('Total Deaths'!$E169),('Total Deaths'!$E169-'Total Deaths'!$E168)/'Total Deaths'!$E$31,"")</f>
        <v/>
      </c>
      <c r="F171" s="32" t="str">
        <f aca="false">IF(ISNUMBER('Total Deaths'!$F173),('Total Deaths'!$F173-'Total Deaths'!$F172)/'Total Deaths'!$F$31,"")</f>
        <v/>
      </c>
      <c r="G171" s="32" t="str">
        <f aca="false">IF(ISNUMBER('Total Deaths'!$G179),('Total Deaths'!$G179-'Total Deaths'!$G178)/'Total Deaths'!$G$31,"")</f>
        <v/>
      </c>
      <c r="H171" s="32" t="str">
        <f aca="false">IF(ISNUMBER('Total Deaths'!$H177),('Total Deaths'!$H177-'Total Deaths'!$H176)/'Total Deaths'!$H$31,"")</f>
        <v/>
      </c>
      <c r="I171" s="32" t="str">
        <f aca="false">IF(ISNUMBER('Total Deaths'!$I181),('Total Deaths'!$I181-'Total Deaths'!$I180)/'Total Deaths'!$I$31,"")</f>
        <v/>
      </c>
      <c r="J171" s="32" t="str">
        <f aca="false">IF(ISNUMBER('Total Deaths'!$J182),('Total Deaths'!$J182-'Total Deaths'!$J181)/'Total Deaths'!$J$31,"")</f>
        <v/>
      </c>
      <c r="K171" s="54"/>
      <c r="M171" s="15" t="n">
        <f aca="false">M170+1</f>
        <v>44016</v>
      </c>
      <c r="N171" s="0" t="n">
        <f aca="false">N170+1</f>
        <v>119</v>
      </c>
      <c r="O171" s="32" t="str">
        <f aca="false">IF($E171&gt;0,$E171,"")</f>
        <v/>
      </c>
      <c r="P171" s="32" t="str">
        <f aca="false">IF($F171&gt;0,$F171,"")</f>
        <v/>
      </c>
      <c r="Q171" s="32" t="str">
        <f aca="false">IF($J171&gt;0,$J171,"")</f>
        <v/>
      </c>
      <c r="R171" s="32" t="str">
        <f aca="false">IF($G171&gt;0,$G171,"")</f>
        <v/>
      </c>
      <c r="S171" s="32" t="str">
        <f aca="false">IF($H171&gt;0,$H171,"")</f>
        <v/>
      </c>
      <c r="T171" s="32" t="str">
        <f aca="false">IF($I171&gt;0,$I171,"")</f>
        <v/>
      </c>
      <c r="U171" s="32" t="str">
        <f aca="false">IF($D171&gt;0,$D171,"")</f>
        <v/>
      </c>
      <c r="W171" s="15" t="n">
        <f aca="false">W170+1</f>
        <v>44016</v>
      </c>
      <c r="X171" s="0" t="n">
        <f aca="false">X170+1</f>
        <v>119</v>
      </c>
      <c r="Y171" s="32" t="str">
        <f aca="false">IF($E171&gt;0,$E171,"")</f>
        <v/>
      </c>
      <c r="Z171" s="32" t="str">
        <f aca="false">IF($G171&gt;0,$G171,"")</f>
        <v/>
      </c>
      <c r="AA171" s="32" t="str">
        <f aca="false">IF($I171&gt;0,$I171,"")</f>
        <v/>
      </c>
      <c r="AB171" s="32" t="str">
        <f aca="false">IF($J171&gt;0,$J171,"")</f>
        <v/>
      </c>
      <c r="AC171" s="32" t="str">
        <f aca="false">IF($F171&gt;0,$F171,"")</f>
        <v/>
      </c>
      <c r="AD171" s="32" t="str">
        <f aca="false">IF($D171&gt;0,$D171,"")</f>
        <v/>
      </c>
      <c r="AE171" s="32" t="str">
        <f aca="false">IF($H171&gt;0,$H171,"")</f>
        <v/>
      </c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32" t="str">
        <f aca="false">IF(ISNUMBER('Total Deaths'!$D163),('Total Deaths'!$D163-'Total Deaths'!$D162)/'Total Deaths'!$D$31,"")</f>
        <v/>
      </c>
      <c r="E172" s="32" t="str">
        <f aca="false">IF(ISNUMBER('Total Deaths'!$E170),('Total Deaths'!$E170-'Total Deaths'!$E169)/'Total Deaths'!$E$31,"")</f>
        <v/>
      </c>
      <c r="F172" s="32" t="str">
        <f aca="false">IF(ISNUMBER('Total Deaths'!$F174),('Total Deaths'!$F174-'Total Deaths'!$F173)/'Total Deaths'!$F$31,"")</f>
        <v/>
      </c>
      <c r="G172" s="32" t="str">
        <f aca="false">IF(ISNUMBER('Total Deaths'!$G180),('Total Deaths'!$G180-'Total Deaths'!$G179)/'Total Deaths'!$G$31,"")</f>
        <v/>
      </c>
      <c r="H172" s="32" t="str">
        <f aca="false">IF(ISNUMBER('Total Deaths'!$H178),('Total Deaths'!$H178-'Total Deaths'!$H177)/'Total Deaths'!$H$31,"")</f>
        <v/>
      </c>
      <c r="I172" s="32" t="str">
        <f aca="false">IF(ISNUMBER('Total Deaths'!$I182),('Total Deaths'!$I182-'Total Deaths'!$I181)/'Total Deaths'!$I$31,"")</f>
        <v/>
      </c>
      <c r="J172" s="32" t="str">
        <f aca="false">IF(ISNUMBER('Total Deaths'!$J183),('Total Deaths'!$J183-'Total Deaths'!$J182)/'Total Deaths'!$J$31,"")</f>
        <v/>
      </c>
      <c r="K172" s="54"/>
      <c r="M172" s="15" t="n">
        <f aca="false">M171+1</f>
        <v>44017</v>
      </c>
      <c r="N172" s="0" t="n">
        <f aca="false">N171+1</f>
        <v>120</v>
      </c>
      <c r="O172" s="32" t="str">
        <f aca="false">IF($E172&gt;0,$E172,"")</f>
        <v/>
      </c>
      <c r="P172" s="32" t="str">
        <f aca="false">IF($F172&gt;0,$F172,"")</f>
        <v/>
      </c>
      <c r="Q172" s="32" t="str">
        <f aca="false">IF($J172&gt;0,$J172,"")</f>
        <v/>
      </c>
      <c r="R172" s="32" t="str">
        <f aca="false">IF($G172&gt;0,$G172,"")</f>
        <v/>
      </c>
      <c r="S172" s="32" t="str">
        <f aca="false">IF($H172&gt;0,$H172,"")</f>
        <v/>
      </c>
      <c r="T172" s="32" t="str">
        <f aca="false">IF($I172&gt;0,$I172,"")</f>
        <v/>
      </c>
      <c r="U172" s="32" t="str">
        <f aca="false">IF($D172&gt;0,$D172,"")</f>
        <v/>
      </c>
      <c r="W172" s="15" t="n">
        <f aca="false">W171+1</f>
        <v>44017</v>
      </c>
      <c r="X172" s="0" t="n">
        <f aca="false">X171+1</f>
        <v>120</v>
      </c>
      <c r="Y172" s="32" t="str">
        <f aca="false">IF($E172&gt;0,$E172,"")</f>
        <v/>
      </c>
      <c r="Z172" s="32" t="str">
        <f aca="false">IF($G172&gt;0,$G172,"")</f>
        <v/>
      </c>
      <c r="AA172" s="32" t="str">
        <f aca="false">IF($I172&gt;0,$I172,"")</f>
        <v/>
      </c>
      <c r="AB172" s="32" t="str">
        <f aca="false">IF($J172&gt;0,$J172,"")</f>
        <v/>
      </c>
      <c r="AC172" s="32" t="str">
        <f aca="false">IF($F172&gt;0,$F172,"")</f>
        <v/>
      </c>
      <c r="AD172" s="32" t="str">
        <f aca="false">IF($D172&gt;0,$D172,"")</f>
        <v/>
      </c>
      <c r="AE172" s="32" t="str">
        <f aca="false">IF($H172&gt;0,$H172,"")</f>
        <v/>
      </c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32" t="str">
        <f aca="false">IF(ISNUMBER('Total Deaths'!$D164),('Total Deaths'!$D164-'Total Deaths'!$D163)/'Total Deaths'!$D$31,"")</f>
        <v/>
      </c>
      <c r="E173" s="32" t="str">
        <f aca="false">IF(ISNUMBER('Total Deaths'!$E171),('Total Deaths'!$E171-'Total Deaths'!$E170)/'Total Deaths'!$E$31,"")</f>
        <v/>
      </c>
      <c r="F173" s="32" t="str">
        <f aca="false">IF(ISNUMBER('Total Deaths'!$F175),('Total Deaths'!$F175-'Total Deaths'!$F174)/'Total Deaths'!$F$31,"")</f>
        <v/>
      </c>
      <c r="G173" s="32" t="str">
        <f aca="false">IF(ISNUMBER('Total Deaths'!$G181),('Total Deaths'!$G181-'Total Deaths'!$G180)/'Total Deaths'!$G$31,"")</f>
        <v/>
      </c>
      <c r="H173" s="32" t="str">
        <f aca="false">IF(ISNUMBER('Total Deaths'!$H179),('Total Deaths'!$H179-'Total Deaths'!$H178)/'Total Deaths'!$H$31,"")</f>
        <v/>
      </c>
      <c r="I173" s="32" t="str">
        <f aca="false">IF(ISNUMBER('Total Deaths'!$I183),('Total Deaths'!$I183-'Total Deaths'!$I182)/'Total Deaths'!$I$31,"")</f>
        <v/>
      </c>
      <c r="J173" s="32" t="str">
        <f aca="false">IF(ISNUMBER('Total Deaths'!$J184),('Total Deaths'!$J184-'Total Deaths'!$J183)/'Total Deaths'!$J$31,"")</f>
        <v/>
      </c>
      <c r="K173" s="54"/>
      <c r="M173" s="15" t="n">
        <f aca="false">M172+1</f>
        <v>44018</v>
      </c>
      <c r="N173" s="0" t="n">
        <f aca="false">N172+1</f>
        <v>121</v>
      </c>
      <c r="O173" s="32" t="str">
        <f aca="false">IF($E173&gt;0,$E173,"")</f>
        <v/>
      </c>
      <c r="P173" s="32" t="str">
        <f aca="false">IF($F173&gt;0,$F173,"")</f>
        <v/>
      </c>
      <c r="Q173" s="32" t="str">
        <f aca="false">IF($J173&gt;0,$J173,"")</f>
        <v/>
      </c>
      <c r="R173" s="32" t="str">
        <f aca="false">IF($G173&gt;0,$G173,"")</f>
        <v/>
      </c>
      <c r="S173" s="32" t="str">
        <f aca="false">IF($H173&gt;0,$H173,"")</f>
        <v/>
      </c>
      <c r="T173" s="32" t="str">
        <f aca="false">IF($I173&gt;0,$I173,"")</f>
        <v/>
      </c>
      <c r="U173" s="32" t="str">
        <f aca="false">IF($D173&gt;0,$D173,"")</f>
        <v/>
      </c>
      <c r="W173" s="15" t="n">
        <f aca="false">W172+1</f>
        <v>44018</v>
      </c>
      <c r="X173" s="0" t="n">
        <f aca="false">X172+1</f>
        <v>121</v>
      </c>
      <c r="Y173" s="32" t="str">
        <f aca="false">IF($E173&gt;0,$E173,"")</f>
        <v/>
      </c>
      <c r="Z173" s="32" t="str">
        <f aca="false">IF($G173&gt;0,$G173,"")</f>
        <v/>
      </c>
      <c r="AA173" s="32" t="str">
        <f aca="false">IF($I173&gt;0,$I173,"")</f>
        <v/>
      </c>
      <c r="AB173" s="32" t="str">
        <f aca="false">IF($J173&gt;0,$J173,"")</f>
        <v/>
      </c>
      <c r="AC173" s="32" t="str">
        <f aca="false">IF($F173&gt;0,$F173,"")</f>
        <v/>
      </c>
      <c r="AD173" s="32" t="str">
        <f aca="false">IF($D173&gt;0,$D173,"")</f>
        <v/>
      </c>
      <c r="AE173" s="32" t="str">
        <f aca="false">IF($H173&gt;0,$H173,"")</f>
        <v/>
      </c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32" t="str">
        <f aca="false">IF(ISNUMBER('Total Deaths'!$D165),('Total Deaths'!$D165-'Total Deaths'!$D164)/'Total Deaths'!$D$31,"")</f>
        <v/>
      </c>
      <c r="E174" s="32" t="str">
        <f aca="false">IF(ISNUMBER('Total Deaths'!$E172),('Total Deaths'!$E172-'Total Deaths'!$E171)/'Total Deaths'!$E$31,"")</f>
        <v/>
      </c>
      <c r="F174" s="32" t="str">
        <f aca="false">IF(ISNUMBER('Total Deaths'!$F176),('Total Deaths'!$F176-'Total Deaths'!$F175)/'Total Deaths'!$F$31,"")</f>
        <v/>
      </c>
      <c r="G174" s="32" t="str">
        <f aca="false">IF(ISNUMBER('Total Deaths'!$G182),('Total Deaths'!$G182-'Total Deaths'!$G181)/'Total Deaths'!$G$31,"")</f>
        <v/>
      </c>
      <c r="H174" s="32" t="str">
        <f aca="false">IF(ISNUMBER('Total Deaths'!$H180),('Total Deaths'!$H180-'Total Deaths'!$H179)/'Total Deaths'!$H$31,"")</f>
        <v/>
      </c>
      <c r="I174" s="32" t="str">
        <f aca="false">IF(ISNUMBER('Total Deaths'!$I184),('Total Deaths'!$I184-'Total Deaths'!$I183)/'Total Deaths'!$I$31,"")</f>
        <v/>
      </c>
      <c r="J174" s="32" t="str">
        <f aca="false">IF(ISNUMBER('Total Deaths'!$J185),('Total Deaths'!$J185-'Total Deaths'!$J184)/'Total Deaths'!$J$31,"")</f>
        <v/>
      </c>
      <c r="K174" s="54"/>
      <c r="M174" s="15" t="n">
        <f aca="false">M173+1</f>
        <v>44019</v>
      </c>
      <c r="N174" s="0" t="n">
        <f aca="false">N173+1</f>
        <v>122</v>
      </c>
      <c r="O174" s="32" t="str">
        <f aca="false">IF($E174&gt;0,$E174,"")</f>
        <v/>
      </c>
      <c r="P174" s="32" t="str">
        <f aca="false">IF($F174&gt;0,$F174,"")</f>
        <v/>
      </c>
      <c r="Q174" s="32" t="str">
        <f aca="false">IF($J174&gt;0,$J174,"")</f>
        <v/>
      </c>
      <c r="R174" s="32" t="str">
        <f aca="false">IF($G174&gt;0,$G174,"")</f>
        <v/>
      </c>
      <c r="S174" s="32" t="str">
        <f aca="false">IF($H174&gt;0,$H174,"")</f>
        <v/>
      </c>
      <c r="T174" s="32" t="str">
        <f aca="false">IF($I174&gt;0,$I174,"")</f>
        <v/>
      </c>
      <c r="U174" s="32" t="str">
        <f aca="false">IF($D174&gt;0,$D174,"")</f>
        <v/>
      </c>
      <c r="W174" s="15" t="n">
        <f aca="false">W173+1</f>
        <v>44019</v>
      </c>
      <c r="X174" s="0" t="n">
        <f aca="false">X173+1</f>
        <v>122</v>
      </c>
      <c r="Y174" s="32" t="str">
        <f aca="false">IF($E174&gt;0,$E174,"")</f>
        <v/>
      </c>
      <c r="Z174" s="32" t="str">
        <f aca="false">IF($G174&gt;0,$G174,"")</f>
        <v/>
      </c>
      <c r="AA174" s="32" t="str">
        <f aca="false">IF($I174&gt;0,$I174,"")</f>
        <v/>
      </c>
      <c r="AB174" s="32" t="str">
        <f aca="false">IF($J174&gt;0,$J174,"")</f>
        <v/>
      </c>
      <c r="AC174" s="32" t="str">
        <f aca="false">IF($F174&gt;0,$F174,"")</f>
        <v/>
      </c>
      <c r="AD174" s="32" t="str">
        <f aca="false">IF($D174&gt;0,$D174,"")</f>
        <v/>
      </c>
      <c r="AE174" s="32" t="str">
        <f aca="false">IF($H174&gt;0,$H174,"")</f>
        <v/>
      </c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32" t="str">
        <f aca="false">IF(ISNUMBER('Total Deaths'!$D166),('Total Deaths'!$D166-'Total Deaths'!$D165)/'Total Deaths'!$D$31,"")</f>
        <v/>
      </c>
      <c r="E175" s="32" t="str">
        <f aca="false">IF(ISNUMBER('Total Deaths'!$E173),('Total Deaths'!$E173-'Total Deaths'!$E172)/'Total Deaths'!$E$31,"")</f>
        <v/>
      </c>
      <c r="F175" s="32" t="str">
        <f aca="false">IF(ISNUMBER('Total Deaths'!$F177),('Total Deaths'!$F177-'Total Deaths'!$F176)/'Total Deaths'!$F$31,"")</f>
        <v/>
      </c>
      <c r="G175" s="32" t="str">
        <f aca="false">IF(ISNUMBER('Total Deaths'!$G183),('Total Deaths'!$G183-'Total Deaths'!$G182)/'Total Deaths'!$G$31,"")</f>
        <v/>
      </c>
      <c r="H175" s="32" t="str">
        <f aca="false">IF(ISNUMBER('Total Deaths'!$H181),('Total Deaths'!$H181-'Total Deaths'!$H180)/'Total Deaths'!$H$31,"")</f>
        <v/>
      </c>
      <c r="I175" s="32" t="str">
        <f aca="false">IF(ISNUMBER('Total Deaths'!$I185),('Total Deaths'!$I185-'Total Deaths'!$I184)/'Total Deaths'!$I$31,"")</f>
        <v/>
      </c>
      <c r="J175" s="32" t="str">
        <f aca="false">IF(ISNUMBER('Total Deaths'!$J186),('Total Deaths'!$J186-'Total Deaths'!$J185)/'Total Deaths'!$J$31,"")</f>
        <v/>
      </c>
      <c r="K175" s="54"/>
      <c r="M175" s="15" t="n">
        <f aca="false">M174+1</f>
        <v>44020</v>
      </c>
      <c r="N175" s="0" t="n">
        <f aca="false">N174+1</f>
        <v>123</v>
      </c>
      <c r="O175" s="32" t="str">
        <f aca="false">IF($E175&gt;0,$E175,"")</f>
        <v/>
      </c>
      <c r="P175" s="32" t="str">
        <f aca="false">IF($F175&gt;0,$F175,"")</f>
        <v/>
      </c>
      <c r="Q175" s="32" t="str">
        <f aca="false">IF($J175&gt;0,$J175,"")</f>
        <v/>
      </c>
      <c r="R175" s="32" t="str">
        <f aca="false">IF($G175&gt;0,$G175,"")</f>
        <v/>
      </c>
      <c r="S175" s="32" t="str">
        <f aca="false">IF($H175&gt;0,$H175,"")</f>
        <v/>
      </c>
      <c r="T175" s="32" t="str">
        <f aca="false">IF($I175&gt;0,$I175,"")</f>
        <v/>
      </c>
      <c r="U175" s="32" t="str">
        <f aca="false">IF($D175&gt;0,$D175,"")</f>
        <v/>
      </c>
      <c r="W175" s="15" t="n">
        <f aca="false">W174+1</f>
        <v>44020</v>
      </c>
      <c r="X175" s="0" t="n">
        <f aca="false">X174+1</f>
        <v>123</v>
      </c>
      <c r="Y175" s="32" t="str">
        <f aca="false">IF($E175&gt;0,$E175,"")</f>
        <v/>
      </c>
      <c r="Z175" s="32" t="str">
        <f aca="false">IF($G175&gt;0,$G175,"")</f>
        <v/>
      </c>
      <c r="AA175" s="32" t="str">
        <f aca="false">IF($I175&gt;0,$I175,"")</f>
        <v/>
      </c>
      <c r="AB175" s="32" t="str">
        <f aca="false">IF($J175&gt;0,$J175,"")</f>
        <v/>
      </c>
      <c r="AC175" s="32" t="str">
        <f aca="false">IF($F175&gt;0,$F175,"")</f>
        <v/>
      </c>
      <c r="AD175" s="32" t="str">
        <f aca="false">IF($D175&gt;0,$D175,"")</f>
        <v/>
      </c>
      <c r="AE175" s="32" t="str">
        <f aca="false">IF($H175&gt;0,$H175,"")</f>
        <v/>
      </c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32" t="str">
        <f aca="false">IF(ISNUMBER('Total Deaths'!$D167),('Total Deaths'!$D167-'Total Deaths'!$D166)/'Total Deaths'!$D$31,"")</f>
        <v/>
      </c>
      <c r="E176" s="32" t="str">
        <f aca="false">IF(ISNUMBER('Total Deaths'!$E174),('Total Deaths'!$E174-'Total Deaths'!$E173)/'Total Deaths'!$E$31,"")</f>
        <v/>
      </c>
      <c r="F176" s="32" t="str">
        <f aca="false">IF(ISNUMBER('Total Deaths'!$F178),('Total Deaths'!$F178-'Total Deaths'!$F177)/'Total Deaths'!$F$31,"")</f>
        <v/>
      </c>
      <c r="G176" s="32" t="str">
        <f aca="false">IF(ISNUMBER('Total Deaths'!$G184),('Total Deaths'!$G184-'Total Deaths'!$G183)/'Total Deaths'!$G$31,"")</f>
        <v/>
      </c>
      <c r="H176" s="32" t="str">
        <f aca="false">IF(ISNUMBER('Total Deaths'!$H182),('Total Deaths'!$H182-'Total Deaths'!$H181)/'Total Deaths'!$H$31,"")</f>
        <v/>
      </c>
      <c r="I176" s="32" t="str">
        <f aca="false">IF(ISNUMBER('Total Deaths'!$I186),('Total Deaths'!$I186-'Total Deaths'!$I185)/'Total Deaths'!$I$31,"")</f>
        <v/>
      </c>
      <c r="J176" s="32" t="str">
        <f aca="false">IF(ISNUMBER('Total Deaths'!$J187),('Total Deaths'!$J187-'Total Deaths'!$J186)/'Total Deaths'!$J$31,"")</f>
        <v/>
      </c>
      <c r="K176" s="54"/>
      <c r="M176" s="15" t="n">
        <f aca="false">M175+1</f>
        <v>44021</v>
      </c>
      <c r="N176" s="0" t="n">
        <f aca="false">N175+1</f>
        <v>124</v>
      </c>
      <c r="O176" s="32" t="str">
        <f aca="false">IF($E176&gt;0,$E176,"")</f>
        <v/>
      </c>
      <c r="P176" s="32" t="str">
        <f aca="false">IF($F176&gt;0,$F176,"")</f>
        <v/>
      </c>
      <c r="Q176" s="32" t="str">
        <f aca="false">IF($J176&gt;0,$J176,"")</f>
        <v/>
      </c>
      <c r="R176" s="32" t="str">
        <f aca="false">IF($G176&gt;0,$G176,"")</f>
        <v/>
      </c>
      <c r="S176" s="32" t="str">
        <f aca="false">IF($H176&gt;0,$H176,"")</f>
        <v/>
      </c>
      <c r="T176" s="32" t="str">
        <f aca="false">IF($I176&gt;0,$I176,"")</f>
        <v/>
      </c>
      <c r="U176" s="32" t="str">
        <f aca="false">IF($D176&gt;0,$D176,"")</f>
        <v/>
      </c>
      <c r="W176" s="15" t="n">
        <f aca="false">W175+1</f>
        <v>44021</v>
      </c>
      <c r="X176" s="0" t="n">
        <f aca="false">X175+1</f>
        <v>124</v>
      </c>
      <c r="Y176" s="32" t="str">
        <f aca="false">IF($E176&gt;0,$E176,"")</f>
        <v/>
      </c>
      <c r="Z176" s="32" t="str">
        <f aca="false">IF($G176&gt;0,$G176,"")</f>
        <v/>
      </c>
      <c r="AA176" s="32" t="str">
        <f aca="false">IF($I176&gt;0,$I176,"")</f>
        <v/>
      </c>
      <c r="AB176" s="32" t="str">
        <f aca="false">IF($J176&gt;0,$J176,"")</f>
        <v/>
      </c>
      <c r="AC176" s="32" t="str">
        <f aca="false">IF($F176&gt;0,$F176,"")</f>
        <v/>
      </c>
      <c r="AD176" s="32" t="str">
        <f aca="false">IF($D176&gt;0,$D176,"")</f>
        <v/>
      </c>
      <c r="AE176" s="32" t="str">
        <f aca="false">IF($H176&gt;0,$H176,"")</f>
        <v/>
      </c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32" t="str">
        <f aca="false">IF(ISNUMBER('Total Deaths'!$D168),('Total Deaths'!$D168-'Total Deaths'!$D167)/'Total Deaths'!$D$31,"")</f>
        <v/>
      </c>
      <c r="E177" s="32" t="str">
        <f aca="false">IF(ISNUMBER('Total Deaths'!$E175),('Total Deaths'!$E175-'Total Deaths'!$E174)/'Total Deaths'!$E$31,"")</f>
        <v/>
      </c>
      <c r="F177" s="32" t="str">
        <f aca="false">IF(ISNUMBER('Total Deaths'!$F179),('Total Deaths'!$F179-'Total Deaths'!$F178)/'Total Deaths'!$F$31,"")</f>
        <v/>
      </c>
      <c r="G177" s="32" t="str">
        <f aca="false">IF(ISNUMBER('Total Deaths'!$G185),('Total Deaths'!$G185-'Total Deaths'!$G184)/'Total Deaths'!$G$31,"")</f>
        <v/>
      </c>
      <c r="H177" s="32" t="str">
        <f aca="false">IF(ISNUMBER('Total Deaths'!$H183),('Total Deaths'!$H183-'Total Deaths'!$H182)/'Total Deaths'!$H$31,"")</f>
        <v/>
      </c>
      <c r="I177" s="32" t="str">
        <f aca="false">IF(ISNUMBER('Total Deaths'!$I187),('Total Deaths'!$I187-'Total Deaths'!$I186)/'Total Deaths'!$I$31,"")</f>
        <v/>
      </c>
      <c r="J177" s="32" t="str">
        <f aca="false">IF(ISNUMBER('Total Deaths'!$J188),('Total Deaths'!$J188-'Total Deaths'!$J187)/'Total Deaths'!$J$31,"")</f>
        <v/>
      </c>
      <c r="K177" s="54"/>
      <c r="M177" s="15" t="n">
        <f aca="false">M176+1</f>
        <v>44022</v>
      </c>
      <c r="N177" s="0" t="n">
        <f aca="false">N176+1</f>
        <v>125</v>
      </c>
      <c r="O177" s="32" t="str">
        <f aca="false">IF($E177&gt;0,$E177,"")</f>
        <v/>
      </c>
      <c r="P177" s="32" t="str">
        <f aca="false">IF($F177&gt;0,$F177,"")</f>
        <v/>
      </c>
      <c r="Q177" s="32" t="str">
        <f aca="false">IF($J177&gt;0,$J177,"")</f>
        <v/>
      </c>
      <c r="R177" s="32" t="str">
        <f aca="false">IF($G177&gt;0,$G177,"")</f>
        <v/>
      </c>
      <c r="S177" s="32" t="str">
        <f aca="false">IF($H177&gt;0,$H177,"")</f>
        <v/>
      </c>
      <c r="T177" s="32" t="str">
        <f aca="false">IF($I177&gt;0,$I177,"")</f>
        <v/>
      </c>
      <c r="U177" s="32" t="str">
        <f aca="false">IF($D177&gt;0,$D177,"")</f>
        <v/>
      </c>
      <c r="W177" s="15" t="n">
        <f aca="false">W176+1</f>
        <v>44022</v>
      </c>
      <c r="X177" s="0" t="n">
        <f aca="false">X176+1</f>
        <v>125</v>
      </c>
      <c r="Y177" s="32" t="str">
        <f aca="false">IF($E177&gt;0,$E177,"")</f>
        <v/>
      </c>
      <c r="Z177" s="32" t="str">
        <f aca="false">IF($G177&gt;0,$G177,"")</f>
        <v/>
      </c>
      <c r="AA177" s="32" t="str">
        <f aca="false">IF($I177&gt;0,$I177,"")</f>
        <v/>
      </c>
      <c r="AB177" s="32" t="str">
        <f aca="false">IF($J177&gt;0,$J177,"")</f>
        <v/>
      </c>
      <c r="AC177" s="32" t="str">
        <f aca="false">IF($F177&gt;0,$F177,"")</f>
        <v/>
      </c>
      <c r="AD177" s="32" t="str">
        <f aca="false">IF($D177&gt;0,$D177,"")</f>
        <v/>
      </c>
      <c r="AE177" s="32" t="str">
        <f aca="false">IF($H177&gt;0,$H177,"")</f>
        <v/>
      </c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32" t="str">
        <f aca="false">IF(ISNUMBER('Total Deaths'!$D169),('Total Deaths'!$D169-'Total Deaths'!$D168)/'Total Deaths'!$D$31,"")</f>
        <v/>
      </c>
      <c r="E178" s="32" t="str">
        <f aca="false">IF(ISNUMBER('Total Deaths'!$E176),('Total Deaths'!$E176-'Total Deaths'!$E175)/'Total Deaths'!$E$31,"")</f>
        <v/>
      </c>
      <c r="F178" s="32" t="str">
        <f aca="false">IF(ISNUMBER('Total Deaths'!$F180),('Total Deaths'!$F180-'Total Deaths'!$F179)/'Total Deaths'!$F$31,"")</f>
        <v/>
      </c>
      <c r="G178" s="32" t="str">
        <f aca="false">IF(ISNUMBER('Total Deaths'!$G186),('Total Deaths'!$G186-'Total Deaths'!$G185)/'Total Deaths'!$G$31,"")</f>
        <v/>
      </c>
      <c r="H178" s="32" t="str">
        <f aca="false">IF(ISNUMBER('Total Deaths'!$H184),('Total Deaths'!$H184-'Total Deaths'!$H183)/'Total Deaths'!$H$31,"")</f>
        <v/>
      </c>
      <c r="I178" s="32" t="str">
        <f aca="false">IF(ISNUMBER('Total Deaths'!$I188),('Total Deaths'!$I188-'Total Deaths'!$I187)/'Total Deaths'!$I$31,"")</f>
        <v/>
      </c>
      <c r="J178" s="32" t="str">
        <f aca="false">IF(ISNUMBER('Total Deaths'!$J189),('Total Deaths'!$J189-'Total Deaths'!$J188)/'Total Deaths'!$J$31,"")</f>
        <v/>
      </c>
      <c r="K178" s="54"/>
      <c r="M178" s="15" t="n">
        <f aca="false">M177+1</f>
        <v>44023</v>
      </c>
      <c r="N178" s="0" t="n">
        <f aca="false">N177+1</f>
        <v>126</v>
      </c>
      <c r="O178" s="32" t="str">
        <f aca="false">IF($E178&gt;0,$E178,"")</f>
        <v/>
      </c>
      <c r="P178" s="32" t="str">
        <f aca="false">IF($F178&gt;0,$F178,"")</f>
        <v/>
      </c>
      <c r="Q178" s="32" t="str">
        <f aca="false">IF($J178&gt;0,$J178,"")</f>
        <v/>
      </c>
      <c r="R178" s="32" t="str">
        <f aca="false">IF($G178&gt;0,$G178,"")</f>
        <v/>
      </c>
      <c r="S178" s="32" t="str">
        <f aca="false">IF($H178&gt;0,$H178,"")</f>
        <v/>
      </c>
      <c r="T178" s="32" t="str">
        <f aca="false">IF($I178&gt;0,$I178,"")</f>
        <v/>
      </c>
      <c r="U178" s="32" t="str">
        <f aca="false">IF($D178&gt;0,$D178,"")</f>
        <v/>
      </c>
      <c r="W178" s="15" t="n">
        <f aca="false">W177+1</f>
        <v>44023</v>
      </c>
      <c r="X178" s="0" t="n">
        <f aca="false">X177+1</f>
        <v>126</v>
      </c>
      <c r="Y178" s="32" t="str">
        <f aca="false">IF($E178&gt;0,$E178,"")</f>
        <v/>
      </c>
      <c r="Z178" s="32" t="str">
        <f aca="false">IF($G178&gt;0,$G178,"")</f>
        <v/>
      </c>
      <c r="AA178" s="32" t="str">
        <f aca="false">IF($I178&gt;0,$I178,"")</f>
        <v/>
      </c>
      <c r="AB178" s="32" t="str">
        <f aca="false">IF($J178&gt;0,$J178,"")</f>
        <v/>
      </c>
      <c r="AC178" s="32" t="str">
        <f aca="false">IF($F178&gt;0,$F178,"")</f>
        <v/>
      </c>
      <c r="AD178" s="32" t="str">
        <f aca="false">IF($D178&gt;0,$D178,"")</f>
        <v/>
      </c>
      <c r="AE178" s="32" t="str">
        <f aca="false">IF($H178&gt;0,$H178,"")</f>
        <v/>
      </c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32" t="str">
        <f aca="false">IF(ISNUMBER('Total Deaths'!$D170),('Total Deaths'!$D170-'Total Deaths'!$D169)/'Total Deaths'!$D$31,"")</f>
        <v/>
      </c>
      <c r="E179" s="32" t="str">
        <f aca="false">IF(ISNUMBER('Total Deaths'!$E177),('Total Deaths'!$E177-'Total Deaths'!$E176)/'Total Deaths'!$E$31,"")</f>
        <v/>
      </c>
      <c r="F179" s="32" t="str">
        <f aca="false">IF(ISNUMBER('Total Deaths'!$F181),('Total Deaths'!$F181-'Total Deaths'!$F180)/'Total Deaths'!$F$31,"")</f>
        <v/>
      </c>
      <c r="G179" s="32" t="str">
        <f aca="false">IF(ISNUMBER('Total Deaths'!$G187),('Total Deaths'!$G187-'Total Deaths'!$G186)/'Total Deaths'!$G$31,"")</f>
        <v/>
      </c>
      <c r="H179" s="32" t="str">
        <f aca="false">IF(ISNUMBER('Total Deaths'!$H185),('Total Deaths'!$H185-'Total Deaths'!$H184)/'Total Deaths'!$H$31,"")</f>
        <v/>
      </c>
      <c r="I179" s="32" t="str">
        <f aca="false">IF(ISNUMBER('Total Deaths'!$I189),('Total Deaths'!$I189-'Total Deaths'!$I188)/'Total Deaths'!$I$31,"")</f>
        <v/>
      </c>
      <c r="J179" s="32" t="str">
        <f aca="false">IF(ISNUMBER('Total Deaths'!$J190),('Total Deaths'!$J190-'Total Deaths'!$J189)/'Total Deaths'!$J$31,"")</f>
        <v/>
      </c>
      <c r="K179" s="54"/>
      <c r="M179" s="15" t="n">
        <f aca="false">M178+1</f>
        <v>44024</v>
      </c>
      <c r="N179" s="0" t="n">
        <f aca="false">N178+1</f>
        <v>127</v>
      </c>
      <c r="O179" s="32" t="str">
        <f aca="false">IF($E179&gt;0,$E179,"")</f>
        <v/>
      </c>
      <c r="P179" s="32" t="str">
        <f aca="false">IF($F179&gt;0,$F179,"")</f>
        <v/>
      </c>
      <c r="Q179" s="32" t="str">
        <f aca="false">IF($J179&gt;0,$J179,"")</f>
        <v/>
      </c>
      <c r="R179" s="32" t="str">
        <f aca="false">IF($G179&gt;0,$G179,"")</f>
        <v/>
      </c>
      <c r="S179" s="32" t="str">
        <f aca="false">IF($H179&gt;0,$H179,"")</f>
        <v/>
      </c>
      <c r="T179" s="32" t="str">
        <f aca="false">IF($I179&gt;0,$I179,"")</f>
        <v/>
      </c>
      <c r="U179" s="32" t="str">
        <f aca="false">IF($D179&gt;0,$D179,"")</f>
        <v/>
      </c>
      <c r="W179" s="15" t="n">
        <f aca="false">W178+1</f>
        <v>44024</v>
      </c>
      <c r="X179" s="0" t="n">
        <f aca="false">X178+1</f>
        <v>127</v>
      </c>
      <c r="Y179" s="32" t="str">
        <f aca="false">IF($E179&gt;0,$E179,"")</f>
        <v/>
      </c>
      <c r="Z179" s="32" t="str">
        <f aca="false">IF($G179&gt;0,$G179,"")</f>
        <v/>
      </c>
      <c r="AA179" s="32" t="str">
        <f aca="false">IF($I179&gt;0,$I179,"")</f>
        <v/>
      </c>
      <c r="AB179" s="32" t="str">
        <f aca="false">IF($J179&gt;0,$J179,"")</f>
        <v/>
      </c>
      <c r="AC179" s="32" t="str">
        <f aca="false">IF($F179&gt;0,$F179,"")</f>
        <v/>
      </c>
      <c r="AD179" s="32" t="str">
        <f aca="false">IF($D179&gt;0,$D179,"")</f>
        <v/>
      </c>
      <c r="AE179" s="32" t="str">
        <f aca="false">IF($H179&gt;0,$H179,"")</f>
        <v/>
      </c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32" t="str">
        <f aca="false">IF(ISNUMBER('Total Deaths'!$D171),('Total Deaths'!$D171-'Total Deaths'!$D170)/'Total Deaths'!$D$31,"")</f>
        <v/>
      </c>
      <c r="E180" s="32" t="str">
        <f aca="false">IF(ISNUMBER('Total Deaths'!$E178),('Total Deaths'!$E178-'Total Deaths'!$E177)/'Total Deaths'!$E$31,"")</f>
        <v/>
      </c>
      <c r="F180" s="32" t="str">
        <f aca="false">IF(ISNUMBER('Total Deaths'!$F182),('Total Deaths'!$F182-'Total Deaths'!$F181)/'Total Deaths'!$F$31,"")</f>
        <v/>
      </c>
      <c r="G180" s="32" t="str">
        <f aca="false">IF(ISNUMBER('Total Deaths'!$G188),('Total Deaths'!$G188-'Total Deaths'!$G187)/'Total Deaths'!$G$31,"")</f>
        <v/>
      </c>
      <c r="H180" s="32" t="str">
        <f aca="false">IF(ISNUMBER('Total Deaths'!$H186),('Total Deaths'!$H186-'Total Deaths'!$H185)/'Total Deaths'!$H$31,"")</f>
        <v/>
      </c>
      <c r="I180" s="32" t="str">
        <f aca="false">IF(ISNUMBER('Total Deaths'!$I190),('Total Deaths'!$I190-'Total Deaths'!$I189)/'Total Deaths'!$I$31,"")</f>
        <v/>
      </c>
      <c r="J180" s="32" t="str">
        <f aca="false">IF(ISNUMBER('Total Deaths'!$J191),('Total Deaths'!$J191-'Total Deaths'!$J190)/'Total Deaths'!$J$31,"")</f>
        <v/>
      </c>
      <c r="K180" s="54"/>
      <c r="M180" s="15" t="n">
        <f aca="false">M179+1</f>
        <v>44025</v>
      </c>
      <c r="N180" s="0" t="n">
        <f aca="false">N179+1</f>
        <v>128</v>
      </c>
      <c r="O180" s="32" t="str">
        <f aca="false">IF($E180&gt;0,$E180,"")</f>
        <v/>
      </c>
      <c r="P180" s="32" t="str">
        <f aca="false">IF($F180&gt;0,$F180,"")</f>
        <v/>
      </c>
      <c r="Q180" s="32" t="str">
        <f aca="false">IF($J180&gt;0,$J180,"")</f>
        <v/>
      </c>
      <c r="R180" s="32" t="str">
        <f aca="false">IF($G180&gt;0,$G180,"")</f>
        <v/>
      </c>
      <c r="S180" s="32" t="str">
        <f aca="false">IF($H180&gt;0,$H180,"")</f>
        <v/>
      </c>
      <c r="T180" s="32" t="str">
        <f aca="false">IF($I180&gt;0,$I180,"")</f>
        <v/>
      </c>
      <c r="U180" s="32" t="str">
        <f aca="false">IF($D180&gt;0,$D180,"")</f>
        <v/>
      </c>
      <c r="W180" s="15" t="n">
        <f aca="false">W179+1</f>
        <v>44025</v>
      </c>
      <c r="X180" s="0" t="n">
        <f aca="false">X179+1</f>
        <v>128</v>
      </c>
      <c r="Y180" s="32" t="str">
        <f aca="false">IF($E180&gt;0,$E180,"")</f>
        <v/>
      </c>
      <c r="Z180" s="32" t="str">
        <f aca="false">IF($G180&gt;0,$G180,"")</f>
        <v/>
      </c>
      <c r="AA180" s="32" t="str">
        <f aca="false">IF($I180&gt;0,$I180,"")</f>
        <v/>
      </c>
      <c r="AB180" s="32" t="str">
        <f aca="false">IF($J180&gt;0,$J180,"")</f>
        <v/>
      </c>
      <c r="AC180" s="32" t="str">
        <f aca="false">IF($F180&gt;0,$F180,"")</f>
        <v/>
      </c>
      <c r="AD180" s="32" t="str">
        <f aca="false">IF($D180&gt;0,$D180,"")</f>
        <v/>
      </c>
      <c r="AE180" s="32" t="str">
        <f aca="false">IF($H180&gt;0,$H180,"")</f>
        <v/>
      </c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32" t="str">
        <f aca="false">IF(ISNUMBER('Total Deaths'!$D172),('Total Deaths'!$D172-'Total Deaths'!$D171)/'Total Deaths'!$D$31,"")</f>
        <v/>
      </c>
      <c r="E181" s="32" t="str">
        <f aca="false">IF(ISNUMBER('Total Deaths'!$E179),('Total Deaths'!$E179-'Total Deaths'!$E178)/'Total Deaths'!$E$31,"")</f>
        <v/>
      </c>
      <c r="F181" s="32" t="str">
        <f aca="false">IF(ISNUMBER('Total Deaths'!$F183),('Total Deaths'!$F183-'Total Deaths'!$F182)/'Total Deaths'!$F$31,"")</f>
        <v/>
      </c>
      <c r="G181" s="32" t="str">
        <f aca="false">IF(ISNUMBER('Total Deaths'!$G189),('Total Deaths'!$G189-'Total Deaths'!$G188)/'Total Deaths'!$G$31,"")</f>
        <v/>
      </c>
      <c r="H181" s="32" t="str">
        <f aca="false">IF(ISNUMBER('Total Deaths'!$H187),('Total Deaths'!$H187-'Total Deaths'!$H186)/'Total Deaths'!$H$31,"")</f>
        <v/>
      </c>
      <c r="I181" s="32" t="str">
        <f aca="false">IF(ISNUMBER('Total Deaths'!$I191),('Total Deaths'!$I191-'Total Deaths'!$I190)/'Total Deaths'!$I$31,"")</f>
        <v/>
      </c>
      <c r="J181" s="32" t="str">
        <f aca="false">IF(ISNUMBER('Total Deaths'!$J192),('Total Deaths'!$J192-'Total Deaths'!$J191)/'Total Deaths'!$J$31,"")</f>
        <v/>
      </c>
      <c r="K181" s="54"/>
      <c r="M181" s="15" t="n">
        <f aca="false">M180+1</f>
        <v>44026</v>
      </c>
      <c r="N181" s="0" t="n">
        <f aca="false">N180+1</f>
        <v>129</v>
      </c>
      <c r="O181" s="32" t="str">
        <f aca="false">IF($E181&gt;0,$E181,"")</f>
        <v/>
      </c>
      <c r="P181" s="32" t="str">
        <f aca="false">IF($F181&gt;0,$F181,"")</f>
        <v/>
      </c>
      <c r="Q181" s="32" t="str">
        <f aca="false">IF($J181&gt;0,$J181,"")</f>
        <v/>
      </c>
      <c r="R181" s="32" t="str">
        <f aca="false">IF($G181&gt;0,$G181,"")</f>
        <v/>
      </c>
      <c r="S181" s="32" t="str">
        <f aca="false">IF($H181&gt;0,$H181,"")</f>
        <v/>
      </c>
      <c r="T181" s="32" t="str">
        <f aca="false">IF($I181&gt;0,$I181,"")</f>
        <v/>
      </c>
      <c r="U181" s="32" t="str">
        <f aca="false">IF($D181&gt;0,$D181,"")</f>
        <v/>
      </c>
      <c r="W181" s="15" t="n">
        <f aca="false">W180+1</f>
        <v>44026</v>
      </c>
      <c r="X181" s="0" t="n">
        <f aca="false">X180+1</f>
        <v>129</v>
      </c>
      <c r="Y181" s="32" t="str">
        <f aca="false">IF($E181&gt;0,$E181,"")</f>
        <v/>
      </c>
      <c r="Z181" s="32" t="str">
        <f aca="false">IF($G181&gt;0,$G181,"")</f>
        <v/>
      </c>
      <c r="AA181" s="32" t="str">
        <f aca="false">IF($I181&gt;0,$I181,"")</f>
        <v/>
      </c>
      <c r="AB181" s="32" t="str">
        <f aca="false">IF($J181&gt;0,$J181,"")</f>
        <v/>
      </c>
      <c r="AC181" s="32" t="str">
        <f aca="false">IF($F181&gt;0,$F181,"")</f>
        <v/>
      </c>
      <c r="AD181" s="32" t="str">
        <f aca="false">IF($D181&gt;0,$D181,"")</f>
        <v/>
      </c>
      <c r="AE181" s="32" t="str">
        <f aca="false">IF($H181&gt;0,$H181,"")</f>
        <v/>
      </c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32" t="str">
        <f aca="false">IF(ISNUMBER('Total Deaths'!$D173),('Total Deaths'!$D173-'Total Deaths'!$D172)/'Total Deaths'!$D$31,"")</f>
        <v/>
      </c>
      <c r="E182" s="32" t="str">
        <f aca="false">IF(ISNUMBER('Total Deaths'!$E180),('Total Deaths'!$E180-'Total Deaths'!$E179)/'Total Deaths'!$E$31,"")</f>
        <v/>
      </c>
      <c r="F182" s="32" t="str">
        <f aca="false">IF(ISNUMBER('Total Deaths'!$F184),('Total Deaths'!$F184-'Total Deaths'!$F183)/'Total Deaths'!$F$31,"")</f>
        <v/>
      </c>
      <c r="G182" s="32" t="str">
        <f aca="false">IF(ISNUMBER('Total Deaths'!$G190),('Total Deaths'!$G190-'Total Deaths'!$G189)/'Total Deaths'!$G$31,"")</f>
        <v/>
      </c>
      <c r="H182" s="32" t="str">
        <f aca="false">IF(ISNUMBER('Total Deaths'!$H188),('Total Deaths'!$H188-'Total Deaths'!$H187)/'Total Deaths'!$H$31,"")</f>
        <v/>
      </c>
      <c r="I182" s="32" t="str">
        <f aca="false">IF(ISNUMBER('Total Deaths'!$I192),('Total Deaths'!$I192-'Total Deaths'!$I191)/'Total Deaths'!$I$31,"")</f>
        <v/>
      </c>
      <c r="J182" s="32" t="str">
        <f aca="false">IF(ISNUMBER('Total Deaths'!$J193),('Total Deaths'!$J193-'Total Deaths'!$J192)/'Total Deaths'!$J$31,"")</f>
        <v/>
      </c>
      <c r="K182" s="54"/>
      <c r="M182" s="15" t="n">
        <f aca="false">M181+1</f>
        <v>44027</v>
      </c>
      <c r="N182" s="0" t="n">
        <f aca="false">N181+1</f>
        <v>130</v>
      </c>
      <c r="O182" s="32" t="str">
        <f aca="false">IF($E182&gt;0,$E182,"")</f>
        <v/>
      </c>
      <c r="P182" s="32" t="str">
        <f aca="false">IF($F182&gt;0,$F182,"")</f>
        <v/>
      </c>
      <c r="Q182" s="32" t="str">
        <f aca="false">IF($J182&gt;0,$J182,"")</f>
        <v/>
      </c>
      <c r="R182" s="32" t="str">
        <f aca="false">IF($G182&gt;0,$G182,"")</f>
        <v/>
      </c>
      <c r="S182" s="32" t="str">
        <f aca="false">IF($H182&gt;0,$H182,"")</f>
        <v/>
      </c>
      <c r="T182" s="32" t="str">
        <f aca="false">IF($I182&gt;0,$I182,"")</f>
        <v/>
      </c>
      <c r="U182" s="32" t="str">
        <f aca="false">IF($D182&gt;0,$D182,"")</f>
        <v/>
      </c>
      <c r="W182" s="15" t="n">
        <f aca="false">W181+1</f>
        <v>44027</v>
      </c>
      <c r="X182" s="0" t="n">
        <f aca="false">X181+1</f>
        <v>130</v>
      </c>
      <c r="Y182" s="32" t="str">
        <f aca="false">IF($E182&gt;0,$E182,"")</f>
        <v/>
      </c>
      <c r="Z182" s="32" t="str">
        <f aca="false">IF($G182&gt;0,$G182,"")</f>
        <v/>
      </c>
      <c r="AA182" s="32" t="str">
        <f aca="false">IF($I182&gt;0,$I182,"")</f>
        <v/>
      </c>
      <c r="AB182" s="32" t="str">
        <f aca="false">IF($J182&gt;0,$J182,"")</f>
        <v/>
      </c>
      <c r="AC182" s="32" t="str">
        <f aca="false">IF($F182&gt;0,$F182,"")</f>
        <v/>
      </c>
      <c r="AD182" s="32" t="str">
        <f aca="false">IF($D182&gt;0,$D182,"")</f>
        <v/>
      </c>
      <c r="AE182" s="32" t="str">
        <f aca="false">IF($H182&gt;0,$H182,"")</f>
        <v/>
      </c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32" t="str">
        <f aca="false">IF(ISNUMBER('Total Deaths'!$D174),('Total Deaths'!$D174-'Total Deaths'!$D173)/'Total Deaths'!$D$31,"")</f>
        <v/>
      </c>
      <c r="E183" s="32" t="str">
        <f aca="false">IF(ISNUMBER('Total Deaths'!$E181),('Total Deaths'!$E181-'Total Deaths'!$E180)/'Total Deaths'!$E$31,"")</f>
        <v/>
      </c>
      <c r="F183" s="32" t="str">
        <f aca="false">IF(ISNUMBER('Total Deaths'!$F185),('Total Deaths'!$F185-'Total Deaths'!$F184)/'Total Deaths'!$F$31,"")</f>
        <v/>
      </c>
      <c r="G183" s="32" t="str">
        <f aca="false">IF(ISNUMBER('Total Deaths'!$G191),('Total Deaths'!$G191-'Total Deaths'!$G190)/'Total Deaths'!$G$31,"")</f>
        <v/>
      </c>
      <c r="H183" s="32" t="str">
        <f aca="false">IF(ISNUMBER('Total Deaths'!$H189),('Total Deaths'!$H189-'Total Deaths'!$H188)/'Total Deaths'!$H$31,"")</f>
        <v/>
      </c>
      <c r="I183" s="32" t="str">
        <f aca="false">IF(ISNUMBER('Total Deaths'!$I193),('Total Deaths'!$I193-'Total Deaths'!$I192)/'Total Deaths'!$I$31,"")</f>
        <v/>
      </c>
      <c r="J183" s="32" t="str">
        <f aca="false">IF(ISNUMBER('Total Deaths'!$J194),('Total Deaths'!$J194-'Total Deaths'!$J193)/'Total Deaths'!$J$31,"")</f>
        <v/>
      </c>
      <c r="K183" s="54"/>
      <c r="M183" s="15" t="n">
        <f aca="false">M182+1</f>
        <v>44028</v>
      </c>
      <c r="N183" s="0" t="n">
        <f aca="false">N182+1</f>
        <v>131</v>
      </c>
      <c r="O183" s="32" t="str">
        <f aca="false">IF($E183&gt;0,$E183,"")</f>
        <v/>
      </c>
      <c r="P183" s="32" t="str">
        <f aca="false">IF($F183&gt;0,$F183,"")</f>
        <v/>
      </c>
      <c r="Q183" s="32" t="str">
        <f aca="false">IF($J183&gt;0,$J183,"")</f>
        <v/>
      </c>
      <c r="R183" s="32" t="str">
        <f aca="false">IF($G183&gt;0,$G183,"")</f>
        <v/>
      </c>
      <c r="S183" s="32" t="str">
        <f aca="false">IF($H183&gt;0,$H183,"")</f>
        <v/>
      </c>
      <c r="T183" s="32" t="str">
        <f aca="false">IF($I183&gt;0,$I183,"")</f>
        <v/>
      </c>
      <c r="U183" s="32" t="str">
        <f aca="false">IF($D183&gt;0,$D183,"")</f>
        <v/>
      </c>
      <c r="W183" s="15" t="n">
        <f aca="false">W182+1</f>
        <v>44028</v>
      </c>
      <c r="X183" s="0" t="n">
        <f aca="false">X182+1</f>
        <v>131</v>
      </c>
      <c r="Y183" s="32" t="str">
        <f aca="false">IF($E183&gt;0,$E183,"")</f>
        <v/>
      </c>
      <c r="Z183" s="32" t="str">
        <f aca="false">IF($G183&gt;0,$G183,"")</f>
        <v/>
      </c>
      <c r="AA183" s="32" t="str">
        <f aca="false">IF($I183&gt;0,$I183,"")</f>
        <v/>
      </c>
      <c r="AB183" s="32" t="str">
        <f aca="false">IF($J183&gt;0,$J183,"")</f>
        <v/>
      </c>
      <c r="AC183" s="32" t="str">
        <f aca="false">IF($F183&gt;0,$F183,"")</f>
        <v/>
      </c>
      <c r="AD183" s="32" t="str">
        <f aca="false">IF($D183&gt;0,$D183,"")</f>
        <v/>
      </c>
      <c r="AE183" s="32" t="str">
        <f aca="false">IF($H183&gt;0,$H183,"")</f>
        <v/>
      </c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32" t="str">
        <f aca="false">IF(ISNUMBER('Total Deaths'!$D175),('Total Deaths'!$D175-'Total Deaths'!$D174)/'Total Deaths'!$D$31,"")</f>
        <v/>
      </c>
      <c r="E184" s="32" t="str">
        <f aca="false">IF(ISNUMBER('Total Deaths'!$E182),('Total Deaths'!$E182-'Total Deaths'!$E181)/'Total Deaths'!$E$31,"")</f>
        <v/>
      </c>
      <c r="F184" s="32" t="str">
        <f aca="false">IF(ISNUMBER('Total Deaths'!$F186),('Total Deaths'!$F186-'Total Deaths'!$F185)/'Total Deaths'!$F$31,"")</f>
        <v/>
      </c>
      <c r="G184" s="32" t="str">
        <f aca="false">IF(ISNUMBER('Total Deaths'!$G192),('Total Deaths'!$G192-'Total Deaths'!$G191)/'Total Deaths'!$G$31,"")</f>
        <v/>
      </c>
      <c r="H184" s="32" t="str">
        <f aca="false">IF(ISNUMBER('Total Deaths'!$H190),('Total Deaths'!$H190-'Total Deaths'!$H189)/'Total Deaths'!$H$31,"")</f>
        <v/>
      </c>
      <c r="I184" s="32" t="str">
        <f aca="false">IF(ISNUMBER('Total Deaths'!$I194),('Total Deaths'!$I194-'Total Deaths'!$I193)/'Total Deaths'!$I$31,"")</f>
        <v/>
      </c>
      <c r="J184" s="32" t="str">
        <f aca="false">IF(ISNUMBER('Total Deaths'!$J195),('Total Deaths'!$J195-'Total Deaths'!$J194)/'Total Deaths'!$J$31,"")</f>
        <v/>
      </c>
      <c r="K184" s="54"/>
      <c r="M184" s="15" t="n">
        <f aca="false">M183+1</f>
        <v>44029</v>
      </c>
      <c r="N184" s="0" t="n">
        <f aca="false">N183+1</f>
        <v>132</v>
      </c>
      <c r="O184" s="32" t="str">
        <f aca="false">IF($E184&gt;0,$E184,"")</f>
        <v/>
      </c>
      <c r="P184" s="32" t="str">
        <f aca="false">IF($F184&gt;0,$F184,"")</f>
        <v/>
      </c>
      <c r="Q184" s="32" t="str">
        <f aca="false">IF($J184&gt;0,$J184,"")</f>
        <v/>
      </c>
      <c r="R184" s="32" t="str">
        <f aca="false">IF($G184&gt;0,$G184,"")</f>
        <v/>
      </c>
      <c r="S184" s="32" t="str">
        <f aca="false">IF($H184&gt;0,$H184,"")</f>
        <v/>
      </c>
      <c r="T184" s="32" t="str">
        <f aca="false">IF($I184&gt;0,$I184,"")</f>
        <v/>
      </c>
      <c r="U184" s="32" t="str">
        <f aca="false">IF($D184&gt;0,$D184,"")</f>
        <v/>
      </c>
      <c r="W184" s="15" t="n">
        <f aca="false">W183+1</f>
        <v>44029</v>
      </c>
      <c r="X184" s="0" t="n">
        <f aca="false">X183+1</f>
        <v>132</v>
      </c>
      <c r="Y184" s="32" t="str">
        <f aca="false">IF($E184&gt;0,$E184,"")</f>
        <v/>
      </c>
      <c r="Z184" s="32" t="str">
        <f aca="false">IF($G184&gt;0,$G184,"")</f>
        <v/>
      </c>
      <c r="AA184" s="32" t="str">
        <f aca="false">IF($I184&gt;0,$I184,"")</f>
        <v/>
      </c>
      <c r="AB184" s="32" t="str">
        <f aca="false">IF($J184&gt;0,$J184,"")</f>
        <v/>
      </c>
      <c r="AC184" s="32" t="str">
        <f aca="false">IF($F184&gt;0,$F184,"")</f>
        <v/>
      </c>
      <c r="AD184" s="32" t="str">
        <f aca="false">IF($D184&gt;0,$D184,"")</f>
        <v/>
      </c>
      <c r="AE184" s="32" t="str">
        <f aca="false">IF($H184&gt;0,$H184,"")</f>
        <v/>
      </c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32" t="str">
        <f aca="false">IF(ISNUMBER('Total Deaths'!$D176),('Total Deaths'!$D176-'Total Deaths'!$D175)/'Total Deaths'!$D$31,"")</f>
        <v/>
      </c>
      <c r="E185" s="32" t="str">
        <f aca="false">IF(ISNUMBER('Total Deaths'!$E183),('Total Deaths'!$E183-'Total Deaths'!$E182)/'Total Deaths'!$E$31,"")</f>
        <v/>
      </c>
      <c r="F185" s="32" t="str">
        <f aca="false">IF(ISNUMBER('Total Deaths'!$F187),('Total Deaths'!$F187-'Total Deaths'!$F186)/'Total Deaths'!$F$31,"")</f>
        <v/>
      </c>
      <c r="G185" s="32" t="str">
        <f aca="false">IF(ISNUMBER('Total Deaths'!$G193),('Total Deaths'!$G193-'Total Deaths'!$G192)/'Total Deaths'!$G$31,"")</f>
        <v/>
      </c>
      <c r="H185" s="32" t="str">
        <f aca="false">IF(ISNUMBER('Total Deaths'!$H191),('Total Deaths'!$H191-'Total Deaths'!$H190)/'Total Deaths'!$H$31,"")</f>
        <v/>
      </c>
      <c r="I185" s="32" t="str">
        <f aca="false">IF(ISNUMBER('Total Deaths'!$I195),('Total Deaths'!$I195-'Total Deaths'!$I194)/'Total Deaths'!$I$31,"")</f>
        <v/>
      </c>
      <c r="J185" s="32" t="str">
        <f aca="false">IF(ISNUMBER('Total Deaths'!$J196),('Total Deaths'!$J196-'Total Deaths'!$J195)/'Total Deaths'!$J$31,"")</f>
        <v/>
      </c>
      <c r="K185" s="54"/>
      <c r="M185" s="15" t="n">
        <f aca="false">M184+1</f>
        <v>44030</v>
      </c>
      <c r="N185" s="0" t="n">
        <f aca="false">N184+1</f>
        <v>133</v>
      </c>
      <c r="O185" s="32" t="str">
        <f aca="false">IF($E185&gt;0,$E185,"")</f>
        <v/>
      </c>
      <c r="P185" s="32" t="str">
        <f aca="false">IF($F185&gt;0,$F185,"")</f>
        <v/>
      </c>
      <c r="Q185" s="32" t="str">
        <f aca="false">IF($J185&gt;0,$J185,"")</f>
        <v/>
      </c>
      <c r="R185" s="32" t="str">
        <f aca="false">IF($G185&gt;0,$G185,"")</f>
        <v/>
      </c>
      <c r="S185" s="32" t="str">
        <f aca="false">IF($H185&gt;0,$H185,"")</f>
        <v/>
      </c>
      <c r="T185" s="32" t="str">
        <f aca="false">IF($I185&gt;0,$I185,"")</f>
        <v/>
      </c>
      <c r="U185" s="32" t="str">
        <f aca="false">IF($D185&gt;0,$D185,"")</f>
        <v/>
      </c>
      <c r="W185" s="15" t="n">
        <f aca="false">W184+1</f>
        <v>44030</v>
      </c>
      <c r="X185" s="0" t="n">
        <f aca="false">X184+1</f>
        <v>133</v>
      </c>
      <c r="Y185" s="32" t="str">
        <f aca="false">IF($E185&gt;0,$E185,"")</f>
        <v/>
      </c>
      <c r="Z185" s="32" t="str">
        <f aca="false">IF($G185&gt;0,$G185,"")</f>
        <v/>
      </c>
      <c r="AA185" s="32" t="str">
        <f aca="false">IF($I185&gt;0,$I185,"")</f>
        <v/>
      </c>
      <c r="AB185" s="32" t="str">
        <f aca="false">IF($J185&gt;0,$J185,"")</f>
        <v/>
      </c>
      <c r="AC185" s="32" t="str">
        <f aca="false">IF($F185&gt;0,$F185,"")</f>
        <v/>
      </c>
      <c r="AD185" s="32" t="str">
        <f aca="false">IF($D185&gt;0,$D185,"")</f>
        <v/>
      </c>
      <c r="AE185" s="32" t="str">
        <f aca="false">IF($H185&gt;0,$H185,"")</f>
        <v/>
      </c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32" t="str">
        <f aca="false">IF(ISNUMBER('Total Deaths'!$D177),('Total Deaths'!$D177-'Total Deaths'!$D176)/'Total Deaths'!$D$31,"")</f>
        <v/>
      </c>
      <c r="E186" s="32" t="str">
        <f aca="false">IF(ISNUMBER('Total Deaths'!$E184),('Total Deaths'!$E184-'Total Deaths'!$E183)/'Total Deaths'!$E$31,"")</f>
        <v/>
      </c>
      <c r="F186" s="32" t="str">
        <f aca="false">IF(ISNUMBER('Total Deaths'!$F188),('Total Deaths'!$F188-'Total Deaths'!$F187)/'Total Deaths'!$F$31,"")</f>
        <v/>
      </c>
      <c r="G186" s="32" t="str">
        <f aca="false">IF(ISNUMBER('Total Deaths'!$G194),('Total Deaths'!$G194-'Total Deaths'!$G193)/'Total Deaths'!$G$31,"")</f>
        <v/>
      </c>
      <c r="H186" s="32" t="str">
        <f aca="false">IF(ISNUMBER('Total Deaths'!$H192),('Total Deaths'!$H192-'Total Deaths'!$H191)/'Total Deaths'!$H$31,"")</f>
        <v/>
      </c>
      <c r="I186" s="32" t="str">
        <f aca="false">IF(ISNUMBER('Total Deaths'!$I196),('Total Deaths'!$I196-'Total Deaths'!$I195)/'Total Deaths'!$I$31,"")</f>
        <v/>
      </c>
      <c r="J186" s="32" t="str">
        <f aca="false">IF(ISNUMBER('Total Deaths'!$J197),('Total Deaths'!$J197-'Total Deaths'!$J196)/'Total Deaths'!$J$31,"")</f>
        <v/>
      </c>
      <c r="K186" s="54"/>
      <c r="M186" s="15" t="n">
        <f aca="false">M185+1</f>
        <v>44031</v>
      </c>
      <c r="N186" s="0" t="n">
        <f aca="false">N185+1</f>
        <v>134</v>
      </c>
      <c r="O186" s="32" t="str">
        <f aca="false">IF($E186&gt;0,$E186,"")</f>
        <v/>
      </c>
      <c r="P186" s="32" t="str">
        <f aca="false">IF($F186&gt;0,$F186,"")</f>
        <v/>
      </c>
      <c r="Q186" s="32" t="str">
        <f aca="false">IF($J186&gt;0,$J186,"")</f>
        <v/>
      </c>
      <c r="R186" s="32" t="str">
        <f aca="false">IF($G186&gt;0,$G186,"")</f>
        <v/>
      </c>
      <c r="S186" s="32" t="str">
        <f aca="false">IF($H186&gt;0,$H186,"")</f>
        <v/>
      </c>
      <c r="T186" s="32" t="str">
        <f aca="false">IF($I186&gt;0,$I186,"")</f>
        <v/>
      </c>
      <c r="U186" s="32" t="str">
        <f aca="false">IF($D186&gt;0,$D186,"")</f>
        <v/>
      </c>
      <c r="W186" s="15" t="n">
        <f aca="false">W185+1</f>
        <v>44031</v>
      </c>
      <c r="X186" s="0" t="n">
        <f aca="false">X185+1</f>
        <v>134</v>
      </c>
      <c r="Y186" s="32" t="str">
        <f aca="false">IF($E186&gt;0,$E186,"")</f>
        <v/>
      </c>
      <c r="Z186" s="32" t="str">
        <f aca="false">IF($G186&gt;0,$G186,"")</f>
        <v/>
      </c>
      <c r="AA186" s="32" t="str">
        <f aca="false">IF($I186&gt;0,$I186,"")</f>
        <v/>
      </c>
      <c r="AB186" s="32" t="str">
        <f aca="false">IF($J186&gt;0,$J186,"")</f>
        <v/>
      </c>
      <c r="AC186" s="32" t="str">
        <f aca="false">IF($F186&gt;0,$F186,"")</f>
        <v/>
      </c>
      <c r="AD186" s="32" t="str">
        <f aca="false">IF($D186&gt;0,$D186,"")</f>
        <v/>
      </c>
      <c r="AE186" s="32" t="str">
        <f aca="false">IF($H186&gt;0,$H186,"")</f>
        <v/>
      </c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32" t="str">
        <f aca="false">IF(ISNUMBER('Total Deaths'!$D178),('Total Deaths'!$D178-'Total Deaths'!$D177)/'Total Deaths'!$D$31,"")</f>
        <v/>
      </c>
      <c r="E187" s="32" t="str">
        <f aca="false">IF(ISNUMBER('Total Deaths'!$E185),('Total Deaths'!$E185-'Total Deaths'!$E184)/'Total Deaths'!$E$31,"")</f>
        <v/>
      </c>
      <c r="F187" s="32" t="str">
        <f aca="false">IF(ISNUMBER('Total Deaths'!$F189),('Total Deaths'!$F189-'Total Deaths'!$F188)/'Total Deaths'!$F$31,"")</f>
        <v/>
      </c>
      <c r="G187" s="32" t="str">
        <f aca="false">IF(ISNUMBER('Total Deaths'!$G195),('Total Deaths'!$G195-'Total Deaths'!$G194)/'Total Deaths'!$G$31,"")</f>
        <v/>
      </c>
      <c r="H187" s="32" t="str">
        <f aca="false">IF(ISNUMBER('Total Deaths'!$H193),('Total Deaths'!$H193-'Total Deaths'!$H192)/'Total Deaths'!$H$31,"")</f>
        <v/>
      </c>
      <c r="I187" s="32" t="str">
        <f aca="false">IF(ISNUMBER('Total Deaths'!$I197),('Total Deaths'!$I197-'Total Deaths'!$I196)/'Total Deaths'!$I$31,"")</f>
        <v/>
      </c>
      <c r="J187" s="32" t="str">
        <f aca="false">IF(ISNUMBER('Total Deaths'!$J198),('Total Deaths'!$J198-'Total Deaths'!$J197)/'Total Deaths'!$J$31,"")</f>
        <v/>
      </c>
      <c r="K187" s="54"/>
      <c r="M187" s="15" t="n">
        <f aca="false">M186+1</f>
        <v>44032</v>
      </c>
      <c r="N187" s="0" t="n">
        <f aca="false">N186+1</f>
        <v>135</v>
      </c>
      <c r="O187" s="32" t="str">
        <f aca="false">IF($E187&gt;0,$E187,"")</f>
        <v/>
      </c>
      <c r="P187" s="32" t="str">
        <f aca="false">IF($F187&gt;0,$F187,"")</f>
        <v/>
      </c>
      <c r="Q187" s="32" t="str">
        <f aca="false">IF($J187&gt;0,$J187,"")</f>
        <v/>
      </c>
      <c r="R187" s="32" t="str">
        <f aca="false">IF($G187&gt;0,$G187,"")</f>
        <v/>
      </c>
      <c r="S187" s="32" t="str">
        <f aca="false">IF($H187&gt;0,$H187,"")</f>
        <v/>
      </c>
      <c r="T187" s="32" t="str">
        <f aca="false">IF($I187&gt;0,$I187,"")</f>
        <v/>
      </c>
      <c r="U187" s="32" t="str">
        <f aca="false">IF($D187&gt;0,$D187,"")</f>
        <v/>
      </c>
      <c r="W187" s="15" t="n">
        <f aca="false">W186+1</f>
        <v>44032</v>
      </c>
      <c r="X187" s="0" t="n">
        <f aca="false">X186+1</f>
        <v>135</v>
      </c>
      <c r="Y187" s="32" t="str">
        <f aca="false">IF($E187&gt;0,$E187,"")</f>
        <v/>
      </c>
      <c r="Z187" s="32" t="str">
        <f aca="false">IF($G187&gt;0,$G187,"")</f>
        <v/>
      </c>
      <c r="AA187" s="32" t="str">
        <f aca="false">IF($I187&gt;0,$I187,"")</f>
        <v/>
      </c>
      <c r="AB187" s="32" t="str">
        <f aca="false">IF($J187&gt;0,$J187,"")</f>
        <v/>
      </c>
      <c r="AC187" s="32" t="str">
        <f aca="false">IF($F187&gt;0,$F187,"")</f>
        <v/>
      </c>
      <c r="AD187" s="32" t="str">
        <f aca="false">IF($D187&gt;0,$D187,"")</f>
        <v/>
      </c>
      <c r="AE187" s="32" t="str">
        <f aca="false">IF($H187&gt;0,$H187,"")</f>
        <v/>
      </c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32" t="str">
        <f aca="false">IF(ISNUMBER('Total Deaths'!$D179),('Total Deaths'!$D179-'Total Deaths'!$D178)/'Total Deaths'!$D$31,"")</f>
        <v/>
      </c>
      <c r="E188" s="32" t="str">
        <f aca="false">IF(ISNUMBER('Total Deaths'!$E186),('Total Deaths'!$E186-'Total Deaths'!$E185)/'Total Deaths'!$E$31,"")</f>
        <v/>
      </c>
      <c r="F188" s="32" t="str">
        <f aca="false">IF(ISNUMBER('Total Deaths'!$F190),('Total Deaths'!$F190-'Total Deaths'!$F189)/'Total Deaths'!$F$31,"")</f>
        <v/>
      </c>
      <c r="G188" s="32" t="str">
        <f aca="false">IF(ISNUMBER('Total Deaths'!$G196),('Total Deaths'!$G196-'Total Deaths'!$G195)/'Total Deaths'!$G$31,"")</f>
        <v/>
      </c>
      <c r="H188" s="32" t="str">
        <f aca="false">IF(ISNUMBER('Total Deaths'!$H194),('Total Deaths'!$H194-'Total Deaths'!$H193)/'Total Deaths'!$H$31,"")</f>
        <v/>
      </c>
      <c r="I188" s="32" t="str">
        <f aca="false">IF(ISNUMBER('Total Deaths'!$I198),('Total Deaths'!$I198-'Total Deaths'!$I197)/'Total Deaths'!$I$31,"")</f>
        <v/>
      </c>
      <c r="J188" s="32" t="str">
        <f aca="false">IF(ISNUMBER('Total Deaths'!$J199),('Total Deaths'!$J199-'Total Deaths'!$J198)/'Total Deaths'!$J$31,"")</f>
        <v/>
      </c>
      <c r="K188" s="54"/>
      <c r="M188" s="15" t="n">
        <f aca="false">M187+1</f>
        <v>44033</v>
      </c>
      <c r="N188" s="0" t="n">
        <f aca="false">N187+1</f>
        <v>136</v>
      </c>
      <c r="O188" s="32" t="str">
        <f aca="false">IF($E188&gt;0,$E188,"")</f>
        <v/>
      </c>
      <c r="P188" s="32" t="str">
        <f aca="false">IF($F188&gt;0,$F188,"")</f>
        <v/>
      </c>
      <c r="Q188" s="32" t="str">
        <f aca="false">IF($J188&gt;0,$J188,"")</f>
        <v/>
      </c>
      <c r="R188" s="32" t="str">
        <f aca="false">IF($G188&gt;0,$G188,"")</f>
        <v/>
      </c>
      <c r="S188" s="32" t="str">
        <f aca="false">IF($H188&gt;0,$H188,"")</f>
        <v/>
      </c>
      <c r="T188" s="32" t="str">
        <f aca="false">IF($I188&gt;0,$I188,"")</f>
        <v/>
      </c>
      <c r="U188" s="32" t="str">
        <f aca="false">IF($D188&gt;0,$D188,"")</f>
        <v/>
      </c>
      <c r="W188" s="15" t="n">
        <f aca="false">W187+1</f>
        <v>44033</v>
      </c>
      <c r="X188" s="0" t="n">
        <f aca="false">X187+1</f>
        <v>136</v>
      </c>
      <c r="Y188" s="32" t="str">
        <f aca="false">IF($E188&gt;0,$E188,"")</f>
        <v/>
      </c>
      <c r="Z188" s="32" t="str">
        <f aca="false">IF($G188&gt;0,$G188,"")</f>
        <v/>
      </c>
      <c r="AA188" s="32" t="str">
        <f aca="false">IF($I188&gt;0,$I188,"")</f>
        <v/>
      </c>
      <c r="AB188" s="32" t="str">
        <f aca="false">IF($J188&gt;0,$J188,"")</f>
        <v/>
      </c>
      <c r="AC188" s="32" t="str">
        <f aca="false">IF($F188&gt;0,$F188,"")</f>
        <v/>
      </c>
      <c r="AD188" s="32" t="str">
        <f aca="false">IF($D188&gt;0,$D188,"")</f>
        <v/>
      </c>
      <c r="AE188" s="32" t="str">
        <f aca="false">IF($H188&gt;0,$H188,"")</f>
        <v/>
      </c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32" t="str">
        <f aca="false">IF(ISNUMBER('Total Deaths'!$D180),('Total Deaths'!$D180-'Total Deaths'!$D179)/'Total Deaths'!$D$31,"")</f>
        <v/>
      </c>
      <c r="E189" s="32" t="str">
        <f aca="false">IF(ISNUMBER('Total Deaths'!$E187),('Total Deaths'!$E187-'Total Deaths'!$E186)/'Total Deaths'!$E$31,"")</f>
        <v/>
      </c>
      <c r="F189" s="32" t="str">
        <f aca="false">IF(ISNUMBER('Total Deaths'!$F191),('Total Deaths'!$F191-'Total Deaths'!$F190)/'Total Deaths'!$F$31,"")</f>
        <v/>
      </c>
      <c r="G189" s="32" t="str">
        <f aca="false">IF(ISNUMBER('Total Deaths'!$G197),('Total Deaths'!$G197-'Total Deaths'!$G196)/'Total Deaths'!$G$31,"")</f>
        <v/>
      </c>
      <c r="H189" s="32" t="str">
        <f aca="false">IF(ISNUMBER('Total Deaths'!$H195),('Total Deaths'!$H195-'Total Deaths'!$H194)/'Total Deaths'!$H$31,"")</f>
        <v/>
      </c>
      <c r="I189" s="32" t="str">
        <f aca="false">IF(ISNUMBER('Total Deaths'!$I199),('Total Deaths'!$I199-'Total Deaths'!$I198)/'Total Deaths'!$I$31,"")</f>
        <v/>
      </c>
      <c r="J189" s="32" t="str">
        <f aca="false">IF(ISNUMBER('Total Deaths'!$J200),('Total Deaths'!$J200-'Total Deaths'!$J199)/'Total Deaths'!$J$31,"")</f>
        <v/>
      </c>
      <c r="K189" s="54"/>
      <c r="M189" s="15" t="n">
        <f aca="false">M188+1</f>
        <v>44034</v>
      </c>
      <c r="N189" s="0" t="n">
        <f aca="false">N188+1</f>
        <v>137</v>
      </c>
      <c r="O189" s="32" t="str">
        <f aca="false">IF($E189&gt;0,$E189,"")</f>
        <v/>
      </c>
      <c r="P189" s="32" t="str">
        <f aca="false">IF($F189&gt;0,$F189,"")</f>
        <v/>
      </c>
      <c r="Q189" s="32" t="str">
        <f aca="false">IF($J189&gt;0,$J189,"")</f>
        <v/>
      </c>
      <c r="R189" s="32" t="str">
        <f aca="false">IF($G189&gt;0,$G189,"")</f>
        <v/>
      </c>
      <c r="S189" s="32" t="str">
        <f aca="false">IF($H189&gt;0,$H189,"")</f>
        <v/>
      </c>
      <c r="T189" s="32" t="str">
        <f aca="false">IF($I189&gt;0,$I189,"")</f>
        <v/>
      </c>
      <c r="U189" s="32" t="str">
        <f aca="false">IF($D189&gt;0,$D189,"")</f>
        <v/>
      </c>
      <c r="W189" s="15" t="n">
        <f aca="false">W188+1</f>
        <v>44034</v>
      </c>
      <c r="X189" s="0" t="n">
        <f aca="false">X188+1</f>
        <v>137</v>
      </c>
      <c r="Y189" s="32" t="str">
        <f aca="false">IF($E189&gt;0,$E189,"")</f>
        <v/>
      </c>
      <c r="Z189" s="32" t="str">
        <f aca="false">IF($G189&gt;0,$G189,"")</f>
        <v/>
      </c>
      <c r="AA189" s="32" t="str">
        <f aca="false">IF($I189&gt;0,$I189,"")</f>
        <v/>
      </c>
      <c r="AB189" s="32" t="str">
        <f aca="false">IF($J189&gt;0,$J189,"")</f>
        <v/>
      </c>
      <c r="AC189" s="32" t="str">
        <f aca="false">IF($F189&gt;0,$F189,"")</f>
        <v/>
      </c>
      <c r="AD189" s="32" t="str">
        <f aca="false">IF($D189&gt;0,$D189,"")</f>
        <v/>
      </c>
      <c r="AE189" s="32" t="str">
        <f aca="false">IF($H189&gt;0,$H189,"")</f>
        <v/>
      </c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32" t="str">
        <f aca="false">IF(ISNUMBER('Total Deaths'!$D181),('Total Deaths'!$D181-'Total Deaths'!$D180)/'Total Deaths'!$D$31,"")</f>
        <v/>
      </c>
      <c r="E190" s="32" t="str">
        <f aca="false">IF(ISNUMBER('Total Deaths'!$E188),('Total Deaths'!$E188-'Total Deaths'!$E187)/'Total Deaths'!$E$31,"")</f>
        <v/>
      </c>
      <c r="F190" s="32" t="str">
        <f aca="false">IF(ISNUMBER('Total Deaths'!$F192),('Total Deaths'!$F192-'Total Deaths'!$F191)/'Total Deaths'!$F$31,"")</f>
        <v/>
      </c>
      <c r="G190" s="32" t="str">
        <f aca="false">IF(ISNUMBER('Total Deaths'!$G198),('Total Deaths'!$G198-'Total Deaths'!$G197)/'Total Deaths'!$G$31,"")</f>
        <v/>
      </c>
      <c r="H190" s="32" t="str">
        <f aca="false">IF(ISNUMBER('Total Deaths'!$H196),('Total Deaths'!$H196-'Total Deaths'!$H195)/'Total Deaths'!$H$31,"")</f>
        <v/>
      </c>
      <c r="I190" s="32" t="str">
        <f aca="false">IF(ISNUMBER('Total Deaths'!$I200),('Total Deaths'!$I200-'Total Deaths'!$I199)/'Total Deaths'!$I$31,"")</f>
        <v/>
      </c>
      <c r="J190" s="32" t="str">
        <f aca="false">IF(ISNUMBER('Total Deaths'!$J201),('Total Deaths'!$J201-'Total Deaths'!$J200)/'Total Deaths'!$J$31,"")</f>
        <v/>
      </c>
      <c r="K190" s="54"/>
      <c r="M190" s="15" t="n">
        <f aca="false">M189+1</f>
        <v>44035</v>
      </c>
      <c r="N190" s="0" t="n">
        <f aca="false">N189+1</f>
        <v>138</v>
      </c>
      <c r="O190" s="32" t="str">
        <f aca="false">IF($E190&gt;0,$E190,"")</f>
        <v/>
      </c>
      <c r="P190" s="32" t="str">
        <f aca="false">IF($F190&gt;0,$F190,"")</f>
        <v/>
      </c>
      <c r="Q190" s="32" t="str">
        <f aca="false">IF($J190&gt;0,$J190,"")</f>
        <v/>
      </c>
      <c r="R190" s="32" t="str">
        <f aca="false">IF($G190&gt;0,$G190,"")</f>
        <v/>
      </c>
      <c r="S190" s="32" t="str">
        <f aca="false">IF($H190&gt;0,$H190,"")</f>
        <v/>
      </c>
      <c r="T190" s="32" t="str">
        <f aca="false">IF($I190&gt;0,$I190,"")</f>
        <v/>
      </c>
      <c r="U190" s="32" t="str">
        <f aca="false">IF($D190&gt;0,$D190,"")</f>
        <v/>
      </c>
      <c r="W190" s="15" t="n">
        <f aca="false">W189+1</f>
        <v>44035</v>
      </c>
      <c r="X190" s="0" t="n">
        <f aca="false">X189+1</f>
        <v>138</v>
      </c>
      <c r="Y190" s="32" t="str">
        <f aca="false">IF($E190&gt;0,$E190,"")</f>
        <v/>
      </c>
      <c r="Z190" s="32" t="str">
        <f aca="false">IF($G190&gt;0,$G190,"")</f>
        <v/>
      </c>
      <c r="AA190" s="32" t="str">
        <f aca="false">IF($I190&gt;0,$I190,"")</f>
        <v/>
      </c>
      <c r="AB190" s="32" t="str">
        <f aca="false">IF($J190&gt;0,$J190,"")</f>
        <v/>
      </c>
      <c r="AC190" s="32" t="str">
        <f aca="false">IF($F190&gt;0,$F190,"")</f>
        <v/>
      </c>
      <c r="AD190" s="32" t="str">
        <f aca="false">IF($D190&gt;0,$D190,"")</f>
        <v/>
      </c>
      <c r="AE190" s="32" t="str">
        <f aca="false">IF($H190&gt;0,$H190,"")</f>
        <v/>
      </c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32" t="str">
        <f aca="false">IF(ISNUMBER('Total Deaths'!$D182),('Total Deaths'!$D182-'Total Deaths'!$D181)/'Total Deaths'!$D$31,"")</f>
        <v/>
      </c>
      <c r="E191" s="32" t="str">
        <f aca="false">IF(ISNUMBER('Total Deaths'!$E189),('Total Deaths'!$E189-'Total Deaths'!$E188)/'Total Deaths'!$E$31,"")</f>
        <v/>
      </c>
      <c r="F191" s="32" t="str">
        <f aca="false">IF(ISNUMBER('Total Deaths'!$F193),('Total Deaths'!$F193-'Total Deaths'!$F192)/'Total Deaths'!$F$31,"")</f>
        <v/>
      </c>
      <c r="G191" s="32" t="str">
        <f aca="false">IF(ISNUMBER('Total Deaths'!$G199),('Total Deaths'!$G199-'Total Deaths'!$G198)/'Total Deaths'!$G$31,"")</f>
        <v/>
      </c>
      <c r="H191" s="32" t="str">
        <f aca="false">IF(ISNUMBER('Total Deaths'!$H197),('Total Deaths'!$H197-'Total Deaths'!$H196)/'Total Deaths'!$H$31,"")</f>
        <v/>
      </c>
      <c r="I191" s="32" t="str">
        <f aca="false">IF(ISNUMBER('Total Deaths'!$I201),('Total Deaths'!$I201-'Total Deaths'!$I200)/'Total Deaths'!$I$31,"")</f>
        <v/>
      </c>
      <c r="J191" s="32" t="str">
        <f aca="false">IF(ISNUMBER('Total Deaths'!$J202),('Total Deaths'!$J202-'Total Deaths'!$J201)/'Total Deaths'!$J$31,"")</f>
        <v/>
      </c>
      <c r="K191" s="54"/>
      <c r="M191" s="15" t="n">
        <f aca="false">M190+1</f>
        <v>44036</v>
      </c>
      <c r="N191" s="0" t="n">
        <f aca="false">N190+1</f>
        <v>139</v>
      </c>
      <c r="O191" s="32" t="str">
        <f aca="false">IF($E191&gt;0,$E191,"")</f>
        <v/>
      </c>
      <c r="P191" s="32" t="str">
        <f aca="false">IF($F191&gt;0,$F191,"")</f>
        <v/>
      </c>
      <c r="Q191" s="32" t="str">
        <f aca="false">IF($J191&gt;0,$J191,"")</f>
        <v/>
      </c>
      <c r="R191" s="32" t="str">
        <f aca="false">IF($G191&gt;0,$G191,"")</f>
        <v/>
      </c>
      <c r="S191" s="32" t="str">
        <f aca="false">IF($H191&gt;0,$H191,"")</f>
        <v/>
      </c>
      <c r="T191" s="32" t="str">
        <f aca="false">IF($I191&gt;0,$I191,"")</f>
        <v/>
      </c>
      <c r="U191" s="32" t="str">
        <f aca="false">IF($D191&gt;0,$D191,"")</f>
        <v/>
      </c>
      <c r="W191" s="15" t="n">
        <f aca="false">W190+1</f>
        <v>44036</v>
      </c>
      <c r="X191" s="0" t="n">
        <f aca="false">X190+1</f>
        <v>139</v>
      </c>
      <c r="Y191" s="32" t="str">
        <f aca="false">IF($E191&gt;0,$E191,"")</f>
        <v/>
      </c>
      <c r="Z191" s="32" t="str">
        <f aca="false">IF($G191&gt;0,$G191,"")</f>
        <v/>
      </c>
      <c r="AA191" s="32" t="str">
        <f aca="false">IF($I191&gt;0,$I191,"")</f>
        <v/>
      </c>
      <c r="AB191" s="32" t="str">
        <f aca="false">IF($J191&gt;0,$J191,"")</f>
        <v/>
      </c>
      <c r="AC191" s="32" t="str">
        <f aca="false">IF($F191&gt;0,$F191,"")</f>
        <v/>
      </c>
      <c r="AD191" s="32" t="str">
        <f aca="false">IF($D191&gt;0,$D191,"")</f>
        <v/>
      </c>
      <c r="AE191" s="32" t="str">
        <f aca="false">IF($H191&gt;0,$H191,"")</f>
        <v/>
      </c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32" t="str">
        <f aca="false">IF(ISNUMBER('Total Deaths'!$D183),('Total Deaths'!$D183-'Total Deaths'!$D182)/'Total Deaths'!$D$31,"")</f>
        <v/>
      </c>
      <c r="E192" s="32" t="str">
        <f aca="false">IF(ISNUMBER('Total Deaths'!$E190),('Total Deaths'!$E190-'Total Deaths'!$E189)/'Total Deaths'!$E$31,"")</f>
        <v/>
      </c>
      <c r="F192" s="32" t="str">
        <f aca="false">IF(ISNUMBER('Total Deaths'!$F194),('Total Deaths'!$F194-'Total Deaths'!$F193)/'Total Deaths'!$F$31,"")</f>
        <v/>
      </c>
      <c r="G192" s="32" t="str">
        <f aca="false">IF(ISNUMBER('Total Deaths'!$G200),('Total Deaths'!$G200-'Total Deaths'!$G199)/'Total Deaths'!$G$31,"")</f>
        <v/>
      </c>
      <c r="H192" s="32" t="str">
        <f aca="false">IF(ISNUMBER('Total Deaths'!$H198),('Total Deaths'!$H198-'Total Deaths'!$H197)/'Total Deaths'!$H$31,"")</f>
        <v/>
      </c>
      <c r="I192" s="32" t="str">
        <f aca="false">IF(ISNUMBER('Total Deaths'!$I202),('Total Deaths'!$I202-'Total Deaths'!$I201)/'Total Deaths'!$I$31,"")</f>
        <v/>
      </c>
      <c r="J192" s="32" t="str">
        <f aca="false">IF(ISNUMBER('Total Deaths'!$J203),('Total Deaths'!$J203-'Total Deaths'!$J202)/'Total Deaths'!$J$31,"")</f>
        <v/>
      </c>
      <c r="K192" s="54"/>
      <c r="M192" s="15" t="n">
        <f aca="false">M191+1</f>
        <v>44037</v>
      </c>
      <c r="N192" s="0" t="n">
        <f aca="false">N191+1</f>
        <v>140</v>
      </c>
      <c r="O192" s="32" t="str">
        <f aca="false">IF($E192&gt;0,$E192,"")</f>
        <v/>
      </c>
      <c r="P192" s="32" t="str">
        <f aca="false">IF($F192&gt;0,$F192,"")</f>
        <v/>
      </c>
      <c r="Q192" s="32" t="str">
        <f aca="false">IF($J192&gt;0,$J192,"")</f>
        <v/>
      </c>
      <c r="R192" s="32" t="str">
        <f aca="false">IF($G192&gt;0,$G192,"")</f>
        <v/>
      </c>
      <c r="S192" s="32" t="str">
        <f aca="false">IF($H192&gt;0,$H192,"")</f>
        <v/>
      </c>
      <c r="T192" s="32" t="str">
        <f aca="false">IF($I192&gt;0,$I192,"")</f>
        <v/>
      </c>
      <c r="U192" s="32" t="str">
        <f aca="false">IF($D192&gt;0,$D192,"")</f>
        <v/>
      </c>
      <c r="W192" s="15" t="n">
        <f aca="false">W191+1</f>
        <v>44037</v>
      </c>
      <c r="X192" s="0" t="n">
        <f aca="false">X191+1</f>
        <v>140</v>
      </c>
      <c r="Y192" s="32" t="str">
        <f aca="false">IF($E192&gt;0,$E192,"")</f>
        <v/>
      </c>
      <c r="Z192" s="32" t="str">
        <f aca="false">IF($G192&gt;0,$G192,"")</f>
        <v/>
      </c>
      <c r="AA192" s="32" t="str">
        <f aca="false">IF($I192&gt;0,$I192,"")</f>
        <v/>
      </c>
      <c r="AB192" s="32" t="str">
        <f aca="false">IF($J192&gt;0,$J192,"")</f>
        <v/>
      </c>
      <c r="AC192" s="32" t="str">
        <f aca="false">IF($F192&gt;0,$F192,"")</f>
        <v/>
      </c>
      <c r="AD192" s="32" t="str">
        <f aca="false">IF($D192&gt;0,$D192,"")</f>
        <v/>
      </c>
      <c r="AE192" s="32" t="str">
        <f aca="false">IF($H192&gt;0,$H192,"")</f>
        <v/>
      </c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32" t="str">
        <f aca="false">IF(ISNUMBER('Total Deaths'!$D184),('Total Deaths'!$D184-'Total Deaths'!$D183)/'Total Deaths'!$D$31,"")</f>
        <v/>
      </c>
      <c r="E193" s="32" t="str">
        <f aca="false">IF(ISNUMBER('Total Deaths'!$E191),('Total Deaths'!$E191-'Total Deaths'!$E190)/'Total Deaths'!$E$31,"")</f>
        <v/>
      </c>
      <c r="F193" s="32" t="str">
        <f aca="false">IF(ISNUMBER('Total Deaths'!$F195),('Total Deaths'!$F195-'Total Deaths'!$F194)/'Total Deaths'!$F$31,"")</f>
        <v/>
      </c>
      <c r="G193" s="32" t="str">
        <f aca="false">IF(ISNUMBER('Total Deaths'!$G201),('Total Deaths'!$G201-'Total Deaths'!$G200)/'Total Deaths'!$G$31,"")</f>
        <v/>
      </c>
      <c r="H193" s="32" t="str">
        <f aca="false">IF(ISNUMBER('Total Deaths'!$H199),('Total Deaths'!$H199-'Total Deaths'!$H198)/'Total Deaths'!$H$31,"")</f>
        <v/>
      </c>
      <c r="I193" s="32" t="str">
        <f aca="false">IF(ISNUMBER('Total Deaths'!$I203),('Total Deaths'!$I203-'Total Deaths'!$I202)/'Total Deaths'!$I$31,"")</f>
        <v/>
      </c>
      <c r="J193" s="32" t="str">
        <f aca="false">IF(ISNUMBER('Total Deaths'!$J204),('Total Deaths'!$J204-'Total Deaths'!$J203)/'Total Deaths'!$J$31,"")</f>
        <v/>
      </c>
      <c r="K193" s="54"/>
      <c r="M193" s="15" t="n">
        <f aca="false">M192+1</f>
        <v>44038</v>
      </c>
      <c r="N193" s="0" t="n">
        <f aca="false">N192+1</f>
        <v>141</v>
      </c>
      <c r="O193" s="32" t="str">
        <f aca="false">IF($E193&gt;0,$E193,"")</f>
        <v/>
      </c>
      <c r="P193" s="32" t="str">
        <f aca="false">IF($F193&gt;0,$F193,"")</f>
        <v/>
      </c>
      <c r="Q193" s="32" t="str">
        <f aca="false">IF($J193&gt;0,$J193,"")</f>
        <v/>
      </c>
      <c r="R193" s="32" t="str">
        <f aca="false">IF($G193&gt;0,$G193,"")</f>
        <v/>
      </c>
      <c r="S193" s="32" t="str">
        <f aca="false">IF($H193&gt;0,$H193,"")</f>
        <v/>
      </c>
      <c r="T193" s="32" t="str">
        <f aca="false">IF($I193&gt;0,$I193,"")</f>
        <v/>
      </c>
      <c r="U193" s="32" t="str">
        <f aca="false">IF($D193&gt;0,$D193,"")</f>
        <v/>
      </c>
      <c r="W193" s="15" t="n">
        <f aca="false">W192+1</f>
        <v>44038</v>
      </c>
      <c r="X193" s="0" t="n">
        <f aca="false">X192+1</f>
        <v>141</v>
      </c>
      <c r="Y193" s="32" t="str">
        <f aca="false">IF($E193&gt;0,$E193,"")</f>
        <v/>
      </c>
      <c r="Z193" s="32" t="str">
        <f aca="false">IF($G193&gt;0,$G193,"")</f>
        <v/>
      </c>
      <c r="AA193" s="32" t="str">
        <f aca="false">IF($I193&gt;0,$I193,"")</f>
        <v/>
      </c>
      <c r="AB193" s="32" t="str">
        <f aca="false">IF($J193&gt;0,$J193,"")</f>
        <v/>
      </c>
      <c r="AC193" s="32" t="str">
        <f aca="false">IF($F193&gt;0,$F193,"")</f>
        <v/>
      </c>
      <c r="AD193" s="32" t="str">
        <f aca="false">IF($D193&gt;0,$D193,"")</f>
        <v/>
      </c>
      <c r="AE193" s="32" t="str">
        <f aca="false">IF($H193&gt;0,$H193,"")</f>
        <v/>
      </c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32" t="str">
        <f aca="false">IF(ISNUMBER('Total Deaths'!$D185),('Total Deaths'!$D185-'Total Deaths'!$D184)/'Total Deaths'!$D$31,"")</f>
        <v/>
      </c>
      <c r="E194" s="32" t="str">
        <f aca="false">IF(ISNUMBER('Total Deaths'!$E192),('Total Deaths'!$E192-'Total Deaths'!$E191)/'Total Deaths'!$E$31,"")</f>
        <v/>
      </c>
      <c r="F194" s="32" t="str">
        <f aca="false">IF(ISNUMBER('Total Deaths'!$F196),('Total Deaths'!$F196-'Total Deaths'!$F195)/'Total Deaths'!$F$31,"")</f>
        <v/>
      </c>
      <c r="G194" s="32" t="str">
        <f aca="false">IF(ISNUMBER('Total Deaths'!$G202),('Total Deaths'!$G202-'Total Deaths'!$G201)/'Total Deaths'!$G$31,"")</f>
        <v/>
      </c>
      <c r="H194" s="32" t="str">
        <f aca="false">IF(ISNUMBER('Total Deaths'!$H200),('Total Deaths'!$H200-'Total Deaths'!$H199)/'Total Deaths'!$H$31,"")</f>
        <v/>
      </c>
      <c r="I194" s="32" t="str">
        <f aca="false">IF(ISNUMBER('Total Deaths'!$I204),('Total Deaths'!$I204-'Total Deaths'!$I203)/'Total Deaths'!$I$31,"")</f>
        <v/>
      </c>
      <c r="J194" s="32" t="str">
        <f aca="false">IF(ISNUMBER('Total Deaths'!$J205),('Total Deaths'!$J205-'Total Deaths'!$J204)/'Total Deaths'!$J$31,"")</f>
        <v/>
      </c>
      <c r="K194" s="54"/>
      <c r="M194" s="15" t="n">
        <f aca="false">M193+1</f>
        <v>44039</v>
      </c>
      <c r="N194" s="0" t="n">
        <f aca="false">N193+1</f>
        <v>142</v>
      </c>
      <c r="O194" s="32" t="str">
        <f aca="false">IF($E194&gt;0,$E194,"")</f>
        <v/>
      </c>
      <c r="P194" s="32" t="str">
        <f aca="false">IF($F194&gt;0,$F194,"")</f>
        <v/>
      </c>
      <c r="Q194" s="32" t="str">
        <f aca="false">IF($J194&gt;0,$J194,"")</f>
        <v/>
      </c>
      <c r="R194" s="32" t="str">
        <f aca="false">IF($G194&gt;0,$G194,"")</f>
        <v/>
      </c>
      <c r="S194" s="32" t="str">
        <f aca="false">IF($H194&gt;0,$H194,"")</f>
        <v/>
      </c>
      <c r="T194" s="32" t="str">
        <f aca="false">IF($I194&gt;0,$I194,"")</f>
        <v/>
      </c>
      <c r="U194" s="32" t="str">
        <f aca="false">IF($D194&gt;0,$D194,"")</f>
        <v/>
      </c>
      <c r="W194" s="15" t="n">
        <f aca="false">W193+1</f>
        <v>44039</v>
      </c>
      <c r="X194" s="0" t="n">
        <f aca="false">X193+1</f>
        <v>142</v>
      </c>
      <c r="Y194" s="32" t="str">
        <f aca="false">IF($E194&gt;0,$E194,"")</f>
        <v/>
      </c>
      <c r="Z194" s="32" t="str">
        <f aca="false">IF($G194&gt;0,$G194,"")</f>
        <v/>
      </c>
      <c r="AA194" s="32" t="str">
        <f aca="false">IF($I194&gt;0,$I194,"")</f>
        <v/>
      </c>
      <c r="AB194" s="32" t="str">
        <f aca="false">IF($J194&gt;0,$J194,"")</f>
        <v/>
      </c>
      <c r="AC194" s="32" t="str">
        <f aca="false">IF($F194&gt;0,$F194,"")</f>
        <v/>
      </c>
      <c r="AD194" s="32" t="str">
        <f aca="false">IF($D194&gt;0,$D194,"")</f>
        <v/>
      </c>
      <c r="AE194" s="32" t="str">
        <f aca="false">IF($H194&gt;0,$H194,"")</f>
        <v/>
      </c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32" t="str">
        <f aca="false">IF(ISNUMBER('Total Deaths'!$D186),('Total Deaths'!$D186-'Total Deaths'!$D185)/'Total Deaths'!$D$31,"")</f>
        <v/>
      </c>
      <c r="E195" s="32" t="str">
        <f aca="false">IF(ISNUMBER('Total Deaths'!$E193),('Total Deaths'!$E193-'Total Deaths'!$E192)/'Total Deaths'!$E$31,"")</f>
        <v/>
      </c>
      <c r="F195" s="32" t="str">
        <f aca="false">IF(ISNUMBER('Total Deaths'!$F197),('Total Deaths'!$F197-'Total Deaths'!$F196)/'Total Deaths'!$F$31,"")</f>
        <v/>
      </c>
      <c r="G195" s="32" t="str">
        <f aca="false">IF(ISNUMBER('Total Deaths'!$G203),('Total Deaths'!$G203-'Total Deaths'!$G202)/'Total Deaths'!$G$31,"")</f>
        <v/>
      </c>
      <c r="H195" s="32" t="str">
        <f aca="false">IF(ISNUMBER('Total Deaths'!$H201),('Total Deaths'!$H201-'Total Deaths'!$H200)/'Total Deaths'!$H$31,"")</f>
        <v/>
      </c>
      <c r="I195" s="32" t="str">
        <f aca="false">IF(ISNUMBER('Total Deaths'!$I205),('Total Deaths'!$I205-'Total Deaths'!$I204)/'Total Deaths'!$I$31,"")</f>
        <v/>
      </c>
      <c r="J195" s="32" t="str">
        <f aca="false">IF(ISNUMBER('Total Deaths'!$J206),('Total Deaths'!$J206-'Total Deaths'!$J205)/'Total Deaths'!$J$31,"")</f>
        <v/>
      </c>
      <c r="K195" s="54"/>
      <c r="M195" s="15" t="n">
        <f aca="false">M194+1</f>
        <v>44040</v>
      </c>
      <c r="N195" s="0" t="n">
        <f aca="false">N194+1</f>
        <v>143</v>
      </c>
      <c r="O195" s="32" t="str">
        <f aca="false">IF($E195&gt;0,$E195,"")</f>
        <v/>
      </c>
      <c r="P195" s="32" t="str">
        <f aca="false">IF($F195&gt;0,$F195,"")</f>
        <v/>
      </c>
      <c r="Q195" s="32" t="str">
        <f aca="false">IF($J195&gt;0,$J195,"")</f>
        <v/>
      </c>
      <c r="R195" s="32" t="str">
        <f aca="false">IF($G195&gt;0,$G195,"")</f>
        <v/>
      </c>
      <c r="S195" s="32" t="str">
        <f aca="false">IF($H195&gt;0,$H195,"")</f>
        <v/>
      </c>
      <c r="T195" s="32" t="str">
        <f aca="false">IF($I195&gt;0,$I195,"")</f>
        <v/>
      </c>
      <c r="U195" s="32" t="str">
        <f aca="false">IF($D195&gt;0,$D195,"")</f>
        <v/>
      </c>
      <c r="W195" s="15" t="n">
        <f aca="false">W194+1</f>
        <v>44040</v>
      </c>
      <c r="X195" s="0" t="n">
        <f aca="false">X194+1</f>
        <v>143</v>
      </c>
      <c r="Y195" s="32" t="str">
        <f aca="false">IF($E195&gt;0,$E195,"")</f>
        <v/>
      </c>
      <c r="Z195" s="32" t="str">
        <f aca="false">IF($G195&gt;0,$G195,"")</f>
        <v/>
      </c>
      <c r="AA195" s="32" t="str">
        <f aca="false">IF($I195&gt;0,$I195,"")</f>
        <v/>
      </c>
      <c r="AB195" s="32" t="str">
        <f aca="false">IF($J195&gt;0,$J195,"")</f>
        <v/>
      </c>
      <c r="AC195" s="32" t="str">
        <f aca="false">IF($F195&gt;0,$F195,"")</f>
        <v/>
      </c>
      <c r="AD195" s="32" t="str">
        <f aca="false">IF($D195&gt;0,$D195,"")</f>
        <v/>
      </c>
      <c r="AE195" s="32" t="str">
        <f aca="false">IF($H195&gt;0,$H195,"")</f>
        <v/>
      </c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32" t="str">
        <f aca="false">IF(ISNUMBER('Total Deaths'!$D187),('Total Deaths'!$D187-'Total Deaths'!$D186)/'Total Deaths'!$D$31,"")</f>
        <v/>
      </c>
      <c r="E196" s="32" t="str">
        <f aca="false">IF(ISNUMBER('Total Deaths'!$E194),('Total Deaths'!$E194-'Total Deaths'!$E193)/'Total Deaths'!$E$31,"")</f>
        <v/>
      </c>
      <c r="F196" s="32" t="str">
        <f aca="false">IF(ISNUMBER('Total Deaths'!$F198),('Total Deaths'!$F198-'Total Deaths'!$F197)/'Total Deaths'!$F$31,"")</f>
        <v/>
      </c>
      <c r="G196" s="32" t="str">
        <f aca="false">IF(ISNUMBER('Total Deaths'!$G204),('Total Deaths'!$G204-'Total Deaths'!$G203)/'Total Deaths'!$G$31,"")</f>
        <v/>
      </c>
      <c r="H196" s="32" t="str">
        <f aca="false">IF(ISNUMBER('Total Deaths'!$H202),('Total Deaths'!$H202-'Total Deaths'!$H201)/'Total Deaths'!$H$31,"")</f>
        <v/>
      </c>
      <c r="I196" s="32" t="str">
        <f aca="false">IF(ISNUMBER('Total Deaths'!$I206),('Total Deaths'!$I206-'Total Deaths'!$I205)/'Total Deaths'!$I$31,"")</f>
        <v/>
      </c>
      <c r="J196" s="32" t="str">
        <f aca="false">IF(ISNUMBER('Total Deaths'!$J207),('Total Deaths'!$J207-'Total Deaths'!$J206)/'Total Deaths'!$J$31,"")</f>
        <v/>
      </c>
      <c r="K196" s="54"/>
      <c r="M196" s="15" t="n">
        <f aca="false">M195+1</f>
        <v>44041</v>
      </c>
      <c r="N196" s="0" t="n">
        <f aca="false">N195+1</f>
        <v>144</v>
      </c>
      <c r="O196" s="32" t="str">
        <f aca="false">IF($E196&gt;0,$E196,"")</f>
        <v/>
      </c>
      <c r="P196" s="32" t="str">
        <f aca="false">IF($F196&gt;0,$F196,"")</f>
        <v/>
      </c>
      <c r="Q196" s="32" t="str">
        <f aca="false">IF($J196&gt;0,$J196,"")</f>
        <v/>
      </c>
      <c r="R196" s="32" t="str">
        <f aca="false">IF($G196&gt;0,$G196,"")</f>
        <v/>
      </c>
      <c r="S196" s="32" t="str">
        <f aca="false">IF($H196&gt;0,$H196,"")</f>
        <v/>
      </c>
      <c r="T196" s="32" t="str">
        <f aca="false">IF($I196&gt;0,$I196,"")</f>
        <v/>
      </c>
      <c r="U196" s="32" t="str">
        <f aca="false">IF($D196&gt;0,$D196,"")</f>
        <v/>
      </c>
      <c r="W196" s="15" t="n">
        <f aca="false">W195+1</f>
        <v>44041</v>
      </c>
      <c r="X196" s="0" t="n">
        <f aca="false">X195+1</f>
        <v>144</v>
      </c>
      <c r="Y196" s="32" t="str">
        <f aca="false">IF($E196&gt;0,$E196,"")</f>
        <v/>
      </c>
      <c r="Z196" s="32" t="str">
        <f aca="false">IF($G196&gt;0,$G196,"")</f>
        <v/>
      </c>
      <c r="AA196" s="32" t="str">
        <f aca="false">IF($I196&gt;0,$I196,"")</f>
        <v/>
      </c>
      <c r="AB196" s="32" t="str">
        <f aca="false">IF($J196&gt;0,$J196,"")</f>
        <v/>
      </c>
      <c r="AC196" s="32" t="str">
        <f aca="false">IF($F196&gt;0,$F196,"")</f>
        <v/>
      </c>
      <c r="AD196" s="32" t="str">
        <f aca="false">IF($D196&gt;0,$D196,"")</f>
        <v/>
      </c>
      <c r="AE196" s="32" t="str">
        <f aca="false">IF($H196&gt;0,$H196,"")</f>
        <v/>
      </c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32" t="str">
        <f aca="false">IF(ISNUMBER('Total Deaths'!$D188),('Total Deaths'!$D188-'Total Deaths'!$D187)/'Total Deaths'!$D$31,"")</f>
        <v/>
      </c>
      <c r="E197" s="32" t="str">
        <f aca="false">IF(ISNUMBER('Total Deaths'!$E195),('Total Deaths'!$E195-'Total Deaths'!$E194)/'Total Deaths'!$E$31,"")</f>
        <v/>
      </c>
      <c r="F197" s="32" t="str">
        <f aca="false">IF(ISNUMBER('Total Deaths'!$F199),('Total Deaths'!$F199-'Total Deaths'!$F198)/'Total Deaths'!$F$31,"")</f>
        <v/>
      </c>
      <c r="G197" s="32" t="str">
        <f aca="false">IF(ISNUMBER('Total Deaths'!$G205),('Total Deaths'!$G205-'Total Deaths'!$G204)/'Total Deaths'!$G$31,"")</f>
        <v/>
      </c>
      <c r="H197" s="32" t="str">
        <f aca="false">IF(ISNUMBER('Total Deaths'!$H203),('Total Deaths'!$H203-'Total Deaths'!$H202)/'Total Deaths'!$H$31,"")</f>
        <v/>
      </c>
      <c r="I197" s="32" t="str">
        <f aca="false">IF(ISNUMBER('Total Deaths'!$I207),('Total Deaths'!$I207-'Total Deaths'!$I206)/'Total Deaths'!$I$31,"")</f>
        <v/>
      </c>
      <c r="J197" s="32" t="str">
        <f aca="false">IF(ISNUMBER('Total Deaths'!$J208),('Total Deaths'!$J208-'Total Deaths'!$J207)/'Total Deaths'!$J$31,"")</f>
        <v/>
      </c>
      <c r="K197" s="54"/>
      <c r="M197" s="15" t="n">
        <f aca="false">M196+1</f>
        <v>44042</v>
      </c>
      <c r="N197" s="0" t="n">
        <f aca="false">N196+1</f>
        <v>145</v>
      </c>
      <c r="O197" s="32" t="str">
        <f aca="false">IF($E197&gt;0,$E197,"")</f>
        <v/>
      </c>
      <c r="P197" s="32" t="str">
        <f aca="false">IF($F197&gt;0,$F197,"")</f>
        <v/>
      </c>
      <c r="Q197" s="32" t="str">
        <f aca="false">IF($J197&gt;0,$J197,"")</f>
        <v/>
      </c>
      <c r="R197" s="32" t="str">
        <f aca="false">IF($G197&gt;0,$G197,"")</f>
        <v/>
      </c>
      <c r="S197" s="32" t="str">
        <f aca="false">IF($H197&gt;0,$H197,"")</f>
        <v/>
      </c>
      <c r="T197" s="32" t="str">
        <f aca="false">IF($I197&gt;0,$I197,"")</f>
        <v/>
      </c>
      <c r="U197" s="32" t="str">
        <f aca="false">IF($D197&gt;0,$D197,"")</f>
        <v/>
      </c>
      <c r="W197" s="15" t="n">
        <f aca="false">W196+1</f>
        <v>44042</v>
      </c>
      <c r="X197" s="0" t="n">
        <f aca="false">X196+1</f>
        <v>145</v>
      </c>
      <c r="Y197" s="32" t="str">
        <f aca="false">IF($E197&gt;0,$E197,"")</f>
        <v/>
      </c>
      <c r="Z197" s="32" t="str">
        <f aca="false">IF($G197&gt;0,$G197,"")</f>
        <v/>
      </c>
      <c r="AA197" s="32" t="str">
        <f aca="false">IF($I197&gt;0,$I197,"")</f>
        <v/>
      </c>
      <c r="AB197" s="32" t="str">
        <f aca="false">IF($J197&gt;0,$J197,"")</f>
        <v/>
      </c>
      <c r="AC197" s="32" t="str">
        <f aca="false">IF($F197&gt;0,$F197,"")</f>
        <v/>
      </c>
      <c r="AD197" s="32" t="str">
        <f aca="false">IF($D197&gt;0,$D197,"")</f>
        <v/>
      </c>
      <c r="AE197" s="32" t="str">
        <f aca="false">IF($H197&gt;0,$H197,"")</f>
        <v/>
      </c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32" t="str">
        <f aca="false">IF(ISNUMBER('Total Deaths'!$D189),('Total Deaths'!$D189-'Total Deaths'!$D188)/'Total Deaths'!$D$31,"")</f>
        <v/>
      </c>
      <c r="E198" s="32" t="str">
        <f aca="false">IF(ISNUMBER('Total Deaths'!$E196),('Total Deaths'!$E196-'Total Deaths'!$E195)/'Total Deaths'!$E$31,"")</f>
        <v/>
      </c>
      <c r="F198" s="32" t="str">
        <f aca="false">IF(ISNUMBER('Total Deaths'!$F200),('Total Deaths'!$F200-'Total Deaths'!$F199)/'Total Deaths'!$F$31,"")</f>
        <v/>
      </c>
      <c r="G198" s="32" t="str">
        <f aca="false">IF(ISNUMBER('Total Deaths'!$G206),('Total Deaths'!$G206-'Total Deaths'!$G205)/'Total Deaths'!$G$31,"")</f>
        <v/>
      </c>
      <c r="H198" s="32" t="str">
        <f aca="false">IF(ISNUMBER('Total Deaths'!$H204),('Total Deaths'!$H204-'Total Deaths'!$H203)/'Total Deaths'!$H$31,"")</f>
        <v/>
      </c>
      <c r="I198" s="32" t="str">
        <f aca="false">IF(ISNUMBER('Total Deaths'!$I208),('Total Deaths'!$I208-'Total Deaths'!$I207)/'Total Deaths'!$I$31,"")</f>
        <v/>
      </c>
      <c r="J198" s="32" t="str">
        <f aca="false">IF(ISNUMBER('Total Deaths'!$J209),('Total Deaths'!$J209-'Total Deaths'!$J208)/'Total Deaths'!$J$31,"")</f>
        <v/>
      </c>
      <c r="K198" s="54"/>
      <c r="M198" s="15" t="n">
        <f aca="false">M197+1</f>
        <v>44043</v>
      </c>
      <c r="N198" s="0" t="n">
        <f aca="false">N197+1</f>
        <v>146</v>
      </c>
      <c r="O198" s="32" t="str">
        <f aca="false">IF($E198&gt;0,$E198,"")</f>
        <v/>
      </c>
      <c r="P198" s="32" t="str">
        <f aca="false">IF($F198&gt;0,$F198,"")</f>
        <v/>
      </c>
      <c r="Q198" s="32" t="str">
        <f aca="false">IF($J198&gt;0,$J198,"")</f>
        <v/>
      </c>
      <c r="R198" s="32" t="str">
        <f aca="false">IF($G198&gt;0,$G198,"")</f>
        <v/>
      </c>
      <c r="S198" s="32" t="str">
        <f aca="false">IF($H198&gt;0,$H198,"")</f>
        <v/>
      </c>
      <c r="T198" s="32" t="str">
        <f aca="false">IF($I198&gt;0,$I198,"")</f>
        <v/>
      </c>
      <c r="U198" s="32" t="str">
        <f aca="false">IF($D198&gt;0,$D198,"")</f>
        <v/>
      </c>
      <c r="W198" s="15" t="n">
        <f aca="false">W197+1</f>
        <v>44043</v>
      </c>
      <c r="X198" s="0" t="n">
        <f aca="false">X197+1</f>
        <v>146</v>
      </c>
      <c r="Y198" s="32" t="str">
        <f aca="false">IF($E198&gt;0,$E198,"")</f>
        <v/>
      </c>
      <c r="Z198" s="32" t="str">
        <f aca="false">IF($G198&gt;0,$G198,"")</f>
        <v/>
      </c>
      <c r="AA198" s="32" t="str">
        <f aca="false">IF($I198&gt;0,$I198,"")</f>
        <v/>
      </c>
      <c r="AB198" s="32" t="str">
        <f aca="false">IF($J198&gt;0,$J198,"")</f>
        <v/>
      </c>
      <c r="AC198" s="32" t="str">
        <f aca="false">IF($F198&gt;0,$F198,"")</f>
        <v/>
      </c>
      <c r="AD198" s="32" t="str">
        <f aca="false">IF($D198&gt;0,$D198,"")</f>
        <v/>
      </c>
      <c r="AE198" s="32" t="str">
        <f aca="false">IF($H198&gt;0,$H198,"")</f>
        <v/>
      </c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32" t="str">
        <f aca="false">IF(ISNUMBER('Total Deaths'!$D190),('Total Deaths'!$D190-'Total Deaths'!$D189)/'Total Deaths'!$D$31,"")</f>
        <v/>
      </c>
      <c r="E199" s="32" t="str">
        <f aca="false">IF(ISNUMBER('Total Deaths'!$E197),('Total Deaths'!$E197-'Total Deaths'!$E196)/'Total Deaths'!$E$31,"")</f>
        <v/>
      </c>
      <c r="F199" s="32" t="str">
        <f aca="false">IF(ISNUMBER('Total Deaths'!$F201),('Total Deaths'!$F201-'Total Deaths'!$F200)/'Total Deaths'!$F$31,"")</f>
        <v/>
      </c>
      <c r="G199" s="32" t="str">
        <f aca="false">IF(ISNUMBER('Total Deaths'!$G207),('Total Deaths'!$G207-'Total Deaths'!$G206)/'Total Deaths'!$G$31,"")</f>
        <v/>
      </c>
      <c r="H199" s="32" t="str">
        <f aca="false">IF(ISNUMBER('Total Deaths'!$H205),('Total Deaths'!$H205-'Total Deaths'!$H204)/'Total Deaths'!$H$31,"")</f>
        <v/>
      </c>
      <c r="I199" s="32" t="str">
        <f aca="false">IF(ISNUMBER('Total Deaths'!$I209),('Total Deaths'!$I209-'Total Deaths'!$I208)/'Total Deaths'!$I$31,"")</f>
        <v/>
      </c>
      <c r="J199" s="32" t="str">
        <f aca="false">IF(ISNUMBER('Total Deaths'!$J210),('Total Deaths'!$J210-'Total Deaths'!$J209)/'Total Deaths'!$J$31,"")</f>
        <v/>
      </c>
      <c r="K199" s="54"/>
      <c r="M199" s="15" t="n">
        <f aca="false">M198+1</f>
        <v>44044</v>
      </c>
      <c r="N199" s="0" t="n">
        <f aca="false">N198+1</f>
        <v>147</v>
      </c>
      <c r="O199" s="32" t="str">
        <f aca="false">IF($E199&gt;0,$E199,"")</f>
        <v/>
      </c>
      <c r="P199" s="32" t="str">
        <f aca="false">IF($F199&gt;0,$F199,"")</f>
        <v/>
      </c>
      <c r="Q199" s="32" t="str">
        <f aca="false">IF($J199&gt;0,$J199,"")</f>
        <v/>
      </c>
      <c r="R199" s="32" t="str">
        <f aca="false">IF($G199&gt;0,$G199,"")</f>
        <v/>
      </c>
      <c r="S199" s="32" t="str">
        <f aca="false">IF($H199&gt;0,$H199,"")</f>
        <v/>
      </c>
      <c r="T199" s="32" t="str">
        <f aca="false">IF($I199&gt;0,$I199,"")</f>
        <v/>
      </c>
      <c r="U199" s="32" t="str">
        <f aca="false">IF($D199&gt;0,$D199,"")</f>
        <v/>
      </c>
      <c r="W199" s="15" t="n">
        <f aca="false">W198+1</f>
        <v>44044</v>
      </c>
      <c r="X199" s="0" t="n">
        <f aca="false">X198+1</f>
        <v>147</v>
      </c>
      <c r="Y199" s="32" t="str">
        <f aca="false">IF($E199&gt;0,$E199,"")</f>
        <v/>
      </c>
      <c r="Z199" s="32" t="str">
        <f aca="false">IF($G199&gt;0,$G199,"")</f>
        <v/>
      </c>
      <c r="AA199" s="32" t="str">
        <f aca="false">IF($I199&gt;0,$I199,"")</f>
        <v/>
      </c>
      <c r="AB199" s="32" t="str">
        <f aca="false">IF($J199&gt;0,$J199,"")</f>
        <v/>
      </c>
      <c r="AC199" s="32" t="str">
        <f aca="false">IF($F199&gt;0,$F199,"")</f>
        <v/>
      </c>
      <c r="AD199" s="32" t="str">
        <f aca="false">IF($D199&gt;0,$D199,"")</f>
        <v/>
      </c>
      <c r="AE199" s="32" t="str">
        <f aca="false">IF($H199&gt;0,$H199,"")</f>
        <v/>
      </c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32" t="str">
        <f aca="false">IF(ISNUMBER('Total Deaths'!$D191),('Total Deaths'!$D191-'Total Deaths'!$D190)/'Total Deaths'!$D$31,"")</f>
        <v/>
      </c>
      <c r="E200" s="32" t="str">
        <f aca="false">IF(ISNUMBER('Total Deaths'!$E198),('Total Deaths'!$E198-'Total Deaths'!$E197)/'Total Deaths'!$E$31,"")</f>
        <v/>
      </c>
      <c r="F200" s="32" t="str">
        <f aca="false">IF(ISNUMBER('Total Deaths'!$F202),('Total Deaths'!$F202-'Total Deaths'!$F201)/'Total Deaths'!$F$31,"")</f>
        <v/>
      </c>
      <c r="G200" s="32" t="str">
        <f aca="false">IF(ISNUMBER('Total Deaths'!$G208),('Total Deaths'!$G208-'Total Deaths'!$G207)/'Total Deaths'!$G$31,"")</f>
        <v/>
      </c>
      <c r="H200" s="32" t="str">
        <f aca="false">IF(ISNUMBER('Total Deaths'!$H206),('Total Deaths'!$H206-'Total Deaths'!$H205)/'Total Deaths'!$H$31,"")</f>
        <v/>
      </c>
      <c r="I200" s="32" t="str">
        <f aca="false">IF(ISNUMBER('Total Deaths'!$I210),('Total Deaths'!$I210-'Total Deaths'!$I209)/'Total Deaths'!$I$31,"")</f>
        <v/>
      </c>
      <c r="J200" s="32" t="str">
        <f aca="false">IF(ISNUMBER('Total Deaths'!$J211),('Total Deaths'!$J211-'Total Deaths'!$J210)/'Total Deaths'!$J$31,"")</f>
        <v/>
      </c>
      <c r="K200" s="54"/>
      <c r="M200" s="15" t="n">
        <f aca="false">M199+1</f>
        <v>44045</v>
      </c>
      <c r="N200" s="0" t="n">
        <f aca="false">N199+1</f>
        <v>148</v>
      </c>
      <c r="O200" s="32" t="str">
        <f aca="false">IF($E200&gt;0,$E200,"")</f>
        <v/>
      </c>
      <c r="P200" s="32" t="str">
        <f aca="false">IF($F200&gt;0,$F200,"")</f>
        <v/>
      </c>
      <c r="Q200" s="32" t="str">
        <f aca="false">IF($J200&gt;0,$J200,"")</f>
        <v/>
      </c>
      <c r="R200" s="32" t="str">
        <f aca="false">IF($G200&gt;0,$G200,"")</f>
        <v/>
      </c>
      <c r="S200" s="32" t="str">
        <f aca="false">IF($H200&gt;0,$H200,"")</f>
        <v/>
      </c>
      <c r="T200" s="32" t="str">
        <f aca="false">IF($I200&gt;0,$I200,"")</f>
        <v/>
      </c>
      <c r="U200" s="32" t="str">
        <f aca="false">IF($D200&gt;0,$D200,"")</f>
        <v/>
      </c>
      <c r="W200" s="15" t="n">
        <f aca="false">W199+1</f>
        <v>44045</v>
      </c>
      <c r="X200" s="0" t="n">
        <f aca="false">X199+1</f>
        <v>148</v>
      </c>
      <c r="Y200" s="32" t="str">
        <f aca="false">IF($E200&gt;0,$E200,"")</f>
        <v/>
      </c>
      <c r="Z200" s="32" t="str">
        <f aca="false">IF($G200&gt;0,$G200,"")</f>
        <v/>
      </c>
      <c r="AA200" s="32" t="str">
        <f aca="false">IF($I200&gt;0,$I200,"")</f>
        <v/>
      </c>
      <c r="AB200" s="32" t="str">
        <f aca="false">IF($J200&gt;0,$J200,"")</f>
        <v/>
      </c>
      <c r="AC200" s="32" t="str">
        <f aca="false">IF($F200&gt;0,$F200,"")</f>
        <v/>
      </c>
      <c r="AD200" s="32" t="str">
        <f aca="false">IF($D200&gt;0,$D200,"")</f>
        <v/>
      </c>
      <c r="AE200" s="32" t="str">
        <f aca="false">IF($H200&gt;0,$H200,"")</f>
        <v/>
      </c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32" t="str">
        <f aca="false">IF(ISNUMBER('Total Deaths'!$D192),('Total Deaths'!$D192-'Total Deaths'!$D191)/'Total Deaths'!$D$31,"")</f>
        <v/>
      </c>
      <c r="E201" s="32" t="str">
        <f aca="false">IF(ISNUMBER('Total Deaths'!$E199),('Total Deaths'!$E199-'Total Deaths'!$E198)/'Total Deaths'!$E$31,"")</f>
        <v/>
      </c>
      <c r="F201" s="32" t="str">
        <f aca="false">IF(ISNUMBER('Total Deaths'!$F203),('Total Deaths'!$F203-'Total Deaths'!$F202)/'Total Deaths'!$F$31,"")</f>
        <v/>
      </c>
      <c r="G201" s="32" t="str">
        <f aca="false">IF(ISNUMBER('Total Deaths'!$G209),('Total Deaths'!$G209-'Total Deaths'!$G208)/'Total Deaths'!$G$31,"")</f>
        <v/>
      </c>
      <c r="H201" s="32" t="str">
        <f aca="false">IF(ISNUMBER('Total Deaths'!$H207),('Total Deaths'!$H207-'Total Deaths'!$H206)/'Total Deaths'!$H$31,"")</f>
        <v/>
      </c>
      <c r="I201" s="32" t="str">
        <f aca="false">IF(ISNUMBER('Total Deaths'!$I211),('Total Deaths'!$I211-'Total Deaths'!$I210)/'Total Deaths'!$I$31,"")</f>
        <v/>
      </c>
      <c r="J201" s="32" t="str">
        <f aca="false">IF(ISNUMBER('Total Deaths'!$J212),('Total Deaths'!$J212-'Total Deaths'!$J211)/'Total Deaths'!$J$31,"")</f>
        <v/>
      </c>
      <c r="K201" s="54"/>
      <c r="M201" s="15" t="n">
        <f aca="false">M200+1</f>
        <v>44046</v>
      </c>
      <c r="N201" s="0" t="n">
        <f aca="false">N200+1</f>
        <v>149</v>
      </c>
      <c r="O201" s="32" t="str">
        <f aca="false">IF($E201&gt;0,$E201,"")</f>
        <v/>
      </c>
      <c r="P201" s="32" t="str">
        <f aca="false">IF($F201&gt;0,$F201,"")</f>
        <v/>
      </c>
      <c r="Q201" s="32" t="str">
        <f aca="false">IF($J201&gt;0,$J201,"")</f>
        <v/>
      </c>
      <c r="R201" s="32" t="str">
        <f aca="false">IF($G201&gt;0,$G201,"")</f>
        <v/>
      </c>
      <c r="S201" s="32" t="str">
        <f aca="false">IF($H201&gt;0,$H201,"")</f>
        <v/>
      </c>
      <c r="T201" s="32" t="str">
        <f aca="false">IF($I201&gt;0,$I201,"")</f>
        <v/>
      </c>
      <c r="U201" s="32" t="str">
        <f aca="false">IF($D201&gt;0,$D201,"")</f>
        <v/>
      </c>
      <c r="W201" s="15" t="n">
        <f aca="false">W200+1</f>
        <v>44046</v>
      </c>
      <c r="X201" s="0" t="n">
        <f aca="false">X200+1</f>
        <v>149</v>
      </c>
      <c r="Y201" s="32" t="str">
        <f aca="false">IF($E201&gt;0,$E201,"")</f>
        <v/>
      </c>
      <c r="Z201" s="32" t="str">
        <f aca="false">IF($G201&gt;0,$G201,"")</f>
        <v/>
      </c>
      <c r="AA201" s="32" t="str">
        <f aca="false">IF($I201&gt;0,$I201,"")</f>
        <v/>
      </c>
      <c r="AB201" s="32" t="str">
        <f aca="false">IF($J201&gt;0,$J201,"")</f>
        <v/>
      </c>
      <c r="AC201" s="32" t="str">
        <f aca="false">IF($F201&gt;0,$F201,"")</f>
        <v/>
      </c>
      <c r="AD201" s="32" t="str">
        <f aca="false">IF($D201&gt;0,$D201,"")</f>
        <v/>
      </c>
      <c r="AE201" s="32" t="str">
        <f aca="false">IF($H201&gt;0,$H201,"")</f>
        <v/>
      </c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32" t="str">
        <f aca="false">IF(ISNUMBER('Total Deaths'!$D193),('Total Deaths'!$D193-'Total Deaths'!$D192)/'Total Deaths'!$D$31,"")</f>
        <v/>
      </c>
      <c r="E202" s="32" t="str">
        <f aca="false">IF(ISNUMBER('Total Deaths'!$E200),('Total Deaths'!$E200-'Total Deaths'!$E199)/'Total Deaths'!$E$31,"")</f>
        <v/>
      </c>
      <c r="F202" s="32" t="str">
        <f aca="false">IF(ISNUMBER('Total Deaths'!$F204),('Total Deaths'!$F204-'Total Deaths'!$F203)/'Total Deaths'!$F$31,"")</f>
        <v/>
      </c>
      <c r="G202" s="32" t="str">
        <f aca="false">IF(ISNUMBER('Total Deaths'!$G210),('Total Deaths'!$G210-'Total Deaths'!$G209)/'Total Deaths'!$G$31,"")</f>
        <v/>
      </c>
      <c r="H202" s="32" t="str">
        <f aca="false">IF(ISNUMBER('Total Deaths'!$H208),('Total Deaths'!$H208-'Total Deaths'!$H207)/'Total Deaths'!$H$31,"")</f>
        <v/>
      </c>
      <c r="I202" s="32" t="str">
        <f aca="false">IF(ISNUMBER('Total Deaths'!$I212),('Total Deaths'!$I212-'Total Deaths'!$I211)/'Total Deaths'!$I$31,"")</f>
        <v/>
      </c>
      <c r="J202" s="32" t="str">
        <f aca="false">IF(ISNUMBER('Total Deaths'!$J213),('Total Deaths'!$J213-'Total Deaths'!$J212)/'Total Deaths'!$J$31,"")</f>
        <v/>
      </c>
      <c r="K202" s="54"/>
      <c r="M202" s="15" t="n">
        <f aca="false">M201+1</f>
        <v>44047</v>
      </c>
      <c r="N202" s="0" t="n">
        <f aca="false">N201+1</f>
        <v>150</v>
      </c>
      <c r="O202" s="32" t="str">
        <f aca="false">IF($E202&gt;0,$E202,"")</f>
        <v/>
      </c>
      <c r="P202" s="32" t="str">
        <f aca="false">IF($F202&gt;0,$F202,"")</f>
        <v/>
      </c>
      <c r="Q202" s="32" t="str">
        <f aca="false">IF($J202&gt;0,$J202,"")</f>
        <v/>
      </c>
      <c r="R202" s="32" t="str">
        <f aca="false">IF($G202&gt;0,$G202,"")</f>
        <v/>
      </c>
      <c r="S202" s="32" t="str">
        <f aca="false">IF($H202&gt;0,$H202,"")</f>
        <v/>
      </c>
      <c r="T202" s="32" t="str">
        <f aca="false">IF($I202&gt;0,$I202,"")</f>
        <v/>
      </c>
      <c r="U202" s="32" t="str">
        <f aca="false">IF($D202&gt;0,$D202,"")</f>
        <v/>
      </c>
      <c r="W202" s="15" t="n">
        <f aca="false">W201+1</f>
        <v>44047</v>
      </c>
      <c r="X202" s="0" t="n">
        <f aca="false">X201+1</f>
        <v>150</v>
      </c>
      <c r="Y202" s="32" t="str">
        <f aca="false">IF($E202&gt;0,$E202,"")</f>
        <v/>
      </c>
      <c r="Z202" s="32" t="str">
        <f aca="false">IF($G202&gt;0,$G202,"")</f>
        <v/>
      </c>
      <c r="AA202" s="32" t="str">
        <f aca="false">IF($I202&gt;0,$I202,"")</f>
        <v/>
      </c>
      <c r="AB202" s="32" t="str">
        <f aca="false">IF($J202&gt;0,$J202,"")</f>
        <v/>
      </c>
      <c r="AC202" s="32" t="str">
        <f aca="false">IF($F202&gt;0,$F202,"")</f>
        <v/>
      </c>
      <c r="AD202" s="32" t="str">
        <f aca="false">IF($D202&gt;0,$D202,"")</f>
        <v/>
      </c>
      <c r="AE202" s="32" t="str">
        <f aca="false">IF($H202&gt;0,$H202,"")</f>
        <v/>
      </c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32" t="str">
        <f aca="false">IF(ISNUMBER('Total Deaths'!$D194),('Total Deaths'!$D194-'Total Deaths'!$D193)/'Total Deaths'!$D$31,"")</f>
        <v/>
      </c>
      <c r="E203" s="32" t="str">
        <f aca="false">IF(ISNUMBER('Total Deaths'!$E201),('Total Deaths'!$E201-'Total Deaths'!$E200)/'Total Deaths'!$E$31,"")</f>
        <v/>
      </c>
      <c r="F203" s="32" t="str">
        <f aca="false">IF(ISNUMBER('Total Deaths'!$F205),('Total Deaths'!$F205-'Total Deaths'!$F204)/'Total Deaths'!$F$31,"")</f>
        <v/>
      </c>
      <c r="G203" s="32" t="str">
        <f aca="false">IF(ISNUMBER('Total Deaths'!$G211),('Total Deaths'!$G211-'Total Deaths'!$G210)/'Total Deaths'!$G$31,"")</f>
        <v/>
      </c>
      <c r="H203" s="32" t="str">
        <f aca="false">IF(ISNUMBER('Total Deaths'!$H209),('Total Deaths'!$H209-'Total Deaths'!$H208)/'Total Deaths'!$H$31,"")</f>
        <v/>
      </c>
      <c r="I203" s="32" t="str">
        <f aca="false">IF(ISNUMBER('Total Deaths'!$I213),('Total Deaths'!$I213-'Total Deaths'!$I212)/'Total Deaths'!$I$31,"")</f>
        <v/>
      </c>
      <c r="J203" s="32" t="str">
        <f aca="false">IF(ISNUMBER('Total Deaths'!$J214),('Total Deaths'!$J214-'Total Deaths'!$J213)/'Total Deaths'!$J$31,"")</f>
        <v/>
      </c>
      <c r="K203" s="54"/>
      <c r="M203" s="15" t="n">
        <f aca="false">M202+1</f>
        <v>44048</v>
      </c>
      <c r="N203" s="0" t="n">
        <f aca="false">N202+1</f>
        <v>151</v>
      </c>
      <c r="O203" s="32" t="str">
        <f aca="false">IF($E203&gt;0,$E203,"")</f>
        <v/>
      </c>
      <c r="P203" s="32" t="str">
        <f aca="false">IF($F203&gt;0,$F203,"")</f>
        <v/>
      </c>
      <c r="Q203" s="32" t="str">
        <f aca="false">IF($J203&gt;0,$J203,"")</f>
        <v/>
      </c>
      <c r="R203" s="32" t="str">
        <f aca="false">IF($G203&gt;0,$G203,"")</f>
        <v/>
      </c>
      <c r="S203" s="32" t="str">
        <f aca="false">IF($H203&gt;0,$H203,"")</f>
        <v/>
      </c>
      <c r="T203" s="32" t="str">
        <f aca="false">IF($I203&gt;0,$I203,"")</f>
        <v/>
      </c>
      <c r="U203" s="32" t="str">
        <f aca="false">IF($D203&gt;0,$D203,"")</f>
        <v/>
      </c>
      <c r="W203" s="15" t="n">
        <f aca="false">W202+1</f>
        <v>44048</v>
      </c>
      <c r="X203" s="0" t="n">
        <f aca="false">X202+1</f>
        <v>151</v>
      </c>
      <c r="Y203" s="32" t="str">
        <f aca="false">IF($E203&gt;0,$E203,"")</f>
        <v/>
      </c>
      <c r="Z203" s="32" t="str">
        <f aca="false">IF($G203&gt;0,$G203,"")</f>
        <v/>
      </c>
      <c r="AA203" s="32" t="str">
        <f aca="false">IF($I203&gt;0,$I203,"")</f>
        <v/>
      </c>
      <c r="AB203" s="32" t="str">
        <f aca="false">IF($J203&gt;0,$J203,"")</f>
        <v/>
      </c>
      <c r="AC203" s="32" t="str">
        <f aca="false">IF($F203&gt;0,$F203,"")</f>
        <v/>
      </c>
      <c r="AD203" s="32" t="str">
        <f aca="false">IF($D203&gt;0,$D203,"")</f>
        <v/>
      </c>
      <c r="AE203" s="32" t="str">
        <f aca="false">IF($H203&gt;0,$H203,"")</f>
        <v/>
      </c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32" t="str">
        <f aca="false">IF(ISNUMBER('Total Deaths'!$D195),('Total Deaths'!$D195-'Total Deaths'!$D194)/'Total Deaths'!$D$31,"")</f>
        <v/>
      </c>
      <c r="E204" s="32" t="str">
        <f aca="false">IF(ISNUMBER('Total Deaths'!$E202),('Total Deaths'!$E202-'Total Deaths'!$E201)/'Total Deaths'!$E$31,"")</f>
        <v/>
      </c>
      <c r="F204" s="32" t="str">
        <f aca="false">IF(ISNUMBER('Total Deaths'!$F206),('Total Deaths'!$F206-'Total Deaths'!$F205)/'Total Deaths'!$F$31,"")</f>
        <v/>
      </c>
      <c r="G204" s="32" t="str">
        <f aca="false">IF(ISNUMBER('Total Deaths'!$G212),('Total Deaths'!$G212-'Total Deaths'!$G211)/'Total Deaths'!$G$31,"")</f>
        <v/>
      </c>
      <c r="H204" s="32" t="str">
        <f aca="false">IF(ISNUMBER('Total Deaths'!$H210),('Total Deaths'!$H210-'Total Deaths'!$H209)/'Total Deaths'!$H$31,"")</f>
        <v/>
      </c>
      <c r="I204" s="32" t="str">
        <f aca="false">IF(ISNUMBER('Total Deaths'!$I214),('Total Deaths'!$I214-'Total Deaths'!$I213)/'Total Deaths'!$I$31,"")</f>
        <v/>
      </c>
      <c r="J204" s="32" t="str">
        <f aca="false">IF(ISNUMBER('Total Deaths'!$J215),('Total Deaths'!$J215-'Total Deaths'!$J214)/'Total Deaths'!$J$31,"")</f>
        <v/>
      </c>
      <c r="K204" s="54"/>
      <c r="M204" s="15" t="n">
        <f aca="false">M203+1</f>
        <v>44049</v>
      </c>
      <c r="N204" s="0" t="n">
        <f aca="false">N203+1</f>
        <v>152</v>
      </c>
      <c r="O204" s="32" t="str">
        <f aca="false">IF($E204&gt;0,$E204,"")</f>
        <v/>
      </c>
      <c r="P204" s="32" t="str">
        <f aca="false">IF($F204&gt;0,$F204,"")</f>
        <v/>
      </c>
      <c r="Q204" s="32" t="str">
        <f aca="false">IF($J204&gt;0,$J204,"")</f>
        <v/>
      </c>
      <c r="R204" s="32" t="str">
        <f aca="false">IF($G204&gt;0,$G204,"")</f>
        <v/>
      </c>
      <c r="S204" s="32" t="str">
        <f aca="false">IF($H204&gt;0,$H204,"")</f>
        <v/>
      </c>
      <c r="T204" s="32" t="str">
        <f aca="false">IF($I204&gt;0,$I204,"")</f>
        <v/>
      </c>
      <c r="U204" s="32" t="str">
        <f aca="false">IF($D204&gt;0,$D204,"")</f>
        <v/>
      </c>
      <c r="W204" s="15" t="n">
        <f aca="false">W203+1</f>
        <v>44049</v>
      </c>
      <c r="X204" s="0" t="n">
        <f aca="false">X203+1</f>
        <v>152</v>
      </c>
      <c r="Y204" s="32" t="str">
        <f aca="false">IF($E204&gt;0,$E204,"")</f>
        <v/>
      </c>
      <c r="Z204" s="32" t="str">
        <f aca="false">IF($G204&gt;0,$G204,"")</f>
        <v/>
      </c>
      <c r="AA204" s="32" t="str">
        <f aca="false">IF($I204&gt;0,$I204,"")</f>
        <v/>
      </c>
      <c r="AB204" s="32" t="str">
        <f aca="false">IF($J204&gt;0,$J204,"")</f>
        <v/>
      </c>
      <c r="AC204" s="32" t="str">
        <f aca="false">IF($F204&gt;0,$F204,"")</f>
        <v/>
      </c>
      <c r="AD204" s="32" t="str">
        <f aca="false">IF($D204&gt;0,$D204,"")</f>
        <v/>
      </c>
      <c r="AE204" s="32" t="str">
        <f aca="false">IF($H204&gt;0,$H204,"")</f>
        <v/>
      </c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32" t="str">
        <f aca="false">IF(ISNUMBER('Total Deaths'!$D196),('Total Deaths'!$D196-'Total Deaths'!$D195)/'Total Deaths'!$D$31,"")</f>
        <v/>
      </c>
      <c r="E205" s="32" t="str">
        <f aca="false">IF(ISNUMBER('Total Deaths'!$E203),('Total Deaths'!$E203-'Total Deaths'!$E202)/'Total Deaths'!$E$31,"")</f>
        <v/>
      </c>
      <c r="F205" s="32" t="str">
        <f aca="false">IF(ISNUMBER('Total Deaths'!$F207),('Total Deaths'!$F207-'Total Deaths'!$F206)/'Total Deaths'!$F$31,"")</f>
        <v/>
      </c>
      <c r="G205" s="32" t="str">
        <f aca="false">IF(ISNUMBER('Total Deaths'!$G213),('Total Deaths'!$G213-'Total Deaths'!$G212)/'Total Deaths'!$G$31,"")</f>
        <v/>
      </c>
      <c r="H205" s="32" t="str">
        <f aca="false">IF(ISNUMBER('Total Deaths'!$H211),('Total Deaths'!$H211-'Total Deaths'!$H210)/'Total Deaths'!$H$31,"")</f>
        <v/>
      </c>
      <c r="I205" s="32" t="str">
        <f aca="false">IF(ISNUMBER('Total Deaths'!$I215),('Total Deaths'!$I215-'Total Deaths'!$I214)/'Total Deaths'!$I$31,"")</f>
        <v/>
      </c>
      <c r="J205" s="32" t="str">
        <f aca="false">IF(ISNUMBER('Total Deaths'!$J216),('Total Deaths'!$J216-'Total Deaths'!$J215)/'Total Deaths'!$J$31,"")</f>
        <v/>
      </c>
      <c r="K205" s="54"/>
      <c r="M205" s="15" t="n">
        <f aca="false">M204+1</f>
        <v>44050</v>
      </c>
      <c r="N205" s="0" t="n">
        <f aca="false">N204+1</f>
        <v>153</v>
      </c>
      <c r="O205" s="32" t="str">
        <f aca="false">IF($E205&gt;0,$E205,"")</f>
        <v/>
      </c>
      <c r="P205" s="32" t="str">
        <f aca="false">IF($F205&gt;0,$F205,"")</f>
        <v/>
      </c>
      <c r="Q205" s="32" t="str">
        <f aca="false">IF($J205&gt;0,$J205,"")</f>
        <v/>
      </c>
      <c r="R205" s="32" t="str">
        <f aca="false">IF($G205&gt;0,$G205,"")</f>
        <v/>
      </c>
      <c r="S205" s="32" t="str">
        <f aca="false">IF($H205&gt;0,$H205,"")</f>
        <v/>
      </c>
      <c r="T205" s="32" t="str">
        <f aca="false">IF($I205&gt;0,$I205,"")</f>
        <v/>
      </c>
      <c r="U205" s="32" t="str">
        <f aca="false">IF($D205&gt;0,$D205,"")</f>
        <v/>
      </c>
      <c r="W205" s="15" t="n">
        <f aca="false">W204+1</f>
        <v>44050</v>
      </c>
      <c r="X205" s="0" t="n">
        <f aca="false">X204+1</f>
        <v>153</v>
      </c>
      <c r="Y205" s="32" t="str">
        <f aca="false">IF($E205&gt;0,$E205,"")</f>
        <v/>
      </c>
      <c r="Z205" s="32" t="str">
        <f aca="false">IF($G205&gt;0,$G205,"")</f>
        <v/>
      </c>
      <c r="AA205" s="32" t="str">
        <f aca="false">IF($I205&gt;0,$I205,"")</f>
        <v/>
      </c>
      <c r="AB205" s="32" t="str">
        <f aca="false">IF($J205&gt;0,$J205,"")</f>
        <v/>
      </c>
      <c r="AC205" s="32" t="str">
        <f aca="false">IF($F205&gt;0,$F205,"")</f>
        <v/>
      </c>
      <c r="AD205" s="32" t="str">
        <f aca="false">IF($D205&gt;0,$D205,"")</f>
        <v/>
      </c>
      <c r="AE205" s="32" t="str">
        <f aca="false">IF($H205&gt;0,$H205,"")</f>
        <v/>
      </c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32" t="str">
        <f aca="false">IF(ISNUMBER('Total Deaths'!$D197),('Total Deaths'!$D197-'Total Deaths'!$D196)/'Total Deaths'!$D$31,"")</f>
        <v/>
      </c>
      <c r="E206" s="32" t="str">
        <f aca="false">IF(ISNUMBER('Total Deaths'!$E204),('Total Deaths'!$E204-'Total Deaths'!$E203)/'Total Deaths'!$E$31,"")</f>
        <v/>
      </c>
      <c r="F206" s="32" t="str">
        <f aca="false">IF(ISNUMBER('Total Deaths'!$F208),('Total Deaths'!$F208-'Total Deaths'!$F207)/'Total Deaths'!$F$31,"")</f>
        <v/>
      </c>
      <c r="G206" s="32" t="str">
        <f aca="false">IF(ISNUMBER('Total Deaths'!$G214),('Total Deaths'!$G214-'Total Deaths'!$G213)/'Total Deaths'!$G$31,"")</f>
        <v/>
      </c>
      <c r="H206" s="32" t="str">
        <f aca="false">IF(ISNUMBER('Total Deaths'!$H212),('Total Deaths'!$H212-'Total Deaths'!$H211)/'Total Deaths'!$H$31,"")</f>
        <v/>
      </c>
      <c r="I206" s="32" t="str">
        <f aca="false">IF(ISNUMBER('Total Deaths'!$I216),('Total Deaths'!$I216-'Total Deaths'!$I215)/'Total Deaths'!$I$31,"")</f>
        <v/>
      </c>
      <c r="J206" s="32" t="str">
        <f aca="false">IF(ISNUMBER('Total Deaths'!$J217),('Total Deaths'!$J217-'Total Deaths'!$J216)/'Total Deaths'!$J$31,"")</f>
        <v/>
      </c>
      <c r="K206" s="54"/>
      <c r="M206" s="15" t="n">
        <f aca="false">M205+1</f>
        <v>44051</v>
      </c>
      <c r="N206" s="0" t="n">
        <f aca="false">N205+1</f>
        <v>154</v>
      </c>
      <c r="O206" s="32" t="str">
        <f aca="false">IF($E206&gt;0,$E206,"")</f>
        <v/>
      </c>
      <c r="P206" s="32" t="str">
        <f aca="false">IF($F206&gt;0,$F206,"")</f>
        <v/>
      </c>
      <c r="Q206" s="32" t="str">
        <f aca="false">IF($J206&gt;0,$J206,"")</f>
        <v/>
      </c>
      <c r="R206" s="32" t="str">
        <f aca="false">IF($G206&gt;0,$G206,"")</f>
        <v/>
      </c>
      <c r="S206" s="32" t="str">
        <f aca="false">IF($H206&gt;0,$H206,"")</f>
        <v/>
      </c>
      <c r="T206" s="32" t="str">
        <f aca="false">IF($I206&gt;0,$I206,"")</f>
        <v/>
      </c>
      <c r="U206" s="32" t="str">
        <f aca="false">IF($D206&gt;0,$D206,"")</f>
        <v/>
      </c>
      <c r="W206" s="15" t="n">
        <f aca="false">W205+1</f>
        <v>44051</v>
      </c>
      <c r="X206" s="0" t="n">
        <f aca="false">X205+1</f>
        <v>154</v>
      </c>
      <c r="Y206" s="32" t="str">
        <f aca="false">IF($E206&gt;0,$E206,"")</f>
        <v/>
      </c>
      <c r="Z206" s="32" t="str">
        <f aca="false">IF($G206&gt;0,$G206,"")</f>
        <v/>
      </c>
      <c r="AA206" s="32" t="str">
        <f aca="false">IF($I206&gt;0,$I206,"")</f>
        <v/>
      </c>
      <c r="AB206" s="32" t="str">
        <f aca="false">IF($J206&gt;0,$J206,"")</f>
        <v/>
      </c>
      <c r="AC206" s="32" t="str">
        <f aca="false">IF($F206&gt;0,$F206,"")</f>
        <v/>
      </c>
      <c r="AD206" s="32" t="str">
        <f aca="false">IF($D206&gt;0,$D206,"")</f>
        <v/>
      </c>
      <c r="AE206" s="32" t="str">
        <f aca="false">IF($H206&gt;0,$H206,"")</f>
        <v/>
      </c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32" t="str">
        <f aca="false">IF(ISNUMBER('Total Deaths'!$D198),('Total Deaths'!$D198-'Total Deaths'!$D197)/'Total Deaths'!$D$31,"")</f>
        <v/>
      </c>
      <c r="E207" s="32" t="str">
        <f aca="false">IF(ISNUMBER('Total Deaths'!$E205),('Total Deaths'!$E205-'Total Deaths'!$E204)/'Total Deaths'!$E$31,"")</f>
        <v/>
      </c>
      <c r="F207" s="32" t="str">
        <f aca="false">IF(ISNUMBER('Total Deaths'!$F209),('Total Deaths'!$F209-'Total Deaths'!$F208)/'Total Deaths'!$F$31,"")</f>
        <v/>
      </c>
      <c r="G207" s="32" t="str">
        <f aca="false">IF(ISNUMBER('Total Deaths'!$G215),('Total Deaths'!$G215-'Total Deaths'!$G214)/'Total Deaths'!$G$31,"")</f>
        <v/>
      </c>
      <c r="H207" s="32" t="str">
        <f aca="false">IF(ISNUMBER('Total Deaths'!$H213),('Total Deaths'!$H213-'Total Deaths'!$H212)/'Total Deaths'!$H$31,"")</f>
        <v/>
      </c>
      <c r="I207" s="32" t="str">
        <f aca="false">IF(ISNUMBER('Total Deaths'!$I217),('Total Deaths'!$I217-'Total Deaths'!$I216)/'Total Deaths'!$I$31,"")</f>
        <v/>
      </c>
      <c r="J207" s="32" t="str">
        <f aca="false">IF(ISNUMBER('Total Deaths'!$J218),('Total Deaths'!$J218-'Total Deaths'!$J217)/'Total Deaths'!$J$31,"")</f>
        <v/>
      </c>
      <c r="K207" s="54"/>
      <c r="M207" s="15" t="n">
        <f aca="false">M206+1</f>
        <v>44052</v>
      </c>
      <c r="N207" s="0" t="n">
        <f aca="false">N206+1</f>
        <v>155</v>
      </c>
      <c r="O207" s="32" t="str">
        <f aca="false">IF($E207&gt;0,$E207,"")</f>
        <v/>
      </c>
      <c r="P207" s="32" t="str">
        <f aca="false">IF($F207&gt;0,$F207,"")</f>
        <v/>
      </c>
      <c r="Q207" s="32" t="str">
        <f aca="false">IF($J207&gt;0,$J207,"")</f>
        <v/>
      </c>
      <c r="R207" s="32" t="str">
        <f aca="false">IF($G207&gt;0,$G207,"")</f>
        <v/>
      </c>
      <c r="S207" s="32" t="str">
        <f aca="false">IF($H207&gt;0,$H207,"")</f>
        <v/>
      </c>
      <c r="T207" s="32" t="str">
        <f aca="false">IF($I207&gt;0,$I207,"")</f>
        <v/>
      </c>
      <c r="U207" s="32" t="str">
        <f aca="false">IF($D207&gt;0,$D207,"")</f>
        <v/>
      </c>
      <c r="W207" s="15" t="n">
        <f aca="false">W206+1</f>
        <v>44052</v>
      </c>
      <c r="X207" s="0" t="n">
        <f aca="false">X206+1</f>
        <v>155</v>
      </c>
      <c r="Y207" s="32" t="str">
        <f aca="false">IF($E207&gt;0,$E207,"")</f>
        <v/>
      </c>
      <c r="Z207" s="32" t="str">
        <f aca="false">IF($G207&gt;0,$G207,"")</f>
        <v/>
      </c>
      <c r="AA207" s="32" t="str">
        <f aca="false">IF($I207&gt;0,$I207,"")</f>
        <v/>
      </c>
      <c r="AB207" s="32" t="str">
        <f aca="false">IF($J207&gt;0,$J207,"")</f>
        <v/>
      </c>
      <c r="AC207" s="32" t="str">
        <f aca="false">IF($F207&gt;0,$F207,"")</f>
        <v/>
      </c>
      <c r="AD207" s="32" t="str">
        <f aca="false">IF($D207&gt;0,$D207,"")</f>
        <v/>
      </c>
      <c r="AE207" s="32" t="str">
        <f aca="false">IF($H207&gt;0,$H207,"")</f>
        <v/>
      </c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32" t="str">
        <f aca="false">IF(ISNUMBER('Total Deaths'!$D199),('Total Deaths'!$D199-'Total Deaths'!$D198)/'Total Deaths'!$D$31,"")</f>
        <v/>
      </c>
      <c r="E208" s="32" t="str">
        <f aca="false">IF(ISNUMBER('Total Deaths'!$E206),('Total Deaths'!$E206-'Total Deaths'!$E205)/'Total Deaths'!$E$31,"")</f>
        <v/>
      </c>
      <c r="F208" s="32" t="str">
        <f aca="false">IF(ISNUMBER('Total Deaths'!$F210),('Total Deaths'!$F210-'Total Deaths'!$F209)/'Total Deaths'!$F$31,"")</f>
        <v/>
      </c>
      <c r="G208" s="32" t="str">
        <f aca="false">IF(ISNUMBER('Total Deaths'!$G216),('Total Deaths'!$G216-'Total Deaths'!$G215)/'Total Deaths'!$G$31,"")</f>
        <v/>
      </c>
      <c r="H208" s="32" t="str">
        <f aca="false">IF(ISNUMBER('Total Deaths'!$H214),('Total Deaths'!$H214-'Total Deaths'!$H213)/'Total Deaths'!$H$31,"")</f>
        <v/>
      </c>
      <c r="I208" s="32" t="str">
        <f aca="false">IF(ISNUMBER('Total Deaths'!$I218),('Total Deaths'!$I218-'Total Deaths'!$I217)/'Total Deaths'!$I$31,"")</f>
        <v/>
      </c>
      <c r="J208" s="32" t="str">
        <f aca="false">IF(ISNUMBER('Total Deaths'!$J219),('Total Deaths'!$J219-'Total Deaths'!$J218)/'Total Deaths'!$J$31,"")</f>
        <v/>
      </c>
      <c r="K208" s="54"/>
      <c r="M208" s="15" t="n">
        <f aca="false">M207+1</f>
        <v>44053</v>
      </c>
      <c r="N208" s="0" t="n">
        <f aca="false">N207+1</f>
        <v>156</v>
      </c>
      <c r="O208" s="32" t="str">
        <f aca="false">IF($E208&gt;0,$E208,"")</f>
        <v/>
      </c>
      <c r="P208" s="32" t="str">
        <f aca="false">IF($F208&gt;0,$F208,"")</f>
        <v/>
      </c>
      <c r="Q208" s="32" t="str">
        <f aca="false">IF($J208&gt;0,$J208,"")</f>
        <v/>
      </c>
      <c r="R208" s="32" t="str">
        <f aca="false">IF($G208&gt;0,$G208,"")</f>
        <v/>
      </c>
      <c r="S208" s="32" t="str">
        <f aca="false">IF($H208&gt;0,$H208,"")</f>
        <v/>
      </c>
      <c r="T208" s="32" t="str">
        <f aca="false">IF($I208&gt;0,$I208,"")</f>
        <v/>
      </c>
      <c r="U208" s="32" t="str">
        <f aca="false">IF($D208&gt;0,$D208,"")</f>
        <v/>
      </c>
      <c r="W208" s="15" t="n">
        <f aca="false">W207+1</f>
        <v>44053</v>
      </c>
      <c r="X208" s="0" t="n">
        <f aca="false">X207+1</f>
        <v>156</v>
      </c>
      <c r="Y208" s="32" t="str">
        <f aca="false">IF($E208&gt;0,$E208,"")</f>
        <v/>
      </c>
      <c r="Z208" s="32" t="str">
        <f aca="false">IF($G208&gt;0,$G208,"")</f>
        <v/>
      </c>
      <c r="AA208" s="32" t="str">
        <f aca="false">IF($I208&gt;0,$I208,"")</f>
        <v/>
      </c>
      <c r="AB208" s="32" t="str">
        <f aca="false">IF($J208&gt;0,$J208,"")</f>
        <v/>
      </c>
      <c r="AC208" s="32" t="str">
        <f aca="false">IF($F208&gt;0,$F208,"")</f>
        <v/>
      </c>
      <c r="AD208" s="32" t="str">
        <f aca="false">IF($D208&gt;0,$D208,"")</f>
        <v/>
      </c>
      <c r="AE208" s="32" t="str">
        <f aca="false">IF($H208&gt;0,$H208,"")</f>
        <v/>
      </c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32" t="str">
        <f aca="false">IF(ISNUMBER('Total Deaths'!$D200),('Total Deaths'!$D200-'Total Deaths'!$D199)/'Total Deaths'!$D$31,"")</f>
        <v/>
      </c>
      <c r="E209" s="32" t="str">
        <f aca="false">IF(ISNUMBER('Total Deaths'!$E207),('Total Deaths'!$E207-'Total Deaths'!$E206)/'Total Deaths'!$E$31,"")</f>
        <v/>
      </c>
      <c r="F209" s="32" t="str">
        <f aca="false">IF(ISNUMBER('Total Deaths'!$F211),('Total Deaths'!$F211-'Total Deaths'!$F210)/'Total Deaths'!$F$31,"")</f>
        <v/>
      </c>
      <c r="G209" s="32" t="str">
        <f aca="false">IF(ISNUMBER('Total Deaths'!$G217),('Total Deaths'!$G217-'Total Deaths'!$G216)/'Total Deaths'!$G$31,"")</f>
        <v/>
      </c>
      <c r="H209" s="32" t="str">
        <f aca="false">IF(ISNUMBER('Total Deaths'!$H215),('Total Deaths'!$H215-'Total Deaths'!$H214)/'Total Deaths'!$H$31,"")</f>
        <v/>
      </c>
      <c r="I209" s="32" t="str">
        <f aca="false">IF(ISNUMBER('Total Deaths'!$I219),('Total Deaths'!$I219-'Total Deaths'!$I218)/'Total Deaths'!$I$31,"")</f>
        <v/>
      </c>
      <c r="J209" s="32" t="str">
        <f aca="false">IF(ISNUMBER('Total Deaths'!$J220),('Total Deaths'!$J220-'Total Deaths'!$J219)/'Total Deaths'!$J$31,"")</f>
        <v/>
      </c>
      <c r="K209" s="54"/>
      <c r="M209" s="15" t="n">
        <f aca="false">M208+1</f>
        <v>44054</v>
      </c>
      <c r="N209" s="0" t="n">
        <f aca="false">N208+1</f>
        <v>157</v>
      </c>
      <c r="O209" s="32" t="str">
        <f aca="false">IF($E209&gt;0,$E209,"")</f>
        <v/>
      </c>
      <c r="P209" s="32" t="str">
        <f aca="false">IF($F209&gt;0,$F209,"")</f>
        <v/>
      </c>
      <c r="Q209" s="32" t="str">
        <f aca="false">IF($J209&gt;0,$J209,"")</f>
        <v/>
      </c>
      <c r="R209" s="32" t="str">
        <f aca="false">IF($G209&gt;0,$G209,"")</f>
        <v/>
      </c>
      <c r="S209" s="32" t="str">
        <f aca="false">IF($H209&gt;0,$H209,"")</f>
        <v/>
      </c>
      <c r="T209" s="32" t="str">
        <f aca="false">IF($I209&gt;0,$I209,"")</f>
        <v/>
      </c>
      <c r="U209" s="32" t="str">
        <f aca="false">IF($D209&gt;0,$D209,"")</f>
        <v/>
      </c>
      <c r="W209" s="15" t="n">
        <f aca="false">W208+1</f>
        <v>44054</v>
      </c>
      <c r="X209" s="0" t="n">
        <f aca="false">X208+1</f>
        <v>157</v>
      </c>
      <c r="Y209" s="32" t="str">
        <f aca="false">IF($E209&gt;0,$E209,"")</f>
        <v/>
      </c>
      <c r="Z209" s="32" t="str">
        <f aca="false">IF($G209&gt;0,$G209,"")</f>
        <v/>
      </c>
      <c r="AA209" s="32" t="str">
        <f aca="false">IF($I209&gt;0,$I209,"")</f>
        <v/>
      </c>
      <c r="AB209" s="32" t="str">
        <f aca="false">IF($J209&gt;0,$J209,"")</f>
        <v/>
      </c>
      <c r="AC209" s="32" t="str">
        <f aca="false">IF($F209&gt;0,$F209,"")</f>
        <v/>
      </c>
      <c r="AD209" s="32" t="str">
        <f aca="false">IF($D209&gt;0,$D209,"")</f>
        <v/>
      </c>
      <c r="AE209" s="32" t="str">
        <f aca="false">IF($H209&gt;0,$H209,"")</f>
        <v/>
      </c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32" t="str">
        <f aca="false">IF(ISNUMBER('Total Deaths'!$D201),('Total Deaths'!$D201-'Total Deaths'!$D200)/'Total Deaths'!$D$31,"")</f>
        <v/>
      </c>
      <c r="E210" s="32" t="str">
        <f aca="false">IF(ISNUMBER('Total Deaths'!$E208),('Total Deaths'!$E208-'Total Deaths'!$E207)/'Total Deaths'!$E$31,"")</f>
        <v/>
      </c>
      <c r="F210" s="32" t="str">
        <f aca="false">IF(ISNUMBER('Total Deaths'!$F212),('Total Deaths'!$F212-'Total Deaths'!$F211)/'Total Deaths'!$F$31,"")</f>
        <v/>
      </c>
      <c r="G210" s="32" t="str">
        <f aca="false">IF(ISNUMBER('Total Deaths'!$G218),('Total Deaths'!$G218-'Total Deaths'!$G217)/'Total Deaths'!$G$31,"")</f>
        <v/>
      </c>
      <c r="H210" s="32" t="str">
        <f aca="false">IF(ISNUMBER('Total Deaths'!$H216),('Total Deaths'!$H216-'Total Deaths'!$H215)/'Total Deaths'!$H$31,"")</f>
        <v/>
      </c>
      <c r="I210" s="32" t="str">
        <f aca="false">IF(ISNUMBER('Total Deaths'!$I220),('Total Deaths'!$I220-'Total Deaths'!$I219)/'Total Deaths'!$I$31,"")</f>
        <v/>
      </c>
      <c r="J210" s="32" t="str">
        <f aca="false">IF(ISNUMBER('Total Deaths'!$J221),('Total Deaths'!$J221-'Total Deaths'!$J220)/'Total Deaths'!$J$31,"")</f>
        <v/>
      </c>
      <c r="K210" s="54"/>
      <c r="M210" s="15" t="n">
        <f aca="false">M209+1</f>
        <v>44055</v>
      </c>
      <c r="N210" s="0" t="n">
        <f aca="false">N209+1</f>
        <v>158</v>
      </c>
      <c r="O210" s="32" t="str">
        <f aca="false">IF($E210&gt;0,$E210,"")</f>
        <v/>
      </c>
      <c r="P210" s="32" t="str">
        <f aca="false">IF($F210&gt;0,$F210,"")</f>
        <v/>
      </c>
      <c r="Q210" s="32" t="str">
        <f aca="false">IF($J210&gt;0,$J210,"")</f>
        <v/>
      </c>
      <c r="R210" s="32" t="str">
        <f aca="false">IF($G210&gt;0,$G210,"")</f>
        <v/>
      </c>
      <c r="S210" s="32" t="str">
        <f aca="false">IF($H210&gt;0,$H210,"")</f>
        <v/>
      </c>
      <c r="T210" s="32" t="str">
        <f aca="false">IF($I210&gt;0,$I210,"")</f>
        <v/>
      </c>
      <c r="U210" s="32" t="str">
        <f aca="false">IF($D210&gt;0,$D210,"")</f>
        <v/>
      </c>
      <c r="W210" s="15" t="n">
        <f aca="false">W209+1</f>
        <v>44055</v>
      </c>
      <c r="X210" s="0" t="n">
        <f aca="false">X209+1</f>
        <v>158</v>
      </c>
      <c r="Y210" s="32" t="str">
        <f aca="false">IF($E210&gt;0,$E210,"")</f>
        <v/>
      </c>
      <c r="Z210" s="32" t="str">
        <f aca="false">IF($G210&gt;0,$G210,"")</f>
        <v/>
      </c>
      <c r="AA210" s="32" t="str">
        <f aca="false">IF($I210&gt;0,$I210,"")</f>
        <v/>
      </c>
      <c r="AB210" s="32" t="str">
        <f aca="false">IF($J210&gt;0,$J210,"")</f>
        <v/>
      </c>
      <c r="AC210" s="32" t="str">
        <f aca="false">IF($F210&gt;0,$F210,"")</f>
        <v/>
      </c>
      <c r="AD210" s="32" t="str">
        <f aca="false">IF($D210&gt;0,$D210,"")</f>
        <v/>
      </c>
      <c r="AE210" s="32" t="str">
        <f aca="false">IF($H210&gt;0,$H210,"")</f>
        <v/>
      </c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32" t="str">
        <f aca="false">IF(ISNUMBER('Total Deaths'!$D202),('Total Deaths'!$D202-'Total Deaths'!$D201)/'Total Deaths'!$D$31,"")</f>
        <v/>
      </c>
      <c r="E211" s="32" t="str">
        <f aca="false">IF(ISNUMBER('Total Deaths'!$E209),('Total Deaths'!$E209-'Total Deaths'!$E208)/'Total Deaths'!$E$31,"")</f>
        <v/>
      </c>
      <c r="F211" s="32" t="str">
        <f aca="false">IF(ISNUMBER('Total Deaths'!$F213),('Total Deaths'!$F213-'Total Deaths'!$F212)/'Total Deaths'!$F$31,"")</f>
        <v/>
      </c>
      <c r="G211" s="32" t="str">
        <f aca="false">IF(ISNUMBER('Total Deaths'!$G219),('Total Deaths'!$G219-'Total Deaths'!$G218)/'Total Deaths'!$G$31,"")</f>
        <v/>
      </c>
      <c r="H211" s="32" t="str">
        <f aca="false">IF(ISNUMBER('Total Deaths'!$H217),('Total Deaths'!$H217-'Total Deaths'!$H216)/'Total Deaths'!$H$31,"")</f>
        <v/>
      </c>
      <c r="I211" s="32" t="str">
        <f aca="false">IF(ISNUMBER('Total Deaths'!$I221),('Total Deaths'!$I221-'Total Deaths'!$I220)/'Total Deaths'!$I$31,"")</f>
        <v/>
      </c>
      <c r="J211" s="32" t="str">
        <f aca="false">IF(ISNUMBER('Total Deaths'!$J222),('Total Deaths'!$J222-'Total Deaths'!$J221)/'Total Deaths'!$J$31,"")</f>
        <v/>
      </c>
      <c r="K211" s="54"/>
      <c r="M211" s="15" t="n">
        <f aca="false">M210+1</f>
        <v>44056</v>
      </c>
      <c r="N211" s="0" t="n">
        <f aca="false">N210+1</f>
        <v>159</v>
      </c>
      <c r="O211" s="32" t="str">
        <f aca="false">IF($E211&gt;0,$E211,"")</f>
        <v/>
      </c>
      <c r="P211" s="32" t="str">
        <f aca="false">IF($F211&gt;0,$F211,"")</f>
        <v/>
      </c>
      <c r="Q211" s="32" t="str">
        <f aca="false">IF($J211&gt;0,$J211,"")</f>
        <v/>
      </c>
      <c r="R211" s="32" t="str">
        <f aca="false">IF($G211&gt;0,$G211,"")</f>
        <v/>
      </c>
      <c r="S211" s="32" t="str">
        <f aca="false">IF($H211&gt;0,$H211,"")</f>
        <v/>
      </c>
      <c r="T211" s="32" t="str">
        <f aca="false">IF($I211&gt;0,$I211,"")</f>
        <v/>
      </c>
      <c r="U211" s="32" t="str">
        <f aca="false">IF($D211&gt;0,$D211,"")</f>
        <v/>
      </c>
      <c r="W211" s="15" t="n">
        <f aca="false">W210+1</f>
        <v>44056</v>
      </c>
      <c r="X211" s="0" t="n">
        <f aca="false">X210+1</f>
        <v>159</v>
      </c>
      <c r="Y211" s="32" t="str">
        <f aca="false">IF($E211&gt;0,$E211,"")</f>
        <v/>
      </c>
      <c r="Z211" s="32" t="str">
        <f aca="false">IF($G211&gt;0,$G211,"")</f>
        <v/>
      </c>
      <c r="AA211" s="32" t="str">
        <f aca="false">IF($I211&gt;0,$I211,"")</f>
        <v/>
      </c>
      <c r="AB211" s="32" t="str">
        <f aca="false">IF($J211&gt;0,$J211,"")</f>
        <v/>
      </c>
      <c r="AC211" s="32" t="str">
        <f aca="false">IF($F211&gt;0,$F211,"")</f>
        <v/>
      </c>
      <c r="AD211" s="32" t="str">
        <f aca="false">IF($D211&gt;0,$D211,"")</f>
        <v/>
      </c>
      <c r="AE211" s="32" t="str">
        <f aca="false">IF($H211&gt;0,$H211,"")</f>
        <v/>
      </c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32" t="str">
        <f aca="false">IF(ISNUMBER('Total Deaths'!$D203),('Total Deaths'!$D203-'Total Deaths'!$D202)/'Total Deaths'!$D$31,"")</f>
        <v/>
      </c>
      <c r="E212" s="32" t="str">
        <f aca="false">IF(ISNUMBER('Total Deaths'!$E210),('Total Deaths'!$E210-'Total Deaths'!$E209)/'Total Deaths'!$E$31,"")</f>
        <v/>
      </c>
      <c r="F212" s="32" t="str">
        <f aca="false">IF(ISNUMBER('Total Deaths'!$F214),('Total Deaths'!$F214-'Total Deaths'!$F213)/'Total Deaths'!$F$31,"")</f>
        <v/>
      </c>
      <c r="G212" s="32" t="str">
        <f aca="false">IF(ISNUMBER('Total Deaths'!$G220),('Total Deaths'!$G220-'Total Deaths'!$G219)/'Total Deaths'!$G$31,"")</f>
        <v/>
      </c>
      <c r="H212" s="32" t="str">
        <f aca="false">IF(ISNUMBER('Total Deaths'!$H218),('Total Deaths'!$H218-'Total Deaths'!$H217)/'Total Deaths'!$H$31,"")</f>
        <v/>
      </c>
      <c r="I212" s="32" t="str">
        <f aca="false">IF(ISNUMBER('Total Deaths'!$I222),('Total Deaths'!$I222-'Total Deaths'!$I221)/'Total Deaths'!$I$31,"")</f>
        <v/>
      </c>
      <c r="J212" s="32" t="str">
        <f aca="false">IF(ISNUMBER('Total Deaths'!$J223),('Total Deaths'!$J223-'Total Deaths'!$J222)/'Total Deaths'!$J$31,"")</f>
        <v/>
      </c>
      <c r="K212" s="54"/>
      <c r="M212" s="15" t="n">
        <f aca="false">M211+1</f>
        <v>44057</v>
      </c>
      <c r="N212" s="0" t="n">
        <f aca="false">N211+1</f>
        <v>160</v>
      </c>
      <c r="O212" s="32" t="str">
        <f aca="false">IF($E212&gt;0,$E212,"")</f>
        <v/>
      </c>
      <c r="P212" s="32" t="str">
        <f aca="false">IF($F212&gt;0,$F212,"")</f>
        <v/>
      </c>
      <c r="Q212" s="32" t="str">
        <f aca="false">IF($J212&gt;0,$J212,"")</f>
        <v/>
      </c>
      <c r="R212" s="32" t="str">
        <f aca="false">IF($G212&gt;0,$G212,"")</f>
        <v/>
      </c>
      <c r="S212" s="32" t="str">
        <f aca="false">IF($H212&gt;0,$H212,"")</f>
        <v/>
      </c>
      <c r="T212" s="32" t="str">
        <f aca="false">IF($I212&gt;0,$I212,"")</f>
        <v/>
      </c>
      <c r="U212" s="32" t="str">
        <f aca="false">IF($D212&gt;0,$D212,"")</f>
        <v/>
      </c>
      <c r="W212" s="15" t="n">
        <f aca="false">W211+1</f>
        <v>44057</v>
      </c>
      <c r="X212" s="0" t="n">
        <f aca="false">X211+1</f>
        <v>160</v>
      </c>
      <c r="Y212" s="32" t="str">
        <f aca="false">IF($E212&gt;0,$E212,"")</f>
        <v/>
      </c>
      <c r="Z212" s="32" t="str">
        <f aca="false">IF($G212&gt;0,$G212,"")</f>
        <v/>
      </c>
      <c r="AA212" s="32" t="str">
        <f aca="false">IF($I212&gt;0,$I212,"")</f>
        <v/>
      </c>
      <c r="AB212" s="32" t="str">
        <f aca="false">IF($J212&gt;0,$J212,"")</f>
        <v/>
      </c>
      <c r="AC212" s="32" t="str">
        <f aca="false">IF($F212&gt;0,$F212,"")</f>
        <v/>
      </c>
      <c r="AD212" s="32" t="str">
        <f aca="false">IF($D212&gt;0,$D212,"")</f>
        <v/>
      </c>
      <c r="AE212" s="32" t="str">
        <f aca="false">IF($H212&gt;0,$H212,"")</f>
        <v/>
      </c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32" t="str">
        <f aca="false">IF(ISNUMBER('Total Deaths'!$D204),('Total Deaths'!$D204-'Total Deaths'!$D203)/'Total Deaths'!$D$31,"")</f>
        <v/>
      </c>
      <c r="E213" s="32" t="str">
        <f aca="false">IF(ISNUMBER('Total Deaths'!$E211),('Total Deaths'!$E211-'Total Deaths'!$E210)/'Total Deaths'!$E$31,"")</f>
        <v/>
      </c>
      <c r="F213" s="32" t="str">
        <f aca="false">IF(ISNUMBER('Total Deaths'!$F215),('Total Deaths'!$F215-'Total Deaths'!$F214)/'Total Deaths'!$F$31,"")</f>
        <v/>
      </c>
      <c r="G213" s="32" t="str">
        <f aca="false">IF(ISNUMBER('Total Deaths'!$G221),('Total Deaths'!$G221-'Total Deaths'!$G220)/'Total Deaths'!$G$31,"")</f>
        <v/>
      </c>
      <c r="H213" s="32" t="str">
        <f aca="false">IF(ISNUMBER('Total Deaths'!$H219),('Total Deaths'!$H219-'Total Deaths'!$H218)/'Total Deaths'!$H$31,"")</f>
        <v/>
      </c>
      <c r="I213" s="32" t="str">
        <f aca="false">IF(ISNUMBER('Total Deaths'!$I223),('Total Deaths'!$I223-'Total Deaths'!$I222)/'Total Deaths'!$I$31,"")</f>
        <v/>
      </c>
      <c r="J213" s="32" t="str">
        <f aca="false">IF(ISNUMBER('Total Deaths'!$J224),('Total Deaths'!$J224-'Total Deaths'!$J223)/'Total Deaths'!$J$31,"")</f>
        <v/>
      </c>
      <c r="K213" s="54"/>
      <c r="M213" s="15" t="n">
        <f aca="false">M212+1</f>
        <v>44058</v>
      </c>
      <c r="N213" s="0" t="n">
        <f aca="false">N212+1</f>
        <v>161</v>
      </c>
      <c r="O213" s="32" t="str">
        <f aca="false">IF($E213&gt;0,$E213,"")</f>
        <v/>
      </c>
      <c r="P213" s="32" t="str">
        <f aca="false">IF($F213&gt;0,$F213,"")</f>
        <v/>
      </c>
      <c r="Q213" s="32" t="str">
        <f aca="false">IF($J213&gt;0,$J213,"")</f>
        <v/>
      </c>
      <c r="R213" s="32" t="str">
        <f aca="false">IF($G213&gt;0,$G213,"")</f>
        <v/>
      </c>
      <c r="S213" s="32" t="str">
        <f aca="false">IF($H213&gt;0,$H213,"")</f>
        <v/>
      </c>
      <c r="T213" s="32" t="str">
        <f aca="false">IF($I213&gt;0,$I213,"")</f>
        <v/>
      </c>
      <c r="U213" s="32" t="str">
        <f aca="false">IF($D213&gt;0,$D213,"")</f>
        <v/>
      </c>
      <c r="W213" s="15" t="n">
        <f aca="false">W212+1</f>
        <v>44058</v>
      </c>
      <c r="X213" s="0" t="n">
        <f aca="false">X212+1</f>
        <v>161</v>
      </c>
      <c r="Y213" s="32" t="str">
        <f aca="false">IF($E213&gt;0,$E213,"")</f>
        <v/>
      </c>
      <c r="Z213" s="32" t="str">
        <f aca="false">IF($G213&gt;0,$G213,"")</f>
        <v/>
      </c>
      <c r="AA213" s="32" t="str">
        <f aca="false">IF($I213&gt;0,$I213,"")</f>
        <v/>
      </c>
      <c r="AB213" s="32" t="str">
        <f aca="false">IF($J213&gt;0,$J213,"")</f>
        <v/>
      </c>
      <c r="AC213" s="32" t="str">
        <f aca="false">IF($F213&gt;0,$F213,"")</f>
        <v/>
      </c>
      <c r="AD213" s="32" t="str">
        <f aca="false">IF($D213&gt;0,$D213,"")</f>
        <v/>
      </c>
      <c r="AE213" s="32" t="str">
        <f aca="false">IF($H213&gt;0,$H213,"")</f>
        <v/>
      </c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32" t="str">
        <f aca="false">IF(ISNUMBER('Total Deaths'!$D205),('Total Deaths'!$D205-'Total Deaths'!$D204)/'Total Deaths'!$D$31,"")</f>
        <v/>
      </c>
      <c r="E214" s="32" t="str">
        <f aca="false">IF(ISNUMBER('Total Deaths'!$E212),('Total Deaths'!$E212-'Total Deaths'!$E211)/'Total Deaths'!$E$31,"")</f>
        <v/>
      </c>
      <c r="F214" s="32" t="str">
        <f aca="false">IF(ISNUMBER('Total Deaths'!$F216),('Total Deaths'!$F216-'Total Deaths'!$F215)/'Total Deaths'!$F$31,"")</f>
        <v/>
      </c>
      <c r="G214" s="32" t="str">
        <f aca="false">IF(ISNUMBER('Total Deaths'!$G222),('Total Deaths'!$G222-'Total Deaths'!$G221)/'Total Deaths'!$G$31,"")</f>
        <v/>
      </c>
      <c r="H214" s="32" t="str">
        <f aca="false">IF(ISNUMBER('Total Deaths'!$H220),('Total Deaths'!$H220-'Total Deaths'!$H219)/'Total Deaths'!$H$31,"")</f>
        <v/>
      </c>
      <c r="I214" s="32" t="str">
        <f aca="false">IF(ISNUMBER('Total Deaths'!$I224),('Total Deaths'!$I224-'Total Deaths'!$I223)/'Total Deaths'!$I$31,"")</f>
        <v/>
      </c>
      <c r="J214" s="32" t="str">
        <f aca="false">IF(ISNUMBER('Total Deaths'!$J225),('Total Deaths'!$J225-'Total Deaths'!$J224)/'Total Deaths'!$J$31,"")</f>
        <v/>
      </c>
      <c r="K214" s="54"/>
      <c r="M214" s="15" t="n">
        <f aca="false">M213+1</f>
        <v>44059</v>
      </c>
      <c r="N214" s="0" t="n">
        <f aca="false">N213+1</f>
        <v>162</v>
      </c>
      <c r="O214" s="32" t="str">
        <f aca="false">IF($E214&gt;0,$E214,"")</f>
        <v/>
      </c>
      <c r="P214" s="32" t="str">
        <f aca="false">IF($F214&gt;0,$F214,"")</f>
        <v/>
      </c>
      <c r="Q214" s="32" t="str">
        <f aca="false">IF($J214&gt;0,$J214,"")</f>
        <v/>
      </c>
      <c r="R214" s="32" t="str">
        <f aca="false">IF($G214&gt;0,$G214,"")</f>
        <v/>
      </c>
      <c r="S214" s="32" t="str">
        <f aca="false">IF($H214&gt;0,$H214,"")</f>
        <v/>
      </c>
      <c r="T214" s="32" t="str">
        <f aca="false">IF($I214&gt;0,$I214,"")</f>
        <v/>
      </c>
      <c r="U214" s="32" t="str">
        <f aca="false">IF($D214&gt;0,$D214,"")</f>
        <v/>
      </c>
      <c r="W214" s="15" t="n">
        <f aca="false">W213+1</f>
        <v>44059</v>
      </c>
      <c r="X214" s="0" t="n">
        <f aca="false">X213+1</f>
        <v>162</v>
      </c>
      <c r="Y214" s="32" t="str">
        <f aca="false">IF($E214&gt;0,$E214,"")</f>
        <v/>
      </c>
      <c r="Z214" s="32" t="str">
        <f aca="false">IF($G214&gt;0,$G214,"")</f>
        <v/>
      </c>
      <c r="AA214" s="32" t="str">
        <f aca="false">IF($I214&gt;0,$I214,"")</f>
        <v/>
      </c>
      <c r="AB214" s="32" t="str">
        <f aca="false">IF($J214&gt;0,$J214,"")</f>
        <v/>
      </c>
      <c r="AC214" s="32" t="str">
        <f aca="false">IF($F214&gt;0,$F214,"")</f>
        <v/>
      </c>
      <c r="AD214" s="32" t="str">
        <f aca="false">IF($D214&gt;0,$D214,"")</f>
        <v/>
      </c>
      <c r="AE214" s="32" t="str">
        <f aca="false">IF($H214&gt;0,$H214,"")</f>
        <v/>
      </c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32" t="str">
        <f aca="false">IF(ISNUMBER('Total Deaths'!$D206),('Total Deaths'!$D206-'Total Deaths'!$D205)/'Total Deaths'!$D$31,"")</f>
        <v/>
      </c>
      <c r="E215" s="32" t="str">
        <f aca="false">IF(ISNUMBER('Total Deaths'!$E213),('Total Deaths'!$E213-'Total Deaths'!$E212)/'Total Deaths'!$E$31,"")</f>
        <v/>
      </c>
      <c r="F215" s="32" t="str">
        <f aca="false">IF(ISNUMBER('Total Deaths'!$F217),('Total Deaths'!$F217-'Total Deaths'!$F216)/'Total Deaths'!$F$31,"")</f>
        <v/>
      </c>
      <c r="G215" s="32" t="str">
        <f aca="false">IF(ISNUMBER('Total Deaths'!$G223),('Total Deaths'!$G223-'Total Deaths'!$G222)/'Total Deaths'!$G$31,"")</f>
        <v/>
      </c>
      <c r="H215" s="32" t="str">
        <f aca="false">IF(ISNUMBER('Total Deaths'!$H221),('Total Deaths'!$H221-'Total Deaths'!$H220)/'Total Deaths'!$H$31,"")</f>
        <v/>
      </c>
      <c r="I215" s="32" t="str">
        <f aca="false">IF(ISNUMBER('Total Deaths'!$I225),('Total Deaths'!$I225-'Total Deaths'!$I224)/'Total Deaths'!$I$31,"")</f>
        <v/>
      </c>
      <c r="J215" s="32" t="str">
        <f aca="false">IF(ISNUMBER('Total Deaths'!$J226),('Total Deaths'!$J226-'Total Deaths'!$J225)/'Total Deaths'!$J$31,"")</f>
        <v/>
      </c>
      <c r="K215" s="54"/>
      <c r="M215" s="15" t="n">
        <f aca="false">M214+1</f>
        <v>44060</v>
      </c>
      <c r="N215" s="0" t="n">
        <f aca="false">N214+1</f>
        <v>163</v>
      </c>
      <c r="O215" s="32" t="str">
        <f aca="false">IF($E215&gt;0,$E215,"")</f>
        <v/>
      </c>
      <c r="P215" s="32" t="str">
        <f aca="false">IF($F215&gt;0,$F215,"")</f>
        <v/>
      </c>
      <c r="Q215" s="32" t="str">
        <f aca="false">IF($J215&gt;0,$J215,"")</f>
        <v/>
      </c>
      <c r="R215" s="32" t="str">
        <f aca="false">IF($G215&gt;0,$G215,"")</f>
        <v/>
      </c>
      <c r="S215" s="32" t="str">
        <f aca="false">IF($H215&gt;0,$H215,"")</f>
        <v/>
      </c>
      <c r="T215" s="32" t="str">
        <f aca="false">IF($I215&gt;0,$I215,"")</f>
        <v/>
      </c>
      <c r="U215" s="32" t="str">
        <f aca="false">IF($D215&gt;0,$D215,"")</f>
        <v/>
      </c>
      <c r="W215" s="15" t="n">
        <f aca="false">W214+1</f>
        <v>44060</v>
      </c>
      <c r="X215" s="0" t="n">
        <f aca="false">X214+1</f>
        <v>163</v>
      </c>
      <c r="Y215" s="32" t="str">
        <f aca="false">IF($E215&gt;0,$E215,"")</f>
        <v/>
      </c>
      <c r="Z215" s="32" t="str">
        <f aca="false">IF($G215&gt;0,$G215,"")</f>
        <v/>
      </c>
      <c r="AA215" s="32" t="str">
        <f aca="false">IF($I215&gt;0,$I215,"")</f>
        <v/>
      </c>
      <c r="AB215" s="32" t="str">
        <f aca="false">IF($J215&gt;0,$J215,"")</f>
        <v/>
      </c>
      <c r="AC215" s="32" t="str">
        <f aca="false">IF($F215&gt;0,$F215,"")</f>
        <v/>
      </c>
      <c r="AD215" s="32" t="str">
        <f aca="false">IF($D215&gt;0,$D215,"")</f>
        <v/>
      </c>
      <c r="AE215" s="32" t="str">
        <f aca="false">IF($H215&gt;0,$H215,"")</f>
        <v/>
      </c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32" t="str">
        <f aca="false">IF(ISNUMBER('Total Deaths'!$D207),('Total Deaths'!$D207-'Total Deaths'!$D206)/'Total Deaths'!$D$31,"")</f>
        <v/>
      </c>
      <c r="E216" s="32" t="str">
        <f aca="false">IF(ISNUMBER('Total Deaths'!$E214),('Total Deaths'!$E214-'Total Deaths'!$E213)/'Total Deaths'!$E$31,"")</f>
        <v/>
      </c>
      <c r="F216" s="32" t="str">
        <f aca="false">IF(ISNUMBER('Total Deaths'!$F218),('Total Deaths'!$F218-'Total Deaths'!$F217)/'Total Deaths'!$F$31,"")</f>
        <v/>
      </c>
      <c r="G216" s="32" t="str">
        <f aca="false">IF(ISNUMBER('Total Deaths'!$G224),('Total Deaths'!$G224-'Total Deaths'!$G223)/'Total Deaths'!$G$31,"")</f>
        <v/>
      </c>
      <c r="H216" s="32" t="str">
        <f aca="false">IF(ISNUMBER('Total Deaths'!$H222),('Total Deaths'!$H222-'Total Deaths'!$H221)/'Total Deaths'!$H$31,"")</f>
        <v/>
      </c>
      <c r="I216" s="32" t="str">
        <f aca="false">IF(ISNUMBER('Total Deaths'!$I226),('Total Deaths'!$I226-'Total Deaths'!$I225)/'Total Deaths'!$I$31,"")</f>
        <v/>
      </c>
      <c r="J216" s="32" t="str">
        <f aca="false">IF(ISNUMBER('Total Deaths'!$J227),('Total Deaths'!$J227-'Total Deaths'!$J226)/'Total Deaths'!$J$31,"")</f>
        <v/>
      </c>
      <c r="K216" s="54"/>
      <c r="M216" s="15" t="n">
        <f aca="false">M215+1</f>
        <v>44061</v>
      </c>
      <c r="N216" s="0" t="n">
        <f aca="false">N215+1</f>
        <v>164</v>
      </c>
      <c r="O216" s="32" t="str">
        <f aca="false">IF($E216&gt;0,$E216,"")</f>
        <v/>
      </c>
      <c r="P216" s="32" t="str">
        <f aca="false">IF($F216&gt;0,$F216,"")</f>
        <v/>
      </c>
      <c r="Q216" s="32" t="str">
        <f aca="false">IF($J216&gt;0,$J216,"")</f>
        <v/>
      </c>
      <c r="R216" s="32" t="str">
        <f aca="false">IF($G216&gt;0,$G216,"")</f>
        <v/>
      </c>
      <c r="S216" s="32" t="str">
        <f aca="false">IF($H216&gt;0,$H216,"")</f>
        <v/>
      </c>
      <c r="T216" s="32" t="str">
        <f aca="false">IF($I216&gt;0,$I216,"")</f>
        <v/>
      </c>
      <c r="U216" s="32" t="str">
        <f aca="false">IF($D216&gt;0,$D216,"")</f>
        <v/>
      </c>
      <c r="W216" s="15" t="n">
        <f aca="false">W215+1</f>
        <v>44061</v>
      </c>
      <c r="X216" s="0" t="n">
        <f aca="false">X215+1</f>
        <v>164</v>
      </c>
      <c r="Y216" s="32" t="str">
        <f aca="false">IF($E216&gt;0,$E216,"")</f>
        <v/>
      </c>
      <c r="Z216" s="32" t="str">
        <f aca="false">IF($G216&gt;0,$G216,"")</f>
        <v/>
      </c>
      <c r="AA216" s="32" t="str">
        <f aca="false">IF($I216&gt;0,$I216,"")</f>
        <v/>
      </c>
      <c r="AB216" s="32" t="str">
        <f aca="false">IF($J216&gt;0,$J216,"")</f>
        <v/>
      </c>
      <c r="AC216" s="32" t="str">
        <f aca="false">IF($F216&gt;0,$F216,"")</f>
        <v/>
      </c>
      <c r="AD216" s="32" t="str">
        <f aca="false">IF($D216&gt;0,$D216,"")</f>
        <v/>
      </c>
      <c r="AE216" s="32" t="str">
        <f aca="false">IF($H216&gt;0,$H216,"")</f>
        <v/>
      </c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32" t="str">
        <f aca="false">IF(ISNUMBER('Total Deaths'!$D208),('Total Deaths'!$D208-'Total Deaths'!$D207)/'Total Deaths'!$D$31,"")</f>
        <v/>
      </c>
      <c r="E217" s="32" t="str">
        <f aca="false">IF(ISNUMBER('Total Deaths'!$E215),('Total Deaths'!$E215-'Total Deaths'!$E214)/'Total Deaths'!$E$31,"")</f>
        <v/>
      </c>
      <c r="F217" s="32" t="str">
        <f aca="false">IF(ISNUMBER('Total Deaths'!$F219),('Total Deaths'!$F219-'Total Deaths'!$F218)/'Total Deaths'!$F$31,"")</f>
        <v/>
      </c>
      <c r="G217" s="32" t="str">
        <f aca="false">IF(ISNUMBER('Total Deaths'!$G225),('Total Deaths'!$G225-'Total Deaths'!$G224)/'Total Deaths'!$G$31,"")</f>
        <v/>
      </c>
      <c r="H217" s="32" t="str">
        <f aca="false">IF(ISNUMBER('Total Deaths'!$H223),('Total Deaths'!$H223-'Total Deaths'!$H222)/'Total Deaths'!$H$31,"")</f>
        <v/>
      </c>
      <c r="I217" s="32" t="str">
        <f aca="false">IF(ISNUMBER('Total Deaths'!$I227),('Total Deaths'!$I227-'Total Deaths'!$I226)/'Total Deaths'!$I$31,"")</f>
        <v/>
      </c>
      <c r="J217" s="32" t="str">
        <f aca="false">IF(ISNUMBER('Total Deaths'!$J228),('Total Deaths'!$J228-'Total Deaths'!$J227)/'Total Deaths'!$J$31,"")</f>
        <v/>
      </c>
      <c r="K217" s="54"/>
      <c r="M217" s="15" t="n">
        <f aca="false">M216+1</f>
        <v>44062</v>
      </c>
      <c r="N217" s="0" t="n">
        <f aca="false">N216+1</f>
        <v>165</v>
      </c>
      <c r="O217" s="32" t="str">
        <f aca="false">IF($E217&gt;0,$E217,"")</f>
        <v/>
      </c>
      <c r="P217" s="32" t="str">
        <f aca="false">IF($F217&gt;0,$F217,"")</f>
        <v/>
      </c>
      <c r="Q217" s="32" t="str">
        <f aca="false">IF($J217&gt;0,$J217,"")</f>
        <v/>
      </c>
      <c r="R217" s="32" t="str">
        <f aca="false">IF($G217&gt;0,$G217,"")</f>
        <v/>
      </c>
      <c r="S217" s="32" t="str">
        <f aca="false">IF($H217&gt;0,$H217,"")</f>
        <v/>
      </c>
      <c r="T217" s="32" t="str">
        <f aca="false">IF($I217&gt;0,$I217,"")</f>
        <v/>
      </c>
      <c r="U217" s="32" t="str">
        <f aca="false">IF($D217&gt;0,$D217,"")</f>
        <v/>
      </c>
      <c r="W217" s="15" t="n">
        <f aca="false">W216+1</f>
        <v>44062</v>
      </c>
      <c r="X217" s="0" t="n">
        <f aca="false">X216+1</f>
        <v>165</v>
      </c>
      <c r="Y217" s="32" t="str">
        <f aca="false">IF($E217&gt;0,$E217,"")</f>
        <v/>
      </c>
      <c r="Z217" s="32" t="str">
        <f aca="false">IF($G217&gt;0,$G217,"")</f>
        <v/>
      </c>
      <c r="AA217" s="32" t="str">
        <f aca="false">IF($I217&gt;0,$I217,"")</f>
        <v/>
      </c>
      <c r="AB217" s="32" t="str">
        <f aca="false">IF($J217&gt;0,$J217,"")</f>
        <v/>
      </c>
      <c r="AC217" s="32" t="str">
        <f aca="false">IF($F217&gt;0,$F217,"")</f>
        <v/>
      </c>
      <c r="AD217" s="32" t="str">
        <f aca="false">IF($D217&gt;0,$D217,"")</f>
        <v/>
      </c>
      <c r="AE217" s="32" t="str">
        <f aca="false">IF($H217&gt;0,$H217,"")</f>
        <v/>
      </c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32" t="str">
        <f aca="false">IF(ISNUMBER('Total Deaths'!$D209),('Total Deaths'!$D209-'Total Deaths'!$D208)/'Total Deaths'!$D$31,"")</f>
        <v/>
      </c>
      <c r="E218" s="32" t="str">
        <f aca="false">IF(ISNUMBER('Total Deaths'!$E216),('Total Deaths'!$E216-'Total Deaths'!$E215)/'Total Deaths'!$E$31,"")</f>
        <v/>
      </c>
      <c r="F218" s="32" t="str">
        <f aca="false">IF(ISNUMBER('Total Deaths'!$F220),('Total Deaths'!$F220-'Total Deaths'!$F219)/'Total Deaths'!$F$31,"")</f>
        <v/>
      </c>
      <c r="G218" s="32" t="str">
        <f aca="false">IF(ISNUMBER('Total Deaths'!$G226),('Total Deaths'!$G226-'Total Deaths'!$G225)/'Total Deaths'!$G$31,"")</f>
        <v/>
      </c>
      <c r="H218" s="32" t="str">
        <f aca="false">IF(ISNUMBER('Total Deaths'!$H224),('Total Deaths'!$H224-'Total Deaths'!$H223)/'Total Deaths'!$H$31,"")</f>
        <v/>
      </c>
      <c r="I218" s="32" t="str">
        <f aca="false">IF(ISNUMBER('Total Deaths'!$I228),('Total Deaths'!$I228-'Total Deaths'!$I227)/'Total Deaths'!$I$31,"")</f>
        <v/>
      </c>
      <c r="J218" s="32" t="str">
        <f aca="false">IF(ISNUMBER('Total Deaths'!$J229),('Total Deaths'!$J229-'Total Deaths'!$J228)/'Total Deaths'!$J$31,"")</f>
        <v/>
      </c>
      <c r="K218" s="54"/>
      <c r="M218" s="15" t="n">
        <f aca="false">M217+1</f>
        <v>44063</v>
      </c>
      <c r="N218" s="0" t="n">
        <f aca="false">N217+1</f>
        <v>166</v>
      </c>
      <c r="O218" s="32" t="str">
        <f aca="false">IF($E218&gt;0,$E218,"")</f>
        <v/>
      </c>
      <c r="P218" s="32" t="str">
        <f aca="false">IF($F218&gt;0,$F218,"")</f>
        <v/>
      </c>
      <c r="Q218" s="32" t="str">
        <f aca="false">IF($J218&gt;0,$J218,"")</f>
        <v/>
      </c>
      <c r="R218" s="32" t="str">
        <f aca="false">IF($G218&gt;0,$G218,"")</f>
        <v/>
      </c>
      <c r="S218" s="32" t="str">
        <f aca="false">IF($H218&gt;0,$H218,"")</f>
        <v/>
      </c>
      <c r="T218" s="32" t="str">
        <f aca="false">IF($I218&gt;0,$I218,"")</f>
        <v/>
      </c>
      <c r="U218" s="32" t="str">
        <f aca="false">IF($D218&gt;0,$D218,"")</f>
        <v/>
      </c>
      <c r="W218" s="15" t="n">
        <f aca="false">W217+1</f>
        <v>44063</v>
      </c>
      <c r="X218" s="0" t="n">
        <f aca="false">X217+1</f>
        <v>166</v>
      </c>
      <c r="Y218" s="32" t="str">
        <f aca="false">IF($E218&gt;0,$E218,"")</f>
        <v/>
      </c>
      <c r="Z218" s="32" t="str">
        <f aca="false">IF($G218&gt;0,$G218,"")</f>
        <v/>
      </c>
      <c r="AA218" s="32" t="str">
        <f aca="false">IF($I218&gt;0,$I218,"")</f>
        <v/>
      </c>
      <c r="AB218" s="32" t="str">
        <f aca="false">IF($J218&gt;0,$J218,"")</f>
        <v/>
      </c>
      <c r="AC218" s="32" t="str">
        <f aca="false">IF($F218&gt;0,$F218,"")</f>
        <v/>
      </c>
      <c r="AD218" s="32" t="str">
        <f aca="false">IF($D218&gt;0,$D218,"")</f>
        <v/>
      </c>
      <c r="AE218" s="32" t="str">
        <f aca="false">IF($H218&gt;0,$H218,"")</f>
        <v/>
      </c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32" t="str">
        <f aca="false">IF(ISNUMBER('Total Deaths'!$D210),('Total Deaths'!$D210-'Total Deaths'!$D209)/'Total Deaths'!$D$31,"")</f>
        <v/>
      </c>
      <c r="E219" s="32" t="str">
        <f aca="false">IF(ISNUMBER('Total Deaths'!$E217),('Total Deaths'!$E217-'Total Deaths'!$E216)/'Total Deaths'!$E$31,"")</f>
        <v/>
      </c>
      <c r="F219" s="32" t="str">
        <f aca="false">IF(ISNUMBER('Total Deaths'!$F221),('Total Deaths'!$F221-'Total Deaths'!$F220)/'Total Deaths'!$F$31,"")</f>
        <v/>
      </c>
      <c r="G219" s="32" t="str">
        <f aca="false">IF(ISNUMBER('Total Deaths'!$G227),('Total Deaths'!$G227-'Total Deaths'!$G226)/'Total Deaths'!$G$31,"")</f>
        <v/>
      </c>
      <c r="H219" s="32" t="str">
        <f aca="false">IF(ISNUMBER('Total Deaths'!$H225),('Total Deaths'!$H225-'Total Deaths'!$H224)/'Total Deaths'!$H$31,"")</f>
        <v/>
      </c>
      <c r="I219" s="32" t="str">
        <f aca="false">IF(ISNUMBER('Total Deaths'!$I229),('Total Deaths'!$I229-'Total Deaths'!$I228)/'Total Deaths'!$I$31,"")</f>
        <v/>
      </c>
      <c r="J219" s="32" t="str">
        <f aca="false">IF(ISNUMBER('Total Deaths'!$J230),('Total Deaths'!$J230-'Total Deaths'!$J229)/'Total Deaths'!$J$31,"")</f>
        <v/>
      </c>
      <c r="K219" s="54"/>
      <c r="M219" s="15" t="n">
        <f aca="false">M218+1</f>
        <v>44064</v>
      </c>
      <c r="N219" s="0" t="n">
        <f aca="false">N218+1</f>
        <v>167</v>
      </c>
      <c r="O219" s="32" t="str">
        <f aca="false">IF($E219&gt;0,$E219,"")</f>
        <v/>
      </c>
      <c r="P219" s="32" t="str">
        <f aca="false">IF($F219&gt;0,$F219,"")</f>
        <v/>
      </c>
      <c r="Q219" s="32" t="str">
        <f aca="false">IF($J219&gt;0,$J219,"")</f>
        <v/>
      </c>
      <c r="R219" s="32" t="str">
        <f aca="false">IF($G219&gt;0,$G219,"")</f>
        <v/>
      </c>
      <c r="S219" s="32" t="str">
        <f aca="false">IF($H219&gt;0,$H219,"")</f>
        <v/>
      </c>
      <c r="T219" s="32" t="str">
        <f aca="false">IF($I219&gt;0,$I219,"")</f>
        <v/>
      </c>
      <c r="U219" s="32" t="str">
        <f aca="false">IF($D219&gt;0,$D219,"")</f>
        <v/>
      </c>
      <c r="W219" s="15" t="n">
        <f aca="false">W218+1</f>
        <v>44064</v>
      </c>
      <c r="X219" s="0" t="n">
        <f aca="false">X218+1</f>
        <v>167</v>
      </c>
      <c r="Y219" s="32" t="str">
        <f aca="false">IF($E219&gt;0,$E219,"")</f>
        <v/>
      </c>
      <c r="Z219" s="32" t="str">
        <f aca="false">IF($G219&gt;0,$G219,"")</f>
        <v/>
      </c>
      <c r="AA219" s="32" t="str">
        <f aca="false">IF($I219&gt;0,$I219,"")</f>
        <v/>
      </c>
      <c r="AB219" s="32" t="str">
        <f aca="false">IF($J219&gt;0,$J219,"")</f>
        <v/>
      </c>
      <c r="AC219" s="32" t="str">
        <f aca="false">IF($F219&gt;0,$F219,"")</f>
        <v/>
      </c>
      <c r="AD219" s="32" t="str">
        <f aca="false">IF($D219&gt;0,$D219,"")</f>
        <v/>
      </c>
      <c r="AE219" s="32" t="str">
        <f aca="false">IF($H219&gt;0,$H219,"")</f>
        <v/>
      </c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32" t="str">
        <f aca="false">IF(ISNUMBER('Total Deaths'!$D211),('Total Deaths'!$D211-'Total Deaths'!$D210)/'Total Deaths'!$D$31,"")</f>
        <v/>
      </c>
      <c r="E220" s="32" t="str">
        <f aca="false">IF(ISNUMBER('Total Deaths'!$E218),('Total Deaths'!$E218-'Total Deaths'!$E217)/'Total Deaths'!$E$31,"")</f>
        <v/>
      </c>
      <c r="F220" s="32" t="str">
        <f aca="false">IF(ISNUMBER('Total Deaths'!$F222),('Total Deaths'!$F222-'Total Deaths'!$F221)/'Total Deaths'!$F$31,"")</f>
        <v/>
      </c>
      <c r="G220" s="32" t="str">
        <f aca="false">IF(ISNUMBER('Total Deaths'!$G228),('Total Deaths'!$G228-'Total Deaths'!$G227)/'Total Deaths'!$G$31,"")</f>
        <v/>
      </c>
      <c r="H220" s="32" t="str">
        <f aca="false">IF(ISNUMBER('Total Deaths'!$H226),('Total Deaths'!$H226-'Total Deaths'!$H225)/'Total Deaths'!$H$31,"")</f>
        <v/>
      </c>
      <c r="I220" s="32" t="str">
        <f aca="false">IF(ISNUMBER('Total Deaths'!$I230),('Total Deaths'!$I230-'Total Deaths'!$I229)/'Total Deaths'!$I$31,"")</f>
        <v/>
      </c>
      <c r="J220" s="32" t="str">
        <f aca="false">IF(ISNUMBER('Total Deaths'!$J231),('Total Deaths'!$J231-'Total Deaths'!$J230)/'Total Deaths'!$J$31,"")</f>
        <v/>
      </c>
      <c r="K220" s="54"/>
      <c r="M220" s="15" t="n">
        <f aca="false">M219+1</f>
        <v>44065</v>
      </c>
      <c r="N220" s="0" t="n">
        <f aca="false">N219+1</f>
        <v>168</v>
      </c>
      <c r="O220" s="32" t="str">
        <f aca="false">IF($E220&gt;0,$E220,"")</f>
        <v/>
      </c>
      <c r="P220" s="32" t="str">
        <f aca="false">IF($F220&gt;0,$F220,"")</f>
        <v/>
      </c>
      <c r="Q220" s="32" t="str">
        <f aca="false">IF($J220&gt;0,$J220,"")</f>
        <v/>
      </c>
      <c r="R220" s="32" t="str">
        <f aca="false">IF($G220&gt;0,$G220,"")</f>
        <v/>
      </c>
      <c r="S220" s="32" t="str">
        <f aca="false">IF($H220&gt;0,$H220,"")</f>
        <v/>
      </c>
      <c r="T220" s="32" t="str">
        <f aca="false">IF($I220&gt;0,$I220,"")</f>
        <v/>
      </c>
      <c r="U220" s="32" t="str">
        <f aca="false">IF($D220&gt;0,$D220,"")</f>
        <v/>
      </c>
      <c r="W220" s="15" t="n">
        <f aca="false">W219+1</f>
        <v>44065</v>
      </c>
      <c r="X220" s="0" t="n">
        <f aca="false">X219+1</f>
        <v>168</v>
      </c>
      <c r="Y220" s="32" t="str">
        <f aca="false">IF($E220&gt;0,$E220,"")</f>
        <v/>
      </c>
      <c r="Z220" s="32" t="str">
        <f aca="false">IF($G220&gt;0,$G220,"")</f>
        <v/>
      </c>
      <c r="AA220" s="32" t="str">
        <f aca="false">IF($I220&gt;0,$I220,"")</f>
        <v/>
      </c>
      <c r="AB220" s="32" t="str">
        <f aca="false">IF($J220&gt;0,$J220,"")</f>
        <v/>
      </c>
      <c r="AC220" s="32" t="str">
        <f aca="false">IF($F220&gt;0,$F220,"")</f>
        <v/>
      </c>
      <c r="AD220" s="32" t="str">
        <f aca="false">IF($D220&gt;0,$D220,"")</f>
        <v/>
      </c>
      <c r="AE220" s="32" t="str">
        <f aca="false">IF($H220&gt;0,$H220,"")</f>
        <v/>
      </c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32" t="str">
        <f aca="false">IF(ISNUMBER('Total Deaths'!$D212),('Total Deaths'!$D212-'Total Deaths'!$D211)/'Total Deaths'!$D$31,"")</f>
        <v/>
      </c>
      <c r="E221" s="32" t="str">
        <f aca="false">IF(ISNUMBER('Total Deaths'!$E219),('Total Deaths'!$E219-'Total Deaths'!$E218)/'Total Deaths'!$E$31,"")</f>
        <v/>
      </c>
      <c r="F221" s="32" t="str">
        <f aca="false">IF(ISNUMBER('Total Deaths'!$F223),('Total Deaths'!$F223-'Total Deaths'!$F222)/'Total Deaths'!$F$31,"")</f>
        <v/>
      </c>
      <c r="G221" s="32" t="str">
        <f aca="false">IF(ISNUMBER('Total Deaths'!$G229),('Total Deaths'!$G229-'Total Deaths'!$G228)/'Total Deaths'!$G$31,"")</f>
        <v/>
      </c>
      <c r="H221" s="32" t="str">
        <f aca="false">IF(ISNUMBER('Total Deaths'!$H227),('Total Deaths'!$H227-'Total Deaths'!$H226)/'Total Deaths'!$H$31,"")</f>
        <v/>
      </c>
      <c r="I221" s="32" t="str">
        <f aca="false">IF(ISNUMBER('Total Deaths'!$I231),('Total Deaths'!$I231-'Total Deaths'!$I230)/'Total Deaths'!$I$31,"")</f>
        <v/>
      </c>
      <c r="J221" s="32" t="str">
        <f aca="false">IF(ISNUMBER('Total Deaths'!$J232),('Total Deaths'!$J232-'Total Deaths'!$J231)/'Total Deaths'!$J$31,"")</f>
        <v/>
      </c>
      <c r="K221" s="54"/>
      <c r="M221" s="15" t="n">
        <f aca="false">M220+1</f>
        <v>44066</v>
      </c>
      <c r="N221" s="0" t="n">
        <f aca="false">N220+1</f>
        <v>169</v>
      </c>
      <c r="O221" s="32" t="str">
        <f aca="false">IF($E221&gt;0,$E221,"")</f>
        <v/>
      </c>
      <c r="P221" s="32" t="str">
        <f aca="false">IF($F221&gt;0,$F221,"")</f>
        <v/>
      </c>
      <c r="Q221" s="32" t="str">
        <f aca="false">IF($J221&gt;0,$J221,"")</f>
        <v/>
      </c>
      <c r="R221" s="32" t="str">
        <f aca="false">IF($G221&gt;0,$G221,"")</f>
        <v/>
      </c>
      <c r="S221" s="32" t="str">
        <f aca="false">IF($H221&gt;0,$H221,"")</f>
        <v/>
      </c>
      <c r="T221" s="32" t="str">
        <f aca="false">IF($I221&gt;0,$I221,"")</f>
        <v/>
      </c>
      <c r="U221" s="32" t="str">
        <f aca="false">IF($D221&gt;0,$D221,"")</f>
        <v/>
      </c>
      <c r="W221" s="15" t="n">
        <f aca="false">W220+1</f>
        <v>44066</v>
      </c>
      <c r="X221" s="0" t="n">
        <f aca="false">X220+1</f>
        <v>169</v>
      </c>
      <c r="Y221" s="32" t="str">
        <f aca="false">IF($E221&gt;0,$E221,"")</f>
        <v/>
      </c>
      <c r="Z221" s="32" t="str">
        <f aca="false">IF($G221&gt;0,$G221,"")</f>
        <v/>
      </c>
      <c r="AA221" s="32" t="str">
        <f aca="false">IF($I221&gt;0,$I221,"")</f>
        <v/>
      </c>
      <c r="AB221" s="32" t="str">
        <f aca="false">IF($J221&gt;0,$J221,"")</f>
        <v/>
      </c>
      <c r="AC221" s="32" t="str">
        <f aca="false">IF($F221&gt;0,$F221,"")</f>
        <v/>
      </c>
      <c r="AD221" s="32" t="str">
        <f aca="false">IF($D221&gt;0,$D221,"")</f>
        <v/>
      </c>
      <c r="AE221" s="32" t="str">
        <f aca="false">IF($H221&gt;0,$H221,"")</f>
        <v/>
      </c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32" t="str">
        <f aca="false">IF(ISNUMBER('Total Deaths'!$D213),('Total Deaths'!$D213-'Total Deaths'!$D212)/'Total Deaths'!$D$31,"")</f>
        <v/>
      </c>
      <c r="E222" s="32" t="str">
        <f aca="false">IF(ISNUMBER('Total Deaths'!$E220),('Total Deaths'!$E220-'Total Deaths'!$E219)/'Total Deaths'!$E$31,"")</f>
        <v/>
      </c>
      <c r="F222" s="32" t="str">
        <f aca="false">IF(ISNUMBER('Total Deaths'!$F224),('Total Deaths'!$F224-'Total Deaths'!$F223)/'Total Deaths'!$F$31,"")</f>
        <v/>
      </c>
      <c r="G222" s="32" t="str">
        <f aca="false">IF(ISNUMBER('Total Deaths'!$G230),('Total Deaths'!$G230-'Total Deaths'!$G229)/'Total Deaths'!$G$31,"")</f>
        <v/>
      </c>
      <c r="H222" s="32" t="str">
        <f aca="false">IF(ISNUMBER('Total Deaths'!$H228),('Total Deaths'!$H228-'Total Deaths'!$H227)/'Total Deaths'!$H$31,"")</f>
        <v/>
      </c>
      <c r="I222" s="32" t="str">
        <f aca="false">IF(ISNUMBER('Total Deaths'!$I232),('Total Deaths'!$I232-'Total Deaths'!$I231)/'Total Deaths'!$I$31,"")</f>
        <v/>
      </c>
      <c r="J222" s="32" t="str">
        <f aca="false">IF(ISNUMBER('Total Deaths'!$J233),('Total Deaths'!$J233-'Total Deaths'!$J232)/'Total Deaths'!$J$31,"")</f>
        <v/>
      </c>
      <c r="K222" s="54"/>
      <c r="M222" s="15" t="n">
        <f aca="false">M221+1</f>
        <v>44067</v>
      </c>
      <c r="N222" s="0" t="n">
        <f aca="false">N221+1</f>
        <v>170</v>
      </c>
      <c r="O222" s="32" t="str">
        <f aca="false">IF($E222&gt;0,$E222,"")</f>
        <v/>
      </c>
      <c r="P222" s="32" t="str">
        <f aca="false">IF($F222&gt;0,$F222,"")</f>
        <v/>
      </c>
      <c r="Q222" s="32" t="str">
        <f aca="false">IF($J222&gt;0,$J222,"")</f>
        <v/>
      </c>
      <c r="R222" s="32" t="str">
        <f aca="false">IF($G222&gt;0,$G222,"")</f>
        <v/>
      </c>
      <c r="S222" s="32" t="str">
        <f aca="false">IF($H222&gt;0,$H222,"")</f>
        <v/>
      </c>
      <c r="T222" s="32" t="str">
        <f aca="false">IF($I222&gt;0,$I222,"")</f>
        <v/>
      </c>
      <c r="U222" s="32" t="str">
        <f aca="false">IF($D222&gt;0,$D222,"")</f>
        <v/>
      </c>
      <c r="W222" s="15" t="n">
        <f aca="false">W221+1</f>
        <v>44067</v>
      </c>
      <c r="X222" s="0" t="n">
        <f aca="false">X221+1</f>
        <v>170</v>
      </c>
      <c r="Y222" s="32" t="str">
        <f aca="false">IF($E222&gt;0,$E222,"")</f>
        <v/>
      </c>
      <c r="Z222" s="32" t="str">
        <f aca="false">IF($G222&gt;0,$G222,"")</f>
        <v/>
      </c>
      <c r="AA222" s="32" t="str">
        <f aca="false">IF($I222&gt;0,$I222,"")</f>
        <v/>
      </c>
      <c r="AB222" s="32" t="str">
        <f aca="false">IF($J222&gt;0,$J222,"")</f>
        <v/>
      </c>
      <c r="AC222" s="32" t="str">
        <f aca="false">IF($F222&gt;0,$F222,"")</f>
        <v/>
      </c>
      <c r="AD222" s="32" t="str">
        <f aca="false">IF($D222&gt;0,$D222,"")</f>
        <v/>
      </c>
      <c r="AE222" s="32" t="str">
        <f aca="false">IF($H222&gt;0,$H222,"")</f>
        <v/>
      </c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32" t="str">
        <f aca="false">IF(ISNUMBER('Total Deaths'!$D214),('Total Deaths'!$D214-'Total Deaths'!$D213)/'Total Deaths'!$D$31,"")</f>
        <v/>
      </c>
      <c r="E223" s="32" t="str">
        <f aca="false">IF(ISNUMBER('Total Deaths'!$E221),('Total Deaths'!$E221-'Total Deaths'!$E220)/'Total Deaths'!$E$31,"")</f>
        <v/>
      </c>
      <c r="F223" s="32" t="str">
        <f aca="false">IF(ISNUMBER('Total Deaths'!$F225),('Total Deaths'!$F225-'Total Deaths'!$F224)/'Total Deaths'!$F$31,"")</f>
        <v/>
      </c>
      <c r="G223" s="32" t="str">
        <f aca="false">IF(ISNUMBER('Total Deaths'!$G231),('Total Deaths'!$G231-'Total Deaths'!$G230)/'Total Deaths'!$G$31,"")</f>
        <v/>
      </c>
      <c r="H223" s="32" t="str">
        <f aca="false">IF(ISNUMBER('Total Deaths'!$H229),('Total Deaths'!$H229-'Total Deaths'!$H228)/'Total Deaths'!$H$31,"")</f>
        <v/>
      </c>
      <c r="I223" s="32" t="str">
        <f aca="false">IF(ISNUMBER('Total Deaths'!$I233),('Total Deaths'!$I233-'Total Deaths'!$I232)/'Total Deaths'!$I$31,"")</f>
        <v/>
      </c>
      <c r="J223" s="32" t="str">
        <f aca="false">IF(ISNUMBER('Total Deaths'!$J234),('Total Deaths'!$J234-'Total Deaths'!$J233)/'Total Deaths'!$J$31,"")</f>
        <v/>
      </c>
      <c r="K223" s="54"/>
      <c r="M223" s="15" t="n">
        <f aca="false">M222+1</f>
        <v>44068</v>
      </c>
      <c r="N223" s="0" t="n">
        <f aca="false">N222+1</f>
        <v>171</v>
      </c>
      <c r="O223" s="32" t="str">
        <f aca="false">IF($E223&gt;0,$E223,"")</f>
        <v/>
      </c>
      <c r="P223" s="32" t="str">
        <f aca="false">IF($F223&gt;0,$F223,"")</f>
        <v/>
      </c>
      <c r="Q223" s="32" t="str">
        <f aca="false">IF($J223&gt;0,$J223,"")</f>
        <v/>
      </c>
      <c r="R223" s="32" t="str">
        <f aca="false">IF($G223&gt;0,$G223,"")</f>
        <v/>
      </c>
      <c r="S223" s="32" t="str">
        <f aca="false">IF($H223&gt;0,$H223,"")</f>
        <v/>
      </c>
      <c r="T223" s="32" t="str">
        <f aca="false">IF($I223&gt;0,$I223,"")</f>
        <v/>
      </c>
      <c r="U223" s="32" t="str">
        <f aca="false">IF($D223&gt;0,$D223,"")</f>
        <v/>
      </c>
      <c r="W223" s="15" t="n">
        <f aca="false">W222+1</f>
        <v>44068</v>
      </c>
      <c r="X223" s="0" t="n">
        <f aca="false">X222+1</f>
        <v>171</v>
      </c>
      <c r="Y223" s="32" t="str">
        <f aca="false">IF($E223&gt;0,$E223,"")</f>
        <v/>
      </c>
      <c r="Z223" s="32" t="str">
        <f aca="false">IF($G223&gt;0,$G223,"")</f>
        <v/>
      </c>
      <c r="AA223" s="32" t="str">
        <f aca="false">IF($I223&gt;0,$I223,"")</f>
        <v/>
      </c>
      <c r="AB223" s="32" t="str">
        <f aca="false">IF($J223&gt;0,$J223,"")</f>
        <v/>
      </c>
      <c r="AC223" s="32" t="str">
        <f aca="false">IF($F223&gt;0,$F223,"")</f>
        <v/>
      </c>
      <c r="AD223" s="32" t="str">
        <f aca="false">IF($D223&gt;0,$D223,"")</f>
        <v/>
      </c>
      <c r="AE223" s="32" t="str">
        <f aca="false">IF($H223&gt;0,$H223,"")</f>
        <v/>
      </c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32" t="str">
        <f aca="false">IF(ISNUMBER('Total Deaths'!$D215),('Total Deaths'!$D215-'Total Deaths'!$D214)/'Total Deaths'!$D$31,"")</f>
        <v/>
      </c>
      <c r="E224" s="32" t="str">
        <f aca="false">IF(ISNUMBER('Total Deaths'!$E222),('Total Deaths'!$E222-'Total Deaths'!$E221)/'Total Deaths'!$E$31,"")</f>
        <v/>
      </c>
      <c r="F224" s="32" t="str">
        <f aca="false">IF(ISNUMBER('Total Deaths'!$F226),('Total Deaths'!$F226-'Total Deaths'!$F225)/'Total Deaths'!$F$31,"")</f>
        <v/>
      </c>
      <c r="G224" s="32" t="str">
        <f aca="false">IF(ISNUMBER('Total Deaths'!$G232),('Total Deaths'!$G232-'Total Deaths'!$G231)/'Total Deaths'!$G$31,"")</f>
        <v/>
      </c>
      <c r="H224" s="32" t="str">
        <f aca="false">IF(ISNUMBER('Total Deaths'!$H230),('Total Deaths'!$H230-'Total Deaths'!$H229)/'Total Deaths'!$H$31,"")</f>
        <v/>
      </c>
      <c r="I224" s="32" t="str">
        <f aca="false">IF(ISNUMBER('Total Deaths'!$I234),('Total Deaths'!$I234-'Total Deaths'!$I233)/'Total Deaths'!$I$31,"")</f>
        <v/>
      </c>
      <c r="J224" s="32" t="str">
        <f aca="false">IF(ISNUMBER('Total Deaths'!$J235),('Total Deaths'!$J235-'Total Deaths'!$J234)/'Total Deaths'!$J$31,"")</f>
        <v/>
      </c>
      <c r="K224" s="54"/>
      <c r="M224" s="15" t="n">
        <f aca="false">M223+1</f>
        <v>44069</v>
      </c>
      <c r="N224" s="0" t="n">
        <f aca="false">N223+1</f>
        <v>172</v>
      </c>
      <c r="O224" s="32" t="str">
        <f aca="false">IF($E224&gt;0,$E224,"")</f>
        <v/>
      </c>
      <c r="P224" s="32" t="str">
        <f aca="false">IF($F224&gt;0,$F224,"")</f>
        <v/>
      </c>
      <c r="Q224" s="32" t="str">
        <f aca="false">IF($J224&gt;0,$J224,"")</f>
        <v/>
      </c>
      <c r="R224" s="32" t="str">
        <f aca="false">IF($G224&gt;0,$G224,"")</f>
        <v/>
      </c>
      <c r="S224" s="32" t="str">
        <f aca="false">IF($H224&gt;0,$H224,"")</f>
        <v/>
      </c>
      <c r="T224" s="32" t="str">
        <f aca="false">IF($I224&gt;0,$I224,"")</f>
        <v/>
      </c>
      <c r="U224" s="32" t="str">
        <f aca="false">IF($D224&gt;0,$D224,"")</f>
        <v/>
      </c>
      <c r="W224" s="15" t="n">
        <f aca="false">W223+1</f>
        <v>44069</v>
      </c>
      <c r="X224" s="0" t="n">
        <f aca="false">X223+1</f>
        <v>172</v>
      </c>
      <c r="Y224" s="32" t="str">
        <f aca="false">IF($E224&gt;0,$E224,"")</f>
        <v/>
      </c>
      <c r="Z224" s="32" t="str">
        <f aca="false">IF($G224&gt;0,$G224,"")</f>
        <v/>
      </c>
      <c r="AA224" s="32" t="str">
        <f aca="false">IF($I224&gt;0,$I224,"")</f>
        <v/>
      </c>
      <c r="AB224" s="32" t="str">
        <f aca="false">IF($J224&gt;0,$J224,"")</f>
        <v/>
      </c>
      <c r="AC224" s="32" t="str">
        <f aca="false">IF($F224&gt;0,$F224,"")</f>
        <v/>
      </c>
      <c r="AD224" s="32" t="str">
        <f aca="false">IF($D224&gt;0,$D224,"")</f>
        <v/>
      </c>
      <c r="AE224" s="32" t="str">
        <f aca="false">IF($H224&gt;0,$H224,"")</f>
        <v/>
      </c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32" t="str">
        <f aca="false">IF(ISNUMBER('Total Deaths'!$D216),('Total Deaths'!$D216-'Total Deaths'!$D215)/'Total Deaths'!$D$31,"")</f>
        <v/>
      </c>
      <c r="E225" s="32" t="str">
        <f aca="false">IF(ISNUMBER('Total Deaths'!$E223),('Total Deaths'!$E223-'Total Deaths'!$E222)/'Total Deaths'!$E$31,"")</f>
        <v/>
      </c>
      <c r="F225" s="32" t="str">
        <f aca="false">IF(ISNUMBER('Total Deaths'!$F227),('Total Deaths'!$F227-'Total Deaths'!$F226)/'Total Deaths'!$F$31,"")</f>
        <v/>
      </c>
      <c r="G225" s="32" t="str">
        <f aca="false">IF(ISNUMBER('Total Deaths'!$G233),('Total Deaths'!$G233-'Total Deaths'!$G232)/'Total Deaths'!$G$31,"")</f>
        <v/>
      </c>
      <c r="H225" s="32" t="str">
        <f aca="false">IF(ISNUMBER('Total Deaths'!$H231),('Total Deaths'!$H231-'Total Deaths'!$H230)/'Total Deaths'!$H$31,"")</f>
        <v/>
      </c>
      <c r="I225" s="32" t="str">
        <f aca="false">IF(ISNUMBER('Total Deaths'!$I235),('Total Deaths'!$I235-'Total Deaths'!$I234)/'Total Deaths'!$I$31,"")</f>
        <v/>
      </c>
      <c r="J225" s="32" t="str">
        <f aca="false">IF(ISNUMBER('Total Deaths'!$J236),('Total Deaths'!$J236-'Total Deaths'!$J235)/'Total Deaths'!$J$31,"")</f>
        <v/>
      </c>
      <c r="K225" s="54"/>
      <c r="M225" s="15" t="n">
        <f aca="false">M224+1</f>
        <v>44070</v>
      </c>
      <c r="N225" s="0" t="n">
        <f aca="false">N224+1</f>
        <v>173</v>
      </c>
      <c r="O225" s="32" t="str">
        <f aca="false">IF($E225&gt;0,$E225,"")</f>
        <v/>
      </c>
      <c r="P225" s="32" t="str">
        <f aca="false">IF($F225&gt;0,$F225,"")</f>
        <v/>
      </c>
      <c r="Q225" s="32" t="str">
        <f aca="false">IF($J225&gt;0,$J225,"")</f>
        <v/>
      </c>
      <c r="R225" s="32" t="str">
        <f aca="false">IF($G225&gt;0,$G225,"")</f>
        <v/>
      </c>
      <c r="S225" s="32" t="str">
        <f aca="false">IF($H225&gt;0,$H225,"")</f>
        <v/>
      </c>
      <c r="T225" s="32" t="str">
        <f aca="false">IF($I225&gt;0,$I225,"")</f>
        <v/>
      </c>
      <c r="U225" s="32" t="str">
        <f aca="false">IF($D225&gt;0,$D225,"")</f>
        <v/>
      </c>
      <c r="W225" s="15" t="n">
        <f aca="false">W224+1</f>
        <v>44070</v>
      </c>
      <c r="X225" s="0" t="n">
        <f aca="false">X224+1</f>
        <v>173</v>
      </c>
      <c r="Y225" s="32" t="str">
        <f aca="false">IF($E225&gt;0,$E225,"")</f>
        <v/>
      </c>
      <c r="Z225" s="32" t="str">
        <f aca="false">IF($G225&gt;0,$G225,"")</f>
        <v/>
      </c>
      <c r="AA225" s="32" t="str">
        <f aca="false">IF($I225&gt;0,$I225,"")</f>
        <v/>
      </c>
      <c r="AB225" s="32" t="str">
        <f aca="false">IF($J225&gt;0,$J225,"")</f>
        <v/>
      </c>
      <c r="AC225" s="32" t="str">
        <f aca="false">IF($F225&gt;0,$F225,"")</f>
        <v/>
      </c>
      <c r="AD225" s="32" t="str">
        <f aca="false">IF($D225&gt;0,$D225,"")</f>
        <v/>
      </c>
      <c r="AE225" s="32" t="str">
        <f aca="false">IF($H225&gt;0,$H225,"")</f>
        <v/>
      </c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32" t="str">
        <f aca="false">IF(ISNUMBER('Total Deaths'!$D217),('Total Deaths'!$D217-'Total Deaths'!$D216)/'Total Deaths'!$D$31,"")</f>
        <v/>
      </c>
      <c r="E226" s="32" t="str">
        <f aca="false">IF(ISNUMBER('Total Deaths'!$E224),('Total Deaths'!$E224-'Total Deaths'!$E223)/'Total Deaths'!$E$31,"")</f>
        <v/>
      </c>
      <c r="F226" s="32" t="str">
        <f aca="false">IF(ISNUMBER('Total Deaths'!$F228),('Total Deaths'!$F228-'Total Deaths'!$F227)/'Total Deaths'!$F$31,"")</f>
        <v/>
      </c>
      <c r="G226" s="32" t="str">
        <f aca="false">IF(ISNUMBER('Total Deaths'!$G234),('Total Deaths'!$G234-'Total Deaths'!$G233)/'Total Deaths'!$G$31,"")</f>
        <v/>
      </c>
      <c r="H226" s="32" t="str">
        <f aca="false">IF(ISNUMBER('Total Deaths'!$H232),('Total Deaths'!$H232-'Total Deaths'!$H231)/'Total Deaths'!$H$31,"")</f>
        <v/>
      </c>
      <c r="I226" s="32" t="str">
        <f aca="false">IF(ISNUMBER('Total Deaths'!$I236),('Total Deaths'!$I236-'Total Deaths'!$I235)/'Total Deaths'!$I$31,"")</f>
        <v/>
      </c>
      <c r="J226" s="32" t="str">
        <f aca="false">IF(ISNUMBER('Total Deaths'!$J237),('Total Deaths'!$J237-'Total Deaths'!$J236)/'Total Deaths'!$J$31,"")</f>
        <v/>
      </c>
      <c r="K226" s="54"/>
      <c r="M226" s="15" t="n">
        <f aca="false">M225+1</f>
        <v>44071</v>
      </c>
      <c r="N226" s="0" t="n">
        <f aca="false">N225+1</f>
        <v>174</v>
      </c>
      <c r="O226" s="32" t="str">
        <f aca="false">IF($E226&gt;0,$E226,"")</f>
        <v/>
      </c>
      <c r="P226" s="32" t="str">
        <f aca="false">IF($F226&gt;0,$F226,"")</f>
        <v/>
      </c>
      <c r="Q226" s="32" t="str">
        <f aca="false">IF($J226&gt;0,$J226,"")</f>
        <v/>
      </c>
      <c r="R226" s="32" t="str">
        <f aca="false">IF($G226&gt;0,$G226,"")</f>
        <v/>
      </c>
      <c r="S226" s="32" t="str">
        <f aca="false">IF($H226&gt;0,$H226,"")</f>
        <v/>
      </c>
      <c r="T226" s="32" t="str">
        <f aca="false">IF($I226&gt;0,$I226,"")</f>
        <v/>
      </c>
      <c r="U226" s="32" t="str">
        <f aca="false">IF($D226&gt;0,$D226,"")</f>
        <v/>
      </c>
      <c r="W226" s="15" t="n">
        <f aca="false">W225+1</f>
        <v>44071</v>
      </c>
      <c r="X226" s="0" t="n">
        <f aca="false">X225+1</f>
        <v>174</v>
      </c>
      <c r="Y226" s="32" t="str">
        <f aca="false">IF($E226&gt;0,$E226,"")</f>
        <v/>
      </c>
      <c r="Z226" s="32" t="str">
        <f aca="false">IF($G226&gt;0,$G226,"")</f>
        <v/>
      </c>
      <c r="AA226" s="32" t="str">
        <f aca="false">IF($I226&gt;0,$I226,"")</f>
        <v/>
      </c>
      <c r="AB226" s="32" t="str">
        <f aca="false">IF($J226&gt;0,$J226,"")</f>
        <v/>
      </c>
      <c r="AC226" s="32" t="str">
        <f aca="false">IF($F226&gt;0,$F226,"")</f>
        <v/>
      </c>
      <c r="AD226" s="32" t="str">
        <f aca="false">IF($D226&gt;0,$D226,"")</f>
        <v/>
      </c>
      <c r="AE226" s="32" t="str">
        <f aca="false">IF($H226&gt;0,$H226,"")</f>
        <v/>
      </c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32" t="str">
        <f aca="false">IF(ISNUMBER('Total Deaths'!$D218),('Total Deaths'!$D218-'Total Deaths'!$D217)/'Total Deaths'!$D$31,"")</f>
        <v/>
      </c>
      <c r="E227" s="32" t="str">
        <f aca="false">IF(ISNUMBER('Total Deaths'!$E225),('Total Deaths'!$E225-'Total Deaths'!$E224)/'Total Deaths'!$E$31,"")</f>
        <v/>
      </c>
      <c r="F227" s="32" t="str">
        <f aca="false">IF(ISNUMBER('Total Deaths'!$F229),('Total Deaths'!$F229-'Total Deaths'!$F228)/'Total Deaths'!$F$31,"")</f>
        <v/>
      </c>
      <c r="G227" s="32" t="str">
        <f aca="false">IF(ISNUMBER('Total Deaths'!$G235),('Total Deaths'!$G235-'Total Deaths'!$G234)/'Total Deaths'!$G$31,"")</f>
        <v/>
      </c>
      <c r="H227" s="32" t="str">
        <f aca="false">IF(ISNUMBER('Total Deaths'!$H233),('Total Deaths'!$H233-'Total Deaths'!$H232)/'Total Deaths'!$H$31,"")</f>
        <v/>
      </c>
      <c r="I227" s="32" t="str">
        <f aca="false">IF(ISNUMBER('Total Deaths'!$I237),('Total Deaths'!$I237-'Total Deaths'!$I236)/'Total Deaths'!$I$31,"")</f>
        <v/>
      </c>
      <c r="J227" s="32" t="str">
        <f aca="false">IF(ISNUMBER('Total Deaths'!$J238),('Total Deaths'!$J238-'Total Deaths'!$J237)/'Total Deaths'!$J$31,"")</f>
        <v/>
      </c>
      <c r="K227" s="54"/>
      <c r="M227" s="15" t="n">
        <f aca="false">M226+1</f>
        <v>44072</v>
      </c>
      <c r="N227" s="0" t="n">
        <f aca="false">N226+1</f>
        <v>175</v>
      </c>
      <c r="O227" s="32" t="str">
        <f aca="false">IF($E227&gt;0,$E227,"")</f>
        <v/>
      </c>
      <c r="P227" s="32" t="str">
        <f aca="false">IF($F227&gt;0,$F227,"")</f>
        <v/>
      </c>
      <c r="Q227" s="32" t="str">
        <f aca="false">IF($J227&gt;0,$J227,"")</f>
        <v/>
      </c>
      <c r="R227" s="32" t="str">
        <f aca="false">IF($G227&gt;0,$G227,"")</f>
        <v/>
      </c>
      <c r="S227" s="32" t="str">
        <f aca="false">IF($H227&gt;0,$H227,"")</f>
        <v/>
      </c>
      <c r="T227" s="32" t="str">
        <f aca="false">IF($I227&gt;0,$I227,"")</f>
        <v/>
      </c>
      <c r="U227" s="32" t="str">
        <f aca="false">IF($D227&gt;0,$D227,"")</f>
        <v/>
      </c>
      <c r="W227" s="15" t="n">
        <f aca="false">W226+1</f>
        <v>44072</v>
      </c>
      <c r="X227" s="0" t="n">
        <f aca="false">X226+1</f>
        <v>175</v>
      </c>
      <c r="Y227" s="32" t="str">
        <f aca="false">IF($E227&gt;0,$E227,"")</f>
        <v/>
      </c>
      <c r="Z227" s="32" t="str">
        <f aca="false">IF($G227&gt;0,$G227,"")</f>
        <v/>
      </c>
      <c r="AA227" s="32" t="str">
        <f aca="false">IF($I227&gt;0,$I227,"")</f>
        <v/>
      </c>
      <c r="AB227" s="32" t="str">
        <f aca="false">IF($J227&gt;0,$J227,"")</f>
        <v/>
      </c>
      <c r="AC227" s="32" t="str">
        <f aca="false">IF($F227&gt;0,$F227,"")</f>
        <v/>
      </c>
      <c r="AD227" s="32" t="str">
        <f aca="false">IF($D227&gt;0,$D227,"")</f>
        <v/>
      </c>
      <c r="AE227" s="32" t="str">
        <f aca="false">IF($H227&gt;0,$H227,"")</f>
        <v/>
      </c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32" t="str">
        <f aca="false">IF(ISNUMBER('Total Deaths'!$D219),('Total Deaths'!$D219-'Total Deaths'!$D218)/'Total Deaths'!$D$31,"")</f>
        <v/>
      </c>
      <c r="E228" s="32" t="str">
        <f aca="false">IF(ISNUMBER('Total Deaths'!$E226),('Total Deaths'!$E226-'Total Deaths'!$E225)/'Total Deaths'!$E$31,"")</f>
        <v/>
      </c>
      <c r="F228" s="32" t="str">
        <f aca="false">IF(ISNUMBER('Total Deaths'!$F230),('Total Deaths'!$F230-'Total Deaths'!$F229)/'Total Deaths'!$F$31,"")</f>
        <v/>
      </c>
      <c r="G228" s="32" t="str">
        <f aca="false">IF(ISNUMBER('Total Deaths'!$G236),('Total Deaths'!$G236-'Total Deaths'!$G235)/'Total Deaths'!$G$31,"")</f>
        <v/>
      </c>
      <c r="H228" s="32" t="str">
        <f aca="false">IF(ISNUMBER('Total Deaths'!$H234),('Total Deaths'!$H234-'Total Deaths'!$H233)/'Total Deaths'!$H$31,"")</f>
        <v/>
      </c>
      <c r="I228" s="32" t="str">
        <f aca="false">IF(ISNUMBER('Total Deaths'!$I238),('Total Deaths'!$I238-'Total Deaths'!$I237)/'Total Deaths'!$I$31,"")</f>
        <v/>
      </c>
      <c r="J228" s="32" t="str">
        <f aca="false">IF(ISNUMBER('Total Deaths'!$J239),('Total Deaths'!$J239-'Total Deaths'!$J238)/'Total Deaths'!$J$31,"")</f>
        <v/>
      </c>
      <c r="K228" s="54"/>
      <c r="M228" s="15" t="n">
        <f aca="false">M227+1</f>
        <v>44073</v>
      </c>
      <c r="N228" s="0" t="n">
        <f aca="false">N227+1</f>
        <v>176</v>
      </c>
      <c r="O228" s="32" t="str">
        <f aca="false">IF($E228&gt;0,$E228,"")</f>
        <v/>
      </c>
      <c r="P228" s="32" t="str">
        <f aca="false">IF($F228&gt;0,$F228,"")</f>
        <v/>
      </c>
      <c r="Q228" s="32" t="str">
        <f aca="false">IF($J228&gt;0,$J228,"")</f>
        <v/>
      </c>
      <c r="R228" s="32" t="str">
        <f aca="false">IF($G228&gt;0,$G228,"")</f>
        <v/>
      </c>
      <c r="S228" s="32" t="str">
        <f aca="false">IF($H228&gt;0,$H228,"")</f>
        <v/>
      </c>
      <c r="T228" s="32" t="str">
        <f aca="false">IF($I228&gt;0,$I228,"")</f>
        <v/>
      </c>
      <c r="U228" s="32" t="str">
        <f aca="false">IF($D228&gt;0,$D228,"")</f>
        <v/>
      </c>
      <c r="W228" s="15" t="n">
        <f aca="false">W227+1</f>
        <v>44073</v>
      </c>
      <c r="X228" s="0" t="n">
        <f aca="false">X227+1</f>
        <v>176</v>
      </c>
      <c r="Y228" s="32" t="str">
        <f aca="false">IF($E228&gt;0,$E228,"")</f>
        <v/>
      </c>
      <c r="Z228" s="32" t="str">
        <f aca="false">IF($G228&gt;0,$G228,"")</f>
        <v/>
      </c>
      <c r="AA228" s="32" t="str">
        <f aca="false">IF($I228&gt;0,$I228,"")</f>
        <v/>
      </c>
      <c r="AB228" s="32" t="str">
        <f aca="false">IF($J228&gt;0,$J228,"")</f>
        <v/>
      </c>
      <c r="AC228" s="32" t="str">
        <f aca="false">IF($F228&gt;0,$F228,"")</f>
        <v/>
      </c>
      <c r="AD228" s="32" t="str">
        <f aca="false">IF($D228&gt;0,$D228,"")</f>
        <v/>
      </c>
      <c r="AE228" s="32" t="str">
        <f aca="false">IF($H228&gt;0,$H228,"")</f>
        <v/>
      </c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32" t="str">
        <f aca="false">IF(ISNUMBER('Total Deaths'!$D220),('Total Deaths'!$D220-'Total Deaths'!$D219)/'Total Deaths'!$D$31,"")</f>
        <v/>
      </c>
      <c r="E229" s="32" t="str">
        <f aca="false">IF(ISNUMBER('Total Deaths'!$E227),('Total Deaths'!$E227-'Total Deaths'!$E226)/'Total Deaths'!$E$31,"")</f>
        <v/>
      </c>
      <c r="F229" s="32" t="str">
        <f aca="false">IF(ISNUMBER('Total Deaths'!$F231),('Total Deaths'!$F231-'Total Deaths'!$F230)/'Total Deaths'!$F$31,"")</f>
        <v/>
      </c>
      <c r="G229" s="32" t="str">
        <f aca="false">IF(ISNUMBER('Total Deaths'!$G237),('Total Deaths'!$G237-'Total Deaths'!$G236)/'Total Deaths'!$G$31,"")</f>
        <v/>
      </c>
      <c r="H229" s="32" t="str">
        <f aca="false">IF(ISNUMBER('Total Deaths'!$H235),('Total Deaths'!$H235-'Total Deaths'!$H234)/'Total Deaths'!$H$31,"")</f>
        <v/>
      </c>
      <c r="I229" s="32" t="str">
        <f aca="false">IF(ISNUMBER('Total Deaths'!$I239),('Total Deaths'!$I239-'Total Deaths'!$I238)/'Total Deaths'!$I$31,"")</f>
        <v/>
      </c>
      <c r="J229" s="32" t="str">
        <f aca="false">IF(ISNUMBER('Total Deaths'!$J240),('Total Deaths'!$J240-'Total Deaths'!$J239)/'Total Deaths'!$J$31,"")</f>
        <v/>
      </c>
      <c r="K229" s="54"/>
      <c r="M229" s="15" t="n">
        <f aca="false">M228+1</f>
        <v>44074</v>
      </c>
      <c r="N229" s="0" t="n">
        <f aca="false">N228+1</f>
        <v>177</v>
      </c>
      <c r="O229" s="32" t="str">
        <f aca="false">IF($E229&gt;0,$E229,"")</f>
        <v/>
      </c>
      <c r="P229" s="32" t="str">
        <f aca="false">IF($F229&gt;0,$F229,"")</f>
        <v/>
      </c>
      <c r="Q229" s="32" t="str">
        <f aca="false">IF($J229&gt;0,$J229,"")</f>
        <v/>
      </c>
      <c r="R229" s="32" t="str">
        <f aca="false">IF($G229&gt;0,$G229,"")</f>
        <v/>
      </c>
      <c r="S229" s="32" t="str">
        <f aca="false">IF($H229&gt;0,$H229,"")</f>
        <v/>
      </c>
      <c r="T229" s="32" t="str">
        <f aca="false">IF($I229&gt;0,$I229,"")</f>
        <v/>
      </c>
      <c r="U229" s="32" t="str">
        <f aca="false">IF($D229&gt;0,$D229,"")</f>
        <v/>
      </c>
      <c r="W229" s="15" t="n">
        <f aca="false">W228+1</f>
        <v>44074</v>
      </c>
      <c r="X229" s="0" t="n">
        <f aca="false">X228+1</f>
        <v>177</v>
      </c>
      <c r="Y229" s="32" t="str">
        <f aca="false">IF($E229&gt;0,$E229,"")</f>
        <v/>
      </c>
      <c r="Z229" s="32" t="str">
        <f aca="false">IF($G229&gt;0,$G229,"")</f>
        <v/>
      </c>
      <c r="AA229" s="32" t="str">
        <f aca="false">IF($I229&gt;0,$I229,"")</f>
        <v/>
      </c>
      <c r="AB229" s="32" t="str">
        <f aca="false">IF($J229&gt;0,$J229,"")</f>
        <v/>
      </c>
      <c r="AC229" s="32" t="str">
        <f aca="false">IF($F229&gt;0,$F229,"")</f>
        <v/>
      </c>
      <c r="AD229" s="32" t="str">
        <f aca="false">IF($D229&gt;0,$D229,"")</f>
        <v/>
      </c>
      <c r="AE229" s="32" t="str">
        <f aca="false">IF($H229&gt;0,$H229,"")</f>
        <v/>
      </c>
    </row>
    <row r="230" customFormat="false" ht="12.8" hidden="false" customHeight="false" outlineLevel="0" collapsed="false">
      <c r="B230" s="15"/>
      <c r="D230" s="32" t="str">
        <f aca="false">IF(ISNUMBER('Total Deaths'!$D221),('Total Deaths'!$D221-'Total Deaths'!$D220)/'Total Deaths'!$D$31,"")</f>
        <v/>
      </c>
      <c r="E230" s="32" t="str">
        <f aca="false">IF(ISNUMBER('Total Deaths'!$E228),('Total Deaths'!$E228-'Total Deaths'!$E227)/'Total Deaths'!$E$31,"")</f>
        <v/>
      </c>
      <c r="F230" s="32" t="str">
        <f aca="false">IF(ISNUMBER('Total Deaths'!$F232),('Total Deaths'!$F232-'Total Deaths'!$F231)/'Total Deaths'!$F$31,"")</f>
        <v/>
      </c>
      <c r="G230" s="32" t="str">
        <f aca="false">IF(ISNUMBER('Total Deaths'!$G238),('Total Deaths'!$G238-'Total Deaths'!$G237)/'Total Deaths'!$G$31,"")</f>
        <v/>
      </c>
      <c r="H230" s="32" t="str">
        <f aca="false">IF(ISNUMBER('Total Deaths'!$H236),('Total Deaths'!$H236-'Total Deaths'!$H235)/'Total Deaths'!$H$31,"")</f>
        <v/>
      </c>
      <c r="I230" s="32" t="str">
        <f aca="false">IF(ISNUMBER('Total Deaths'!$I240),('Total Deaths'!$I240-'Total Deaths'!$I239)/'Total Deaths'!$I$31,"")</f>
        <v/>
      </c>
      <c r="J230" s="32" t="str">
        <f aca="false">IF(ISNUMBER('Total Deaths'!$J241),('Total Deaths'!$J241-'Total Deaths'!$J240)/'Total Deaths'!$J$31,"")</f>
        <v/>
      </c>
      <c r="K230" s="54"/>
    </row>
    <row r="231" customFormat="false" ht="12.8" hidden="false" customHeight="false" outlineLevel="0" collapsed="false">
      <c r="D231" s="32" t="str">
        <f aca="false">IF(ISNUMBER('Total Deaths'!$D222),('Total Deaths'!$D222-'Total Deaths'!$D221)/'Total Deaths'!$D$31,"")</f>
        <v/>
      </c>
      <c r="E231" s="32" t="str">
        <f aca="false">IF(ISNUMBER('Total Deaths'!$E229),('Total Deaths'!$E229-'Total Deaths'!$E228)/'Total Deaths'!$E$31,"")</f>
        <v/>
      </c>
      <c r="F231" s="32" t="str">
        <f aca="false">IF(ISNUMBER('Total Deaths'!$F233),('Total Deaths'!$F233-'Total Deaths'!$F232)/'Total Deaths'!$F$31,"")</f>
        <v/>
      </c>
      <c r="G231" s="32" t="str">
        <f aca="false">IF(ISNUMBER('Total Deaths'!$G239),('Total Deaths'!$G239-'Total Deaths'!$G238)/'Total Deaths'!$G$31,"")</f>
        <v/>
      </c>
      <c r="H231" s="32" t="str">
        <f aca="false">IF(ISNUMBER('Total Deaths'!$H237),('Total Deaths'!$H237-'Total Deaths'!$H236)/'Total Deaths'!$H$31,"")</f>
        <v/>
      </c>
      <c r="I231" s="32" t="str">
        <f aca="false">IF(ISNUMBER('Total Deaths'!$I241),('Total Deaths'!$I241-'Total Deaths'!$I240)/'Total Deaths'!$I$31,"")</f>
        <v/>
      </c>
      <c r="J231" s="32" t="str">
        <f aca="false">IF(ISNUMBER('Total Deaths'!$J242),('Total Deaths'!$J242-'Total Deaths'!$J241)/'Total Deaths'!$J$31,"")</f>
        <v/>
      </c>
      <c r="K231" s="54"/>
    </row>
    <row r="232" customFormat="false" ht="12.8" hidden="false" customHeight="false" outlineLevel="0" collapsed="false">
      <c r="D232" s="32" t="str">
        <f aca="false">IF(ISNUMBER('Total Deaths'!$D223),('Total Deaths'!$D223-'Total Deaths'!$D222)/'Total Deaths'!$D$31,"")</f>
        <v/>
      </c>
      <c r="E232" s="32" t="str">
        <f aca="false">IF(ISNUMBER('Total Deaths'!$E230),('Total Deaths'!$E230-'Total Deaths'!$E229)/'Total Deaths'!$E$31,"")</f>
        <v/>
      </c>
      <c r="F232" s="32" t="str">
        <f aca="false">IF(ISNUMBER('Total Deaths'!$F234),('Total Deaths'!$F234-'Total Deaths'!$F233)/'Total Deaths'!$F$31,"")</f>
        <v/>
      </c>
      <c r="G232" s="32" t="str">
        <f aca="false">IF(ISNUMBER('Total Deaths'!$G240),('Total Deaths'!$G240-'Total Deaths'!$G239)/'Total Deaths'!$G$31,"")</f>
        <v/>
      </c>
      <c r="H232" s="32" t="str">
        <f aca="false">IF(ISNUMBER('Total Deaths'!$H238),('Total Deaths'!$H238-'Total Deaths'!$H237)/'Total Deaths'!$H$31,"")</f>
        <v/>
      </c>
      <c r="I232" s="32" t="str">
        <f aca="false">IF(ISNUMBER('Total Deaths'!$I242),('Total Deaths'!$I242-'Total Deaths'!$I241)/'Total Deaths'!$I$31,"")</f>
        <v/>
      </c>
      <c r="J232" s="32" t="str">
        <f aca="false">IF(ISNUMBER('Total Deaths'!$J243),('Total Deaths'!$J243-'Total Deaths'!$J242)/'Total Deaths'!$J$31,"")</f>
        <v/>
      </c>
      <c r="K232" s="54"/>
    </row>
    <row r="233" customFormat="false" ht="12.8" hidden="false" customHeight="false" outlineLevel="0" collapsed="false">
      <c r="D233" s="32" t="str">
        <f aca="false">IF(ISNUMBER('Total Deaths'!$D224),('Total Deaths'!$D224-'Total Deaths'!$D223)/'Total Deaths'!$D$31,"")</f>
        <v/>
      </c>
      <c r="E233" s="32" t="str">
        <f aca="false">IF(ISNUMBER('Total Deaths'!$E231),('Total Deaths'!$E231-'Total Deaths'!$E230)/'Total Deaths'!$E$31,"")</f>
        <v/>
      </c>
      <c r="F233" s="32" t="str">
        <f aca="false">IF(ISNUMBER('Total Deaths'!$F235),('Total Deaths'!$F235-'Total Deaths'!$F234)/'Total Deaths'!$F$31,"")</f>
        <v/>
      </c>
      <c r="G233" s="32" t="str">
        <f aca="false">IF(ISNUMBER('Total Deaths'!$G241),('Total Deaths'!$G241-'Total Deaths'!$G240)/'Total Deaths'!$G$31,"")</f>
        <v/>
      </c>
      <c r="H233" s="32" t="str">
        <f aca="false">IF(ISNUMBER('Total Deaths'!$H239),('Total Deaths'!$H239-'Total Deaths'!$H238)/'Total Deaths'!$H$31,"")</f>
        <v/>
      </c>
      <c r="I233" s="32" t="str">
        <f aca="false">IF(ISNUMBER('Total Deaths'!$I243),('Total Deaths'!$I243-'Total Deaths'!$I242)/'Total Deaths'!$I$31,"")</f>
        <v/>
      </c>
      <c r="J233" s="32" t="str">
        <f aca="false">IF(ISNUMBER('Total Deaths'!$J244),('Total Deaths'!$J244-'Total Deaths'!$J243)/'Total Deaths'!$J$31,"")</f>
        <v/>
      </c>
      <c r="K233" s="54"/>
    </row>
    <row r="234" customFormat="false" ht="12.8" hidden="false" customHeight="false" outlineLevel="0" collapsed="false">
      <c r="D234" s="32" t="str">
        <f aca="false">IF(ISNUMBER('Total Deaths'!$D225),('Total Deaths'!$D225-'Total Deaths'!$D224)/'Total Deaths'!$D$31,"")</f>
        <v/>
      </c>
      <c r="E234" s="32" t="str">
        <f aca="false">IF(ISNUMBER('Total Deaths'!$E232),('Total Deaths'!$E232-'Total Deaths'!$E231)/'Total Deaths'!$E$31,"")</f>
        <v/>
      </c>
      <c r="F234" s="32" t="str">
        <f aca="false">IF(ISNUMBER('Total Deaths'!$F236),('Total Deaths'!$F236-'Total Deaths'!$F235)/'Total Deaths'!$F$31,"")</f>
        <v/>
      </c>
      <c r="G234" s="32" t="str">
        <f aca="false">IF(ISNUMBER('Total Deaths'!$G242),('Total Deaths'!$G242-'Total Deaths'!$G241)/'Total Deaths'!$G$31,"")</f>
        <v/>
      </c>
      <c r="H234" s="32" t="str">
        <f aca="false">IF(ISNUMBER('Total Deaths'!$H240),('Total Deaths'!$H240-'Total Deaths'!$H239)/'Total Deaths'!$H$31,"")</f>
        <v/>
      </c>
      <c r="I234" s="32" t="str">
        <f aca="false">IF(ISNUMBER('Total Deaths'!$I244),('Total Deaths'!$I244-'Total Deaths'!$I243)/'Total Deaths'!$I$31,"")</f>
        <v/>
      </c>
      <c r="J234" s="32" t="str">
        <f aca="false">IF(ISNUMBER('Total Deaths'!$J245),('Total Deaths'!$J245-'Total Deaths'!$J244)/'Total Deaths'!$J$31,"")</f>
        <v/>
      </c>
      <c r="K234" s="54"/>
    </row>
    <row r="235" customFormat="false" ht="12.8" hidden="false" customHeight="false" outlineLevel="0" collapsed="false">
      <c r="D235" s="32" t="str">
        <f aca="false">IF(ISNUMBER('Total Deaths'!$D226),('Total Deaths'!$D226-'Total Deaths'!$D225)/'Total Deaths'!$D$31,"")</f>
        <v/>
      </c>
      <c r="E235" s="32" t="str">
        <f aca="false">IF(ISNUMBER('Total Deaths'!$E233),('Total Deaths'!$E233-'Total Deaths'!$E232)/'Total Deaths'!$E$31,"")</f>
        <v/>
      </c>
      <c r="F235" s="32" t="str">
        <f aca="false">IF(ISNUMBER('Total Deaths'!$F237),('Total Deaths'!$F237-'Total Deaths'!$F236)/'Total Deaths'!$F$31,"")</f>
        <v/>
      </c>
      <c r="G235" s="32" t="str">
        <f aca="false">IF(ISNUMBER('Total Deaths'!$G243),('Total Deaths'!$G243-'Total Deaths'!$G242)/'Total Deaths'!$G$31,"")</f>
        <v/>
      </c>
      <c r="H235" s="32" t="str">
        <f aca="false">IF(ISNUMBER('Total Deaths'!$H241),('Total Deaths'!$H241-'Total Deaths'!$H240)/'Total Deaths'!$H$31,"")</f>
        <v/>
      </c>
      <c r="I235" s="32" t="str">
        <f aca="false">IF(ISNUMBER('Total Deaths'!$I245),('Total Deaths'!$I245-'Total Deaths'!$I244)/'Total Deaths'!$I$31,"")</f>
        <v/>
      </c>
      <c r="J235" s="32" t="str">
        <f aca="false">IF(ISNUMBER('Total Deaths'!$J246),('Total Deaths'!$J246-'Total Deaths'!$J245)/'Total Deaths'!$J$31,"")</f>
        <v/>
      </c>
      <c r="K235" s="54"/>
    </row>
    <row r="236" customFormat="false" ht="12.8" hidden="false" customHeight="false" outlineLevel="0" collapsed="false">
      <c r="D236" s="32" t="str">
        <f aca="false">IF(ISNUMBER('Total Deaths'!$D227),('Total Deaths'!$D227-'Total Deaths'!$D226)/'Total Deaths'!$D$31,"")</f>
        <v/>
      </c>
      <c r="E236" s="32" t="str">
        <f aca="false">IF(ISNUMBER('Total Deaths'!$E234),('Total Deaths'!$E234-'Total Deaths'!$E233)/'Total Deaths'!$E$31,"")</f>
        <v/>
      </c>
      <c r="F236" s="32" t="str">
        <f aca="false">IF(ISNUMBER('Total Deaths'!$F238),('Total Deaths'!$F238-'Total Deaths'!$F237)/'Total Deaths'!$F$31,"")</f>
        <v/>
      </c>
      <c r="G236" s="32" t="str">
        <f aca="false">IF(ISNUMBER('Total Deaths'!$G244),('Total Deaths'!$G244-'Total Deaths'!$G243)/'Total Deaths'!$G$31,"")</f>
        <v/>
      </c>
      <c r="H236" s="32" t="str">
        <f aca="false">IF(ISNUMBER('Total Deaths'!$H242),('Total Deaths'!$H242-'Total Deaths'!$H241)/'Total Deaths'!$H$31,"")</f>
        <v/>
      </c>
      <c r="I236" s="32" t="str">
        <f aca="false">IF(ISNUMBER('Total Deaths'!$I246),('Total Deaths'!$I246-'Total Deaths'!$I245)/'Total Deaths'!$I$31,"")</f>
        <v/>
      </c>
      <c r="J236" s="32" t="str">
        <f aca="false">IF(ISNUMBER('Total Deaths'!$J247),('Total Deaths'!$J247-'Total Deaths'!$J246)/'Total Deaths'!$J$31,"")</f>
        <v/>
      </c>
      <c r="K236" s="54"/>
    </row>
    <row r="237" customFormat="false" ht="12.8" hidden="false" customHeight="false" outlineLevel="0" collapsed="false">
      <c r="D237" s="32" t="str">
        <f aca="false">IF(ISNUMBER('Total Deaths'!$D228),('Total Deaths'!$D228-'Total Deaths'!$D227)/'Total Deaths'!$D$31,"")</f>
        <v/>
      </c>
      <c r="E237" s="32" t="str">
        <f aca="false">IF(ISNUMBER('Total Deaths'!$E235),('Total Deaths'!$E235-'Total Deaths'!$E234)/'Total Deaths'!$E$31,"")</f>
        <v/>
      </c>
      <c r="F237" s="32" t="str">
        <f aca="false">IF(ISNUMBER('Total Deaths'!$F239),('Total Deaths'!$F239-'Total Deaths'!$F238)/'Total Deaths'!$F$31,"")</f>
        <v/>
      </c>
      <c r="G237" s="32" t="str">
        <f aca="false">IF(ISNUMBER('Total Deaths'!$G245),('Total Deaths'!$G245-'Total Deaths'!$G244)/'Total Deaths'!$G$31,"")</f>
        <v/>
      </c>
      <c r="H237" s="32" t="str">
        <f aca="false">IF(ISNUMBER('Total Deaths'!$H243),('Total Deaths'!$H243-'Total Deaths'!$H242)/'Total Deaths'!$H$31,"")</f>
        <v/>
      </c>
      <c r="I237" s="32" t="str">
        <f aca="false">IF(ISNUMBER('Total Deaths'!$I247),('Total Deaths'!$I247-'Total Deaths'!$I246)/'Total Deaths'!$I$31,"")</f>
        <v/>
      </c>
      <c r="J237" s="32" t="str">
        <f aca="false">IF(ISNUMBER('Total Deaths'!$J248),('Total Deaths'!$J248-'Total Deaths'!$J247)/'Total Deaths'!$J$31,"")</f>
        <v/>
      </c>
      <c r="K237" s="54"/>
    </row>
    <row r="238" customFormat="false" ht="12.8" hidden="false" customHeight="false" outlineLevel="0" collapsed="false">
      <c r="D238" s="32" t="str">
        <f aca="false">IF(ISNUMBER('Total Deaths'!$D229),('Total Deaths'!$D229-'Total Deaths'!$D228)/'Total Deaths'!$D$31,"")</f>
        <v/>
      </c>
      <c r="E238" s="32" t="str">
        <f aca="false">IF(ISNUMBER('Total Deaths'!$E236),('Total Deaths'!$E236-'Total Deaths'!$E235)/'Total Deaths'!$E$31,"")</f>
        <v/>
      </c>
      <c r="F238" s="32" t="str">
        <f aca="false">IF(ISNUMBER('Total Deaths'!$F240),('Total Deaths'!$F240-'Total Deaths'!$F239)/'Total Deaths'!$F$31,"")</f>
        <v/>
      </c>
      <c r="G238" s="32" t="str">
        <f aca="false">IF(ISNUMBER('Total Deaths'!$G246),('Total Deaths'!$G246-'Total Deaths'!$G245)/'Total Deaths'!$G$31,"")</f>
        <v/>
      </c>
      <c r="H238" s="32" t="str">
        <f aca="false">IF(ISNUMBER('Total Deaths'!$H244),('Total Deaths'!$H244-'Total Deaths'!$H243)/'Total Deaths'!$H$31,"")</f>
        <v/>
      </c>
      <c r="I238" s="32" t="str">
        <f aca="false">IF(ISNUMBER('Total Deaths'!$I248),('Total Deaths'!$I248-'Total Deaths'!$I247)/'Total Deaths'!$I$31,"")</f>
        <v/>
      </c>
      <c r="J238" s="32" t="str">
        <f aca="false">IF(ISNUMBER('Total Deaths'!$J249),('Total Deaths'!$J249-'Total Deaths'!$J248)/'Total Deaths'!$J$31,"")</f>
        <v/>
      </c>
      <c r="K238" s="54"/>
    </row>
    <row r="239" customFormat="false" ht="12.8" hidden="false" customHeight="false" outlineLevel="0" collapsed="false">
      <c r="D239" s="32" t="str">
        <f aca="false">IF(ISNUMBER('Total Deaths'!$D230),('Total Deaths'!$D230-'Total Deaths'!$D229)/'Total Deaths'!$D$31,"")</f>
        <v/>
      </c>
      <c r="E239" s="32" t="str">
        <f aca="false">IF(ISNUMBER('Total Deaths'!$E237),('Total Deaths'!$E237-'Total Deaths'!$E236)/'Total Deaths'!$E$31,"")</f>
        <v/>
      </c>
      <c r="F239" s="32" t="str">
        <f aca="false">IF(ISNUMBER('Total Deaths'!$F241),('Total Deaths'!$F241-'Total Deaths'!$F240)/'Total Deaths'!$F$31,"")</f>
        <v/>
      </c>
      <c r="G239" s="32" t="str">
        <f aca="false">IF(ISNUMBER('Total Deaths'!$G247),('Total Deaths'!$G247-'Total Deaths'!$G246)/'Total Deaths'!$G$31,"")</f>
        <v/>
      </c>
      <c r="H239" s="32" t="str">
        <f aca="false">IF(ISNUMBER('Total Deaths'!$H245),('Total Deaths'!$H245-'Total Deaths'!$H244)/'Total Deaths'!$H$31,"")</f>
        <v/>
      </c>
      <c r="I239" s="32" t="str">
        <f aca="false">IF(ISNUMBER('Total Deaths'!$I249),('Total Deaths'!$I249-'Total Deaths'!$I248)/'Total Deaths'!$I$31,"")</f>
        <v/>
      </c>
      <c r="J239" s="32" t="str">
        <f aca="false">IF(ISNUMBER('Total Deaths'!$J250),('Total Deaths'!$J250-'Total Deaths'!$J249)/'Total Deaths'!$J$31,"")</f>
        <v/>
      </c>
      <c r="K239" s="54"/>
    </row>
    <row r="240" customFormat="false" ht="12.8" hidden="false" customHeight="false" outlineLevel="0" collapsed="false">
      <c r="D240" s="32" t="str">
        <f aca="false">IF(ISNUMBER('Total Deaths'!$D231),('Total Deaths'!$D231-'Total Deaths'!$D230)/'Total Deaths'!$D$31,"")</f>
        <v/>
      </c>
      <c r="E240" s="32" t="str">
        <f aca="false">IF(ISNUMBER('Total Deaths'!$E238),('Total Deaths'!$E238-'Total Deaths'!$E237)/'Total Deaths'!$E$31,"")</f>
        <v/>
      </c>
      <c r="F240" s="32" t="str">
        <f aca="false">IF(ISNUMBER('Total Deaths'!$F242),('Total Deaths'!$F242-'Total Deaths'!$F241)/'Total Deaths'!$F$31,"")</f>
        <v/>
      </c>
      <c r="G240" s="32" t="str">
        <f aca="false">IF(ISNUMBER('Total Deaths'!$G248),('Total Deaths'!$G248-'Total Deaths'!$G247)/'Total Deaths'!$G$31,"")</f>
        <v/>
      </c>
      <c r="H240" s="32" t="str">
        <f aca="false">IF(ISNUMBER('Total Deaths'!$H246),('Total Deaths'!$H246-'Total Deaths'!$H245)/'Total Deaths'!$H$31,"")</f>
        <v/>
      </c>
      <c r="I240" s="32" t="str">
        <f aca="false">IF(ISNUMBER('Total Deaths'!$I250),('Total Deaths'!$I250-'Total Deaths'!$I249)/'Total Deaths'!$I$31,"")</f>
        <v/>
      </c>
      <c r="J240" s="32" t="str">
        <f aca="false">IF(ISNUMBER('Total Deaths'!$J251),('Total Deaths'!$J251-'Total Deaths'!$J250)/'Total Deaths'!$J$31,"")</f>
        <v/>
      </c>
      <c r="K240" s="3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7:U23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N109" activeCellId="0" sqref="N109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78"/>
    <col collapsed="false" customWidth="false" hidden="false" outlineLevel="0" max="19" min="14" style="32" width="11.52"/>
  </cols>
  <sheetData>
    <row r="47" customFormat="false" ht="12.8" hidden="false" customHeight="false" outlineLevel="0" collapsed="false">
      <c r="C47" s="32"/>
      <c r="D47" s="32"/>
      <c r="E47" s="32"/>
      <c r="F47" s="32"/>
      <c r="G47" s="32"/>
      <c r="H47" s="32"/>
      <c r="I47" s="32"/>
    </row>
    <row r="48" customFormat="false" ht="12.8" hidden="false" customHeight="false" outlineLevel="0" collapsed="false">
      <c r="C48" s="32"/>
      <c r="D48" s="32"/>
      <c r="E48" s="32"/>
      <c r="F48" s="32"/>
      <c r="G48" s="32"/>
      <c r="H48" s="32"/>
      <c r="I48" s="32"/>
    </row>
    <row r="49" customFormat="false" ht="12.8" hidden="false" customHeight="false" outlineLevel="0" collapsed="false">
      <c r="C49" s="32"/>
      <c r="D49" s="32"/>
      <c r="E49" s="32"/>
      <c r="F49" s="32"/>
      <c r="G49" s="32"/>
      <c r="H49" s="32"/>
      <c r="I49" s="32"/>
    </row>
    <row r="50" customFormat="false" ht="12.8" hidden="false" customHeight="false" outlineLevel="0" collapsed="false">
      <c r="C50" s="35" t="s">
        <v>136</v>
      </c>
      <c r="E50" s="37"/>
      <c r="F50" s="55"/>
      <c r="G50" s="37"/>
      <c r="I50" s="37"/>
    </row>
    <row r="51" customFormat="false" ht="12.8" hidden="false" customHeight="false" outlineLevel="0" collapsed="false">
      <c r="A51" s="7" t="s">
        <v>120</v>
      </c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44"/>
      <c r="N51" s="53" t="s">
        <v>137</v>
      </c>
      <c r="O51" s="53" t="s">
        <v>138</v>
      </c>
      <c r="P51" s="53" t="s">
        <v>139</v>
      </c>
      <c r="Q51" s="53" t="s">
        <v>140</v>
      </c>
      <c r="R51" s="53" t="s">
        <v>141</v>
      </c>
      <c r="S51" s="53" t="s">
        <v>142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32" t="n">
        <f aca="false">IF('Total Deaths'!D43&gt;0,'Total Deaths'!D43/'Total Deaths'!D$31,"")</f>
        <v>3.85251322751323</v>
      </c>
      <c r="D52" s="32" t="n">
        <f aca="false"> IF( 'Total Deaths'!E50&gt;0,'Total Deaths'!E50/'Total Deaths'!E$31,"")</f>
        <v>4.19251336898396</v>
      </c>
      <c r="E52" s="32" t="n">
        <f aca="false">IF('Total Deaths'!F54&gt;0,'Total Deaths'!F54/'Total Deaths'!F$31,"")</f>
        <v>4.0447372452888</v>
      </c>
      <c r="F52" s="32" t="n">
        <f aca="false">IF('Total Deaths'!G60&gt;0,'Total Deaths'!G60/'Total Deaths'!$G$31,"")</f>
        <v>3.86100386100386</v>
      </c>
      <c r="G52" s="32" t="n">
        <f aca="false">IF('Total Deaths'!H58&gt;0,'Total Deaths'!H58/'Total Deaths'!H$31,"")</f>
        <v>4.2041599055908</v>
      </c>
      <c r="H52" s="32" t="n">
        <f aca="false">IF('Total Deaths'!I62&gt;0,'Total Deaths'!I62/'Total Deaths'!I$31,"")</f>
        <v>3.91238670694864</v>
      </c>
      <c r="I52" s="32" t="n">
        <f aca="false">'Total Deaths'!J63/'Total Deaths'!J$31</f>
        <v>4.18954404392456</v>
      </c>
      <c r="J52" s="47"/>
      <c r="K52" s="32"/>
      <c r="L52" s="32"/>
      <c r="M52" s="0" t="n">
        <v>0</v>
      </c>
      <c r="N52" s="32" t="n">
        <f aca="false">C52/I52</f>
        <v>0.919554296869112</v>
      </c>
      <c r="O52" s="32" t="n">
        <f aca="false">F52/I52</f>
        <v>0.921580921580922</v>
      </c>
      <c r="P52" s="32" t="n">
        <f aca="false">G52/I52</f>
        <v>1.00348865210939</v>
      </c>
      <c r="Q52" s="32" t="n">
        <f aca="false">D52/I52</f>
        <v>1.0007087465911</v>
      </c>
      <c r="R52" s="32" t="n">
        <f aca="false">E52/I52</f>
        <v>0.965436143619076</v>
      </c>
      <c r="S52" s="32" t="n">
        <f aca="false">H52/I52</f>
        <v>0.933845465265405</v>
      </c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32" t="n">
        <f aca="false">IF('Total Deaths'!D44&gt;0,'Total Deaths'!D44/'Total Deaths'!D$31,"")</f>
        <v>6.0515873015873</v>
      </c>
      <c r="D53" s="32" t="n">
        <f aca="false"> IF( 'Total Deaths'!E51&gt;0,'Total Deaths'!E51/'Total Deaths'!E$31,"")</f>
        <v>6.28877005347594</v>
      </c>
      <c r="E53" s="32" t="n">
        <f aca="false">IF('Total Deaths'!F55&gt;0,'Total Deaths'!F55/'Total Deaths'!F$31,"")</f>
        <v>5.69940248199786</v>
      </c>
      <c r="F53" s="32" t="n">
        <f aca="false">IF('Total Deaths'!G61&gt;0,'Total Deaths'!G61/'Total Deaths'!$G$31,"")</f>
        <v>5.98455598455598</v>
      </c>
      <c r="G53" s="32" t="n">
        <f aca="false">IF('Total Deaths'!H59&gt;0,'Total Deaths'!H59/'Total Deaths'!H$31,"")</f>
        <v>5.29576633721788</v>
      </c>
      <c r="H53" s="32" t="n">
        <f aca="false">IF('Total Deaths'!I63&gt;0,'Total Deaths'!I63/'Total Deaths'!I$31,"")</f>
        <v>5.12386706948641</v>
      </c>
      <c r="I53" s="32" t="n">
        <f aca="false">'Total Deaths'!J64/'Total Deaths'!J$31</f>
        <v>5.16829792313201</v>
      </c>
      <c r="J53" s="47"/>
      <c r="K53" s="32"/>
      <c r="L53" s="32"/>
      <c r="M53" s="0" t="n">
        <f aca="false">M52+1</f>
        <v>1</v>
      </c>
      <c r="N53" s="32" t="n">
        <f aca="false">C53/I53</f>
        <v>1.17090527512006</v>
      </c>
      <c r="O53" s="32" t="n">
        <f aca="false">F53/I53</f>
        <v>1.15793556671155</v>
      </c>
      <c r="P53" s="32" t="n">
        <f aca="false">G53/I53</f>
        <v>1.02466351901181</v>
      </c>
      <c r="Q53" s="32" t="n">
        <f aca="false">D53/I53</f>
        <v>1.21679712489657</v>
      </c>
      <c r="R53" s="32" t="n">
        <f aca="false">E53/I53</f>
        <v>1.10276198600873</v>
      </c>
      <c r="S53" s="32" t="n">
        <f aca="false">H53/I53</f>
        <v>0.991403194183767</v>
      </c>
      <c r="U53" s="36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32" t="n">
        <f aca="false">IF('Total Deaths'!D45&gt;0,'Total Deaths'!D45/'Total Deaths'!D$31,"")</f>
        <v>7.65542328042328</v>
      </c>
      <c r="D54" s="32" t="n">
        <f aca="false"> IF( 'Total Deaths'!E52&gt;0,'Total Deaths'!E52/'Total Deaths'!E$31,"")</f>
        <v>7.31550802139037</v>
      </c>
      <c r="E54" s="32" t="n">
        <f aca="false">IF('Total Deaths'!F56&gt;0,'Total Deaths'!F56/'Total Deaths'!F$31,"")</f>
        <v>6.89443848628773</v>
      </c>
      <c r="F54" s="32" t="n">
        <f aca="false">IF('Total Deaths'!G62&gt;0,'Total Deaths'!G62/'Total Deaths'!$G$31,"")</f>
        <v>7.43243243243243</v>
      </c>
      <c r="G54" s="32" t="n">
        <f aca="false">IF('Total Deaths'!H60&gt;0,'Total Deaths'!H60/'Total Deaths'!H$31,"")</f>
        <v>7.49373063873728</v>
      </c>
      <c r="H54" s="32" t="n">
        <f aca="false">IF('Total Deaths'!I64&gt;0,'Total Deaths'!I64/'Total Deaths'!I$31,"")</f>
        <v>6.70996978851964</v>
      </c>
      <c r="I54" s="32" t="n">
        <f aca="false">IF('Total Deaths'!J65&gt;0,'Total Deaths'!J65/'Total Deaths'!J$31,"")</f>
        <v>6.45738839818572</v>
      </c>
      <c r="J54" s="47"/>
      <c r="K54" s="32"/>
      <c r="L54" s="32"/>
      <c r="M54" s="0" t="n">
        <f aca="false">M53+1</f>
        <v>2</v>
      </c>
      <c r="N54" s="32" t="n">
        <f aca="false">C54/I54</f>
        <v>1.18552932058015</v>
      </c>
      <c r="O54" s="32" t="n">
        <f aca="false">F54/I54</f>
        <v>1.15099665284508</v>
      </c>
      <c r="P54" s="32" t="n">
        <f aca="false">G54/I54</f>
        <v>1.16048937691943</v>
      </c>
      <c r="Q54" s="32" t="n">
        <f aca="false">D54/I54</f>
        <v>1.13288957861753</v>
      </c>
      <c r="R54" s="32" t="n">
        <f aca="false">E54/I54</f>
        <v>1.06768217445691</v>
      </c>
      <c r="S54" s="32" t="n">
        <f aca="false">H54/I54</f>
        <v>1.03911509959737</v>
      </c>
      <c r="U54" s="36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32" t="n">
        <f aca="false">IF('Total Deaths'!D46&gt;0,'Total Deaths'!D46/'Total Deaths'!D$31,"")</f>
        <v>10.4332010582011</v>
      </c>
      <c r="D55" s="32" t="n">
        <f aca="false"> IF( 'Total Deaths'!E53&gt;0,'Total Deaths'!E53/'Total Deaths'!E$31,"")</f>
        <v>11.4010695187166</v>
      </c>
      <c r="E55" s="32" t="n">
        <f aca="false">IF('Total Deaths'!F57&gt;0,'Total Deaths'!F57/'Total Deaths'!F$31,"")</f>
        <v>8.61038762065267</v>
      </c>
      <c r="F55" s="32" t="n">
        <f aca="false">IF('Total Deaths'!G63&gt;0,'Total Deaths'!G63/'Total Deaths'!$G$31,"")</f>
        <v>10.1351351351351</v>
      </c>
      <c r="G55" s="32" t="n">
        <f aca="false">IF('Total Deaths'!H61&gt;0,'Total Deaths'!H61/'Total Deaths'!H$31,"")</f>
        <v>10.2374981560702</v>
      </c>
      <c r="H55" s="32" t="n">
        <f aca="false">IF('Total Deaths'!I65&gt;0,'Total Deaths'!I65/'Total Deaths'!I$31,"")</f>
        <v>7.8036253776435</v>
      </c>
      <c r="I55" s="32" t="n">
        <f aca="false">IF('Total Deaths'!J66&gt;0,'Total Deaths'!J66/'Total Deaths'!J$31,"")</f>
        <v>7.69873478157078</v>
      </c>
      <c r="J55" s="47"/>
      <c r="K55" s="32"/>
      <c r="L55" s="32"/>
      <c r="M55" s="0" t="n">
        <f aca="false">M54+1</f>
        <v>3</v>
      </c>
      <c r="N55" s="32" t="n">
        <f aca="false">C55/I55</f>
        <v>1.35518385217998</v>
      </c>
      <c r="O55" s="32" t="n">
        <f aca="false">F55/I55</f>
        <v>1.31646763042112</v>
      </c>
      <c r="P55" s="32" t="n">
        <f aca="false">G55/I55</f>
        <v>1.32976371397762</v>
      </c>
      <c r="Q55" s="32" t="n">
        <f aca="false">D55/I55</f>
        <v>1.48090171205903</v>
      </c>
      <c r="R55" s="32" t="n">
        <f aca="false">E55/I55</f>
        <v>1.11841593001284</v>
      </c>
      <c r="S55" s="32" t="n">
        <f aca="false">H55/I55</f>
        <v>1.01362439401391</v>
      </c>
      <c r="U55" s="36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32" t="n">
        <f aca="false">IF('Total Deaths'!D47&gt;0,'Total Deaths'!D47/'Total Deaths'!D$31,"")</f>
        <v>13.6739417989418</v>
      </c>
      <c r="D56" s="32" t="n">
        <f aca="false"> IF( 'Total Deaths'!E54&gt;0,'Total Deaths'!E54/'Total Deaths'!E$31,"")</f>
        <v>13.6470588235294</v>
      </c>
      <c r="E56" s="32" t="n">
        <f aca="false">IF('Total Deaths'!F58&gt;0,'Total Deaths'!F58/'Total Deaths'!F$31,"")</f>
        <v>10.3263367550176</v>
      </c>
      <c r="F56" s="32" t="n">
        <f aca="false">IF('Total Deaths'!G64&gt;0,'Total Deaths'!G64/'Total Deaths'!$G$31,"")</f>
        <v>10.1351351351351</v>
      </c>
      <c r="G56" s="32" t="n">
        <f aca="false">IF('Total Deaths'!H62&gt;0,'Total Deaths'!H62/'Total Deaths'!H$31,"")</f>
        <v>12.9370113586075</v>
      </c>
      <c r="H56" s="32" t="n">
        <f aca="false">IF('Total Deaths'!I66&gt;0,'Total Deaths'!I66/'Total Deaths'!I$31,"")</f>
        <v>9.48942598187311</v>
      </c>
      <c r="I56" s="32" t="n">
        <f aca="false">IF('Total Deaths'!J67&gt;0,'Total Deaths'!J67/'Total Deaths'!J$31,"")</f>
        <v>9.2504177608021</v>
      </c>
      <c r="J56" s="47"/>
      <c r="K56" s="32"/>
      <c r="L56" s="32"/>
      <c r="M56" s="0" t="n">
        <f aca="false">M55+1</f>
        <v>4</v>
      </c>
      <c r="N56" s="32" t="n">
        <f aca="false">C56/I56</f>
        <v>1.47819721795528</v>
      </c>
      <c r="O56" s="32" t="n">
        <f aca="false">F56/I56</f>
        <v>1.09564080209241</v>
      </c>
      <c r="P56" s="32" t="n">
        <f aca="false">G56/I56</f>
        <v>1.39853266016017</v>
      </c>
      <c r="Q56" s="32" t="n">
        <f aca="false">D56/I56</f>
        <v>1.47529108159393</v>
      </c>
      <c r="R56" s="32" t="n">
        <f aca="false">E56/I56</f>
        <v>1.11631031398113</v>
      </c>
      <c r="S56" s="32" t="n">
        <f aca="false">H56/I56</f>
        <v>1.02583755969204</v>
      </c>
      <c r="U56" s="36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32" t="n">
        <f aca="false">IF('Total Deaths'!D48&gt;0,'Total Deaths'!D48/'Total Deaths'!D$31,"")</f>
        <v>16.7989417989418</v>
      </c>
      <c r="D57" s="32" t="n">
        <f aca="false"> IF( 'Total Deaths'!E55&gt;0,'Total Deaths'!E55/'Total Deaths'!E$31,"")</f>
        <v>17.7754010695187</v>
      </c>
      <c r="E57" s="32" t="n">
        <f aca="false">IF('Total Deaths'!F59&gt;0,'Total Deaths'!F59/'Total Deaths'!F$31,"")</f>
        <v>13.1760379960165</v>
      </c>
      <c r="F57" s="32" t="n">
        <f aca="false">IF('Total Deaths'!G65&gt;0,'Total Deaths'!G65/'Total Deaths'!$G$31,"")</f>
        <v>10.6177606177606</v>
      </c>
      <c r="G57" s="32" t="n">
        <f aca="false">IF('Total Deaths'!H63&gt;0,'Total Deaths'!H63/'Total Deaths'!H$31,"")</f>
        <v>17.126419825933</v>
      </c>
      <c r="H57" s="32" t="n">
        <f aca="false">IF('Total Deaths'!I67&gt;0,'Total Deaths'!I67/'Total Deaths'!I$31,"")</f>
        <v>15.5619335347432</v>
      </c>
      <c r="I57" s="32" t="n">
        <f aca="false">IF('Total Deaths'!J68&gt;0,'Total Deaths'!J68/'Total Deaths'!J$31,"")</f>
        <v>11.1124373358797</v>
      </c>
      <c r="J57" s="47"/>
      <c r="K57" s="32"/>
      <c r="L57" s="32"/>
      <c r="M57" s="0" t="n">
        <f aca="false">M56+1</f>
        <v>5</v>
      </c>
      <c r="N57" s="32" t="n">
        <f aca="false">C57/I57</f>
        <v>1.51172432214323</v>
      </c>
      <c r="O57" s="32" t="n">
        <f aca="false">F57/I57</f>
        <v>0.955484408760456</v>
      </c>
      <c r="P57" s="32" t="n">
        <f aca="false">G57/I57</f>
        <v>1.54119382708557</v>
      </c>
      <c r="Q57" s="32" t="n">
        <f aca="false">D57/I57</f>
        <v>1.59959516821083</v>
      </c>
      <c r="R57" s="32" t="n">
        <f aca="false">E57/I57</f>
        <v>1.18570189399169</v>
      </c>
      <c r="S57" s="32" t="n">
        <f aca="false">H57/I57</f>
        <v>1.40040686524252</v>
      </c>
      <c r="U57" s="36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32" t="n">
        <f aca="false">IF('Total Deaths'!D49&gt;0,'Total Deaths'!D49/'Total Deaths'!D$31,"")</f>
        <v>20.9325396825397</v>
      </c>
      <c r="D58" s="32" t="n">
        <f aca="false"> IF( 'Total Deaths'!E56&gt;0,'Total Deaths'!E56/'Total Deaths'!E$31,"")</f>
        <v>23.379679144385</v>
      </c>
      <c r="E58" s="32" t="n">
        <f aca="false">IF('Total Deaths'!F60&gt;0,'Total Deaths'!F60/'Total Deaths'!F$31,"")</f>
        <v>16.85307185537</v>
      </c>
      <c r="F58" s="32" t="n">
        <f aca="false">IF('Total Deaths'!G66&gt;0,'Total Deaths'!G66/'Total Deaths'!$G$31,"")</f>
        <v>14.0926640926641</v>
      </c>
      <c r="G58" s="32" t="n">
        <f aca="false">IF('Total Deaths'!H64&gt;0,'Total Deaths'!H64/'Total Deaths'!H$31,"")</f>
        <v>21.4633426759109</v>
      </c>
      <c r="H58" s="32" t="n">
        <f aca="false">IF('Total Deaths'!I68&gt;0,'Total Deaths'!I68/'Total Deaths'!I$31,"")</f>
        <v>19.3172205438066</v>
      </c>
      <c r="I58" s="32" t="n">
        <f aca="false">IF('Total Deaths'!J69&gt;0,'Total Deaths'!J69/'Total Deaths'!J$31,"")</f>
        <v>13.2131773693005</v>
      </c>
      <c r="J58" s="47"/>
      <c r="K58" s="32"/>
      <c r="L58" s="32"/>
      <c r="M58" s="0" t="n">
        <f aca="false">M57+1</f>
        <v>6</v>
      </c>
      <c r="N58" s="32" t="n">
        <f aca="false">C58/I58</f>
        <v>1.58421695989447</v>
      </c>
      <c r="O58" s="32" t="n">
        <f aca="false">F58/I58</f>
        <v>1.06656133485402</v>
      </c>
      <c r="P58" s="32" t="n">
        <f aca="false">G58/I58</f>
        <v>1.6243892045057</v>
      </c>
      <c r="Q58" s="32" t="n">
        <f aca="false">D58/I58</f>
        <v>1.76942142612157</v>
      </c>
      <c r="R58" s="32" t="n">
        <f aca="false">E58/I58</f>
        <v>1.27547457998455</v>
      </c>
      <c r="S58" s="32" t="n">
        <f aca="false">H58/I58</f>
        <v>1.46196633889803</v>
      </c>
      <c r="U58" s="36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32" t="n">
        <f aca="false">IF('Total Deaths'!D50&gt;0,'Total Deaths'!D50/'Total Deaths'!D$31,"")</f>
        <v>23.8260582010582</v>
      </c>
      <c r="D59" s="32" t="n">
        <f aca="false"> IF( 'Total Deaths'!E57&gt;0,'Total Deaths'!E57/'Total Deaths'!E$31,"")</f>
        <v>29.5401069518717</v>
      </c>
      <c r="E59" s="32" t="n">
        <f aca="false">IF('Total Deaths'!F61&gt;0,'Total Deaths'!F61/'Total Deaths'!F$31,"")</f>
        <v>20.0857974567182</v>
      </c>
      <c r="F59" s="32" t="n">
        <f aca="false">IF('Total Deaths'!G67&gt;0,'Total Deaths'!G67/'Total Deaths'!$G$31,"")</f>
        <v>17.3745173745174</v>
      </c>
      <c r="G59" s="32" t="n">
        <f aca="false">IF('Total Deaths'!H65&gt;0,'Total Deaths'!H65/'Total Deaths'!H$31,"")</f>
        <v>24.6201504646703</v>
      </c>
      <c r="H59" s="32" t="n">
        <f aca="false">IF('Total Deaths'!I69&gt;0,'Total Deaths'!I69/'Total Deaths'!I$31,"")</f>
        <v>22.8882175226586</v>
      </c>
      <c r="I59" s="32" t="n">
        <f aca="false">IF('Total Deaths'!J70&gt;0,'Total Deaths'!J70/'Total Deaths'!J$31,"")</f>
        <v>15.2184292193841</v>
      </c>
      <c r="J59" s="47"/>
      <c r="K59" s="32"/>
      <c r="L59" s="32"/>
      <c r="M59" s="0" t="n">
        <f aca="false">M58+1</f>
        <v>7</v>
      </c>
      <c r="N59" s="32" t="n">
        <f aca="false">C59/I59</f>
        <v>1.56560561261542</v>
      </c>
      <c r="O59" s="32" t="n">
        <f aca="false">F59/I59</f>
        <v>1.14167612991142</v>
      </c>
      <c r="P59" s="32" t="n">
        <f aca="false">G59/I59</f>
        <v>1.617785259553</v>
      </c>
      <c r="Q59" s="32" t="n">
        <f aca="false">D59/I59</f>
        <v>1.94107463562965</v>
      </c>
      <c r="R59" s="32" t="n">
        <f aca="false">E59/I59</f>
        <v>1.3198338124893</v>
      </c>
      <c r="S59" s="32" t="n">
        <f aca="false">H59/I59</f>
        <v>1.50398028552811</v>
      </c>
      <c r="U59" s="36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32" t="n">
        <f aca="false">IF('Total Deaths'!D51&gt;0,'Total Deaths'!D51/'Total Deaths'!D$31,"")</f>
        <v>29.9107142857143</v>
      </c>
      <c r="D60" s="32" t="n">
        <f aca="false"> IF( 'Total Deaths'!E58&gt;0,'Total Deaths'!E58/'Total Deaths'!E$31,"")</f>
        <v>37.903743315508</v>
      </c>
      <c r="E60" s="32" t="n">
        <f aca="false">IF('Total Deaths'!F62&gt;0,'Total Deaths'!F62/'Total Deaths'!F$31,"")</f>
        <v>25.9843726060978</v>
      </c>
      <c r="F60" s="32" t="n">
        <f aca="false">IF('Total Deaths'!G68&gt;0,'Total Deaths'!G68/'Total Deaths'!$G$31,"")</f>
        <v>23.0694980694981</v>
      </c>
      <c r="G60" s="32" t="n">
        <f aca="false">IF('Total Deaths'!H66&gt;0,'Total Deaths'!H66/'Total Deaths'!H$31,"")</f>
        <v>30.1371883758666</v>
      </c>
      <c r="H60" s="32" t="n">
        <f aca="false">IF('Total Deaths'!I70&gt;0,'Total Deaths'!I70/'Total Deaths'!I$31,"")</f>
        <v>26.7039274924471</v>
      </c>
      <c r="I60" s="32" t="n">
        <f aca="false">IF('Total Deaths'!J71&gt;0,'Total Deaths'!J71/'Total Deaths'!J$31,"")</f>
        <v>17.2356170923848</v>
      </c>
      <c r="J60" s="47"/>
      <c r="K60" s="32"/>
      <c r="L60" s="32"/>
      <c r="M60" s="0" t="n">
        <f aca="false">M59+1</f>
        <v>8</v>
      </c>
      <c r="N60" s="32" t="n">
        <f aca="false">C60/I60</f>
        <v>1.73540141472101</v>
      </c>
      <c r="O60" s="32" t="n">
        <f aca="false">F60/I60</f>
        <v>1.33847821901839</v>
      </c>
      <c r="P60" s="32" t="n">
        <f aca="false">G60/I60</f>
        <v>1.7485413034142</v>
      </c>
      <c r="Q60" s="32" t="n">
        <f aca="false">D60/I60</f>
        <v>2.19915208793162</v>
      </c>
      <c r="R60" s="32" t="n">
        <f aca="false">E60/I60</f>
        <v>1.50759746325406</v>
      </c>
      <c r="S60" s="32" t="n">
        <f aca="false">H60/I60</f>
        <v>1.54934559925015</v>
      </c>
      <c r="U60" s="36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32" t="n">
        <f aca="false">IF('Total Deaths'!D52&gt;0,'Total Deaths'!D52/'Total Deaths'!D$31,"")</f>
        <v>35.6812169312169</v>
      </c>
      <c r="D61" s="32" t="n">
        <f aca="false"> IF( 'Total Deaths'!E59&gt;0,'Total Deaths'!E59/'Total Deaths'!E$31,"")</f>
        <v>49.4331550802139</v>
      </c>
      <c r="E61" s="32" t="n">
        <f aca="false">IF('Total Deaths'!F63&gt;0,'Total Deaths'!F63/'Total Deaths'!F$31,"")</f>
        <v>30.5653439558756</v>
      </c>
      <c r="F61" s="32" t="n">
        <f aca="false">IF('Total Deaths'!G69&gt;0,'Total Deaths'!G69/'Total Deaths'!$G$31,"")</f>
        <v>29.7297297297297</v>
      </c>
      <c r="G61" s="32" t="n">
        <f aca="false">IF('Total Deaths'!H67&gt;0,'Total Deaths'!H67/'Total Deaths'!H$31,"")</f>
        <v>35.7722377931848</v>
      </c>
      <c r="H61" s="32" t="n">
        <f aca="false">IF('Total Deaths'!I71&gt;0,'Total Deaths'!I71/'Total Deaths'!I$31,"")</f>
        <v>31.3716012084592</v>
      </c>
      <c r="I61" s="32" t="n">
        <f aca="false">IF('Total Deaths'!J72&gt;0,'Total Deaths'!J72/'Total Deaths'!J$31,"")</f>
        <v>18.9066603007878</v>
      </c>
      <c r="J61" s="47"/>
      <c r="K61" s="32"/>
      <c r="L61" s="32"/>
      <c r="M61" s="0" t="n">
        <f aca="false">M60+1</f>
        <v>9</v>
      </c>
      <c r="N61" s="32" t="n">
        <f aca="false">C61/I61</f>
        <v>1.88723002177863</v>
      </c>
      <c r="O61" s="32" t="n">
        <f aca="false">F61/I61</f>
        <v>1.57244744744745</v>
      </c>
      <c r="P61" s="32" t="n">
        <f aca="false">G61/I61</f>
        <v>1.89204424388449</v>
      </c>
      <c r="Q61" s="32" t="n">
        <f aca="false">D61/I61</f>
        <v>2.61458947766434</v>
      </c>
      <c r="R61" s="32" t="n">
        <f aca="false">E61/I61</f>
        <v>1.61664426554499</v>
      </c>
      <c r="S61" s="32" t="n">
        <f aca="false">H61/I61</f>
        <v>1.6592883517959</v>
      </c>
      <c r="U61" s="36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32" t="n">
        <f aca="false">IF('Total Deaths'!D53&gt;0,'Total Deaths'!D53/'Total Deaths'!D$31,"")</f>
        <v>41.385582010582</v>
      </c>
      <c r="D62" s="32" t="n">
        <f aca="false"> IF( 'Total Deaths'!E60&gt;0,'Total Deaths'!E60/'Total Deaths'!E$31,"")</f>
        <v>63.9786096256684</v>
      </c>
      <c r="E62" s="32" t="n">
        <f aca="false">IF('Total Deaths'!F64&gt;0,'Total Deaths'!F64/'Total Deaths'!F$31,"")</f>
        <v>35.4527347939329</v>
      </c>
      <c r="F62" s="32" t="n">
        <f aca="false">IF('Total Deaths'!G70&gt;0,'Total Deaths'!G70/'Total Deaths'!$G$31,"")</f>
        <v>34.5559845559846</v>
      </c>
      <c r="G62" s="32" t="n">
        <f aca="false">IF('Total Deaths'!H68&gt;0,'Total Deaths'!H68/'Total Deaths'!H$31,"")</f>
        <v>45.6557014308895</v>
      </c>
      <c r="H62" s="32" t="n">
        <f aca="false">IF('Total Deaths'!I72&gt;0,'Total Deaths'!I72/'Total Deaths'!I$31,"")</f>
        <v>35.6283987915408</v>
      </c>
      <c r="I62" s="32" t="n">
        <f aca="false">IF('Total Deaths'!J73&gt;0,'Total Deaths'!J73/'Total Deaths'!J$31,"")</f>
        <v>21.6042014800668</v>
      </c>
      <c r="J62" s="47"/>
      <c r="K62" s="32"/>
      <c r="L62" s="32"/>
      <c r="M62" s="0" t="n">
        <f aca="false">M61+1</f>
        <v>10</v>
      </c>
      <c r="N62" s="32" t="n">
        <f aca="false">C62/I62</f>
        <v>1.9156265529539</v>
      </c>
      <c r="O62" s="32" t="n">
        <f aca="false">F62/I62</f>
        <v>1.59950297574607</v>
      </c>
      <c r="P62" s="32" t="n">
        <f aca="false">G62/I62</f>
        <v>2.11327882092813</v>
      </c>
      <c r="Q62" s="32" t="n">
        <f aca="false">D62/I62</f>
        <v>2.96139663781133</v>
      </c>
      <c r="R62" s="32" t="n">
        <f aca="false">E62/I62</f>
        <v>1.64101111659431</v>
      </c>
      <c r="S62" s="32" t="n">
        <f aca="false">H62/I62</f>
        <v>1.64914212748911</v>
      </c>
      <c r="U62" s="36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32" t="n">
        <f aca="false">IF('Total Deaths'!D54&gt;0,'Total Deaths'!D54/'Total Deaths'!D$31,"")</f>
        <v>49.239417989418</v>
      </c>
      <c r="D63" s="32" t="n">
        <f aca="false"> IF( 'Total Deaths'!E61&gt;0,'Total Deaths'!E61/'Total Deaths'!E$31,"")</f>
        <v>78.0106951871658</v>
      </c>
      <c r="E63" s="32" t="n">
        <f aca="false">IF('Total Deaths'!F65&gt;0,'Total Deaths'!F65/'Total Deaths'!F$31,"")</f>
        <v>39.9264593228129</v>
      </c>
      <c r="F63" s="32" t="n">
        <f aca="false">IF('Total Deaths'!G71&gt;0,'Total Deaths'!G71/'Total Deaths'!$G$31,"")</f>
        <v>36.003861003861</v>
      </c>
      <c r="G63" s="32" t="n">
        <f aca="false">IF('Total Deaths'!H69&gt;0,'Total Deaths'!H69/'Total Deaths'!H$31,"")</f>
        <v>55.27363917982</v>
      </c>
      <c r="H63" s="32" t="n">
        <f aca="false">IF('Total Deaths'!I73&gt;0,'Total Deaths'!I73/'Total Deaths'!I$31,"")</f>
        <v>40.1752265861027</v>
      </c>
      <c r="I63" s="32" t="n">
        <f aca="false">IF('Total Deaths'!J74&gt;0,'Total Deaths'!J74/'Total Deaths'!J$31,"")</f>
        <v>24.0630222010026</v>
      </c>
      <c r="J63" s="47"/>
      <c r="K63" s="32"/>
      <c r="L63" s="32"/>
      <c r="M63" s="0" t="n">
        <f aca="false">M62+1</f>
        <v>11</v>
      </c>
      <c r="N63" s="32" t="n">
        <f aca="false">C63/I63</f>
        <v>2.0462690670404</v>
      </c>
      <c r="O63" s="32" t="n">
        <f aca="false">F63/I63</f>
        <v>1.4962318823926</v>
      </c>
      <c r="P63" s="32" t="n">
        <f aca="false">G63/I63</f>
        <v>2.29703645361375</v>
      </c>
      <c r="Q63" s="32" t="n">
        <f aca="false">D63/I63</f>
        <v>3.24193256090315</v>
      </c>
      <c r="R63" s="32" t="n">
        <f aca="false">E63/I63</f>
        <v>1.65924541769111</v>
      </c>
      <c r="S63" s="32" t="n">
        <f aca="false">H63/I63</f>
        <v>1.66958357310699</v>
      </c>
      <c r="U63" s="36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32" t="n">
        <f aca="false">IF('Total Deaths'!D55&gt;0,'Total Deaths'!D55/'Total Deaths'!D$31,"")</f>
        <v>56.2996031746032</v>
      </c>
      <c r="D64" s="32" t="n">
        <f aca="false"> IF( 'Total Deaths'!E62&gt;0,'Total Deaths'!E62/'Total Deaths'!E$31,"")</f>
        <v>93.3689839572193</v>
      </c>
      <c r="E64" s="32" t="n">
        <f aca="false">IF('Total Deaths'!F66&gt;0,'Total Deaths'!F66/'Total Deaths'!F$31,"")</f>
        <v>46.3306266278535</v>
      </c>
      <c r="F64" s="32" t="n">
        <f aca="false">IF('Total Deaths'!G72&gt;0,'Total Deaths'!G72/'Total Deaths'!$G$31,"")</f>
        <v>38.7065637065637</v>
      </c>
      <c r="G64" s="32" t="n">
        <f aca="false">IF('Total Deaths'!H70&gt;0,'Total Deaths'!H70/'Total Deaths'!H$31,"")</f>
        <v>65.8061661011949</v>
      </c>
      <c r="H64" s="32" t="n">
        <f aca="false">IF('Total Deaths'!I74&gt;0,'Total Deaths'!I74/'Total Deaths'!I$31,"")</f>
        <v>46.9063444108761</v>
      </c>
      <c r="I64" s="32" t="n">
        <f aca="false">IF('Total Deaths'!J75&gt;0,'Total Deaths'!J75/'Total Deaths'!J$31,"")</f>
        <v>28.0377178324182</v>
      </c>
      <c r="J64" s="47"/>
      <c r="K64" s="32"/>
      <c r="L64" s="32"/>
      <c r="M64" s="0" t="n">
        <f aca="false">M63+1</f>
        <v>12</v>
      </c>
      <c r="N64" s="32" t="n">
        <f aca="false">C64/I64</f>
        <v>2.00799521241731</v>
      </c>
      <c r="O64" s="32" t="n">
        <f aca="false">F64/I64</f>
        <v>1.38051762764406</v>
      </c>
      <c r="P64" s="32" t="n">
        <f aca="false">G64/I64</f>
        <v>2.34705857639766</v>
      </c>
      <c r="Q64" s="32" t="n">
        <f aca="false">D64/I64</f>
        <v>3.33012067941074</v>
      </c>
      <c r="R64" s="32" t="n">
        <f aca="false">E64/I64</f>
        <v>1.65243929284017</v>
      </c>
      <c r="S64" s="32" t="n">
        <f aca="false">H64/I64</f>
        <v>1.67297298201073</v>
      </c>
      <c r="U64" s="36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32" t="n">
        <f aca="false">IF('Total Deaths'!D56&gt;0,'Total Deaths'!D56/'Total Deaths'!D$31,"")</f>
        <v>66.6666666666667</v>
      </c>
      <c r="D65" s="32" t="n">
        <f aca="false"> IF( 'Total Deaths'!E63&gt;0,'Total Deaths'!E63/'Total Deaths'!E$31,"")</f>
        <v>109.903743315508</v>
      </c>
      <c r="E65" s="32" t="n">
        <f aca="false">IF('Total Deaths'!F67&gt;0,'Total Deaths'!F67/'Total Deaths'!F$31,"")</f>
        <v>53.9757928604259</v>
      </c>
      <c r="F65" s="32" t="n">
        <f aca="false">IF('Total Deaths'!G73&gt;0,'Total Deaths'!G73/'Total Deaths'!$G$31,"")</f>
        <v>46.042471042471</v>
      </c>
      <c r="G65" s="32" t="n">
        <f aca="false">IF('Total Deaths'!H71&gt;0,'Total Deaths'!H71/'Total Deaths'!H$31,"")</f>
        <v>77.0172591827703</v>
      </c>
      <c r="H65" s="32" t="n">
        <f aca="false">IF('Total Deaths'!I75&gt;0,'Total Deaths'!I75/'Total Deaths'!I$31,"")</f>
        <v>53.4471299093656</v>
      </c>
      <c r="I65" s="32" t="n">
        <f aca="false">IF('Total Deaths'!J76&gt;0,'Total Deaths'!J76/'Total Deaths'!J$31,"")</f>
        <v>31.1172117450465</v>
      </c>
      <c r="J65" s="47"/>
      <c r="K65" s="32"/>
      <c r="L65" s="32"/>
      <c r="M65" s="0" t="n">
        <f aca="false">M64+1</f>
        <v>13</v>
      </c>
      <c r="N65" s="32" t="n">
        <f aca="false">C65/I65</f>
        <v>2.14243702851298</v>
      </c>
      <c r="O65" s="32" t="n">
        <f aca="false">F65/I65</f>
        <v>1.4796464226844</v>
      </c>
      <c r="P65" s="32" t="n">
        <f aca="false">G65/I65</f>
        <v>2.47506941861622</v>
      </c>
      <c r="Q65" s="32" t="n">
        <f aca="false">D65/I65</f>
        <v>3.53192773876995</v>
      </c>
      <c r="R65" s="32" t="n">
        <f aca="false">E65/I65</f>
        <v>1.73459605901284</v>
      </c>
      <c r="S65" s="32" t="n">
        <f aca="false">H65/I65</f>
        <v>1.71760665278352</v>
      </c>
      <c r="U65" s="36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32" t="n">
        <f aca="false">IF('Total Deaths'!D57&gt;0,'Total Deaths'!D57/'Total Deaths'!D$31,"")</f>
        <v>79.7784391534392</v>
      </c>
      <c r="D66" s="32" t="n">
        <f aca="false"> IF( 'Total Deaths'!E64&gt;0,'Total Deaths'!E64/'Total Deaths'!E$31,"")</f>
        <v>127.957219251337</v>
      </c>
      <c r="E66" s="32" t="n">
        <f aca="false">IF('Total Deaths'!F68&gt;0,'Total Deaths'!F68/'Total Deaths'!F$31,"")</f>
        <v>61.7741688371381</v>
      </c>
      <c r="F66" s="32" t="n">
        <f aca="false">IF('Total Deaths'!G74&gt;0,'Total Deaths'!G74/'Total Deaths'!$G$31,"")</f>
        <v>57.0463320463321</v>
      </c>
      <c r="G66" s="32" t="n">
        <f aca="false">IF('Total Deaths'!H72&gt;0,'Total Deaths'!H72/'Total Deaths'!H$31,"")</f>
        <v>86.517185425579</v>
      </c>
      <c r="H66" s="32" t="n">
        <f aca="false">IF('Total Deaths'!I76&gt;0,'Total Deaths'!I76/'Total Deaths'!I$31,"")</f>
        <v>59.8247734138973</v>
      </c>
      <c r="I66" s="32" t="n">
        <f aca="false">IF('Total Deaths'!J77&gt;0,'Total Deaths'!J77/'Total Deaths'!J$31,"")</f>
        <v>32.6569587013607</v>
      </c>
      <c r="J66" s="47"/>
      <c r="K66" s="32"/>
      <c r="L66" s="32"/>
      <c r="M66" s="0" t="n">
        <f aca="false">M65+1</f>
        <v>14</v>
      </c>
      <c r="N66" s="32" t="n">
        <f aca="false">C66/I66</f>
        <v>2.44292311121167</v>
      </c>
      <c r="O66" s="32" t="n">
        <f aca="false">F66/I66</f>
        <v>1.74683541624331</v>
      </c>
      <c r="P66" s="32" t="n">
        <f aca="false">G66/I66</f>
        <v>2.64927258587537</v>
      </c>
      <c r="Q66" s="32" t="n">
        <f aca="false">D66/I66</f>
        <v>3.91822215967727</v>
      </c>
      <c r="R66" s="32" t="n">
        <f aca="false">E66/I66</f>
        <v>1.89160813785652</v>
      </c>
      <c r="S66" s="32" t="n">
        <f aca="false">H66/I66</f>
        <v>1.83191502800304</v>
      </c>
      <c r="U66" s="36"/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32" t="n">
        <f aca="false">IF('Total Deaths'!D58&gt;0,'Total Deaths'!D58/'Total Deaths'!D$31,"")</f>
        <v>90.5423280423281</v>
      </c>
      <c r="D67" s="32" t="n">
        <f aca="false"> IF( 'Total Deaths'!E65&gt;0,'Total Deaths'!E65/'Total Deaths'!E$31,"")</f>
        <v>145.51871657754</v>
      </c>
      <c r="E67" s="32" t="n">
        <f aca="false">IF('Total Deaths'!F69&gt;0,'Total Deaths'!F69/'Total Deaths'!F$31,"")</f>
        <v>82.5340891680711</v>
      </c>
      <c r="F67" s="32" t="n">
        <f aca="false">IF('Total Deaths'!G75&gt;0,'Total Deaths'!G75/'Total Deaths'!$G$31,"")</f>
        <v>66.3127413127413</v>
      </c>
      <c r="G67" s="32" t="n">
        <f aca="false">IF('Total Deaths'!H73&gt;0,'Total Deaths'!H73/'Total Deaths'!H$31,"")</f>
        <v>95.0435167428824</v>
      </c>
      <c r="H67" s="32" t="n">
        <f aca="false">IF('Total Deaths'!I77&gt;0,'Total Deaths'!I77/'Total Deaths'!I$31,"")</f>
        <v>66.5800604229607</v>
      </c>
      <c r="I67" s="32" t="n">
        <f aca="false">IF('Total Deaths'!J78&gt;0,'Total Deaths'!J78/'Total Deaths'!J$31,"")</f>
        <v>34.2683217951778</v>
      </c>
      <c r="J67" s="47"/>
      <c r="K67" s="32"/>
      <c r="L67" s="32"/>
      <c r="M67" s="0" t="n">
        <f aca="false">M66+1</f>
        <v>15</v>
      </c>
      <c r="N67" s="32" t="n">
        <f aca="false">C67/I67</f>
        <v>2.64215821782872</v>
      </c>
      <c r="O67" s="32" t="n">
        <f aca="false">F67/I67</f>
        <v>1.93510326268947</v>
      </c>
      <c r="P67" s="32" t="n">
        <f aca="false">G67/I67</f>
        <v>2.77350952027819</v>
      </c>
      <c r="Q67" s="32" t="n">
        <f aca="false">D67/I67</f>
        <v>4.24645004349227</v>
      </c>
      <c r="R67" s="32" t="n">
        <f aca="false">E67/I67</f>
        <v>2.40846603639881</v>
      </c>
      <c r="S67" s="32" t="n">
        <f aca="false">H67/I67</f>
        <v>1.94290402725031</v>
      </c>
      <c r="U67" s="36"/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32" t="n">
        <f aca="false">IF('Total Deaths'!D59&gt;0,'Total Deaths'!D59/'Total Deaths'!D$31,"")</f>
        <v>100.479497354497</v>
      </c>
      <c r="D68" s="32" t="n">
        <f aca="false"> IF( 'Total Deaths'!E66&gt;0,'Total Deaths'!E66/'Total Deaths'!E$31,"")</f>
        <v>165.048128342246</v>
      </c>
      <c r="E68" s="32" t="n">
        <f aca="false">IF('Total Deaths'!F70&gt;0,'Total Deaths'!F70/'Total Deaths'!F$31,"")</f>
        <v>99.6935805117206</v>
      </c>
      <c r="F68" s="32" t="n">
        <f aca="false">IF('Total Deaths'!G76&gt;0,'Total Deaths'!G76/'Total Deaths'!$G$31,"")</f>
        <v>76.5444015444016</v>
      </c>
      <c r="G68" s="32" t="n">
        <f aca="false">IF('Total Deaths'!H74&gt;0,'Total Deaths'!H74/'Total Deaths'!H$31,"")</f>
        <v>110.20799527954</v>
      </c>
      <c r="H68" s="32" t="n">
        <f aca="false">IF('Total Deaths'!I78&gt;0,'Total Deaths'!I78/'Total Deaths'!I$31,"")</f>
        <v>72.6948640483384</v>
      </c>
      <c r="I68" s="32" t="n">
        <f aca="false">IF('Total Deaths'!J79&gt;0,'Total Deaths'!J79/'Total Deaths'!J$31,"")</f>
        <v>36.0706612556696</v>
      </c>
      <c r="J68" s="47"/>
      <c r="K68" s="32"/>
      <c r="L68" s="32"/>
      <c r="M68" s="0" t="n">
        <f aca="false">M67+1</f>
        <v>16</v>
      </c>
      <c r="N68" s="32" t="n">
        <f aca="false">C68/I68</f>
        <v>2.78562947993375</v>
      </c>
      <c r="O68" s="32" t="n">
        <f aca="false">F68/I68</f>
        <v>2.12206815400065</v>
      </c>
      <c r="P68" s="32" t="n">
        <f aca="false">G68/I68</f>
        <v>3.05533614974184</v>
      </c>
      <c r="Q68" s="32" t="n">
        <f aca="false">D68/I68</f>
        <v>4.57568901142071</v>
      </c>
      <c r="R68" s="32" t="n">
        <f aca="false">E68/I68</f>
        <v>2.76384122279019</v>
      </c>
      <c r="S68" s="32" t="n">
        <f aca="false">H68/I68</f>
        <v>2.01534603241886</v>
      </c>
      <c r="U68" s="36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32" t="n">
        <f aca="false">IF('Total Deaths'!D60&gt;0,'Total Deaths'!D60/'Total Deaths'!D$31,"")</f>
        <v>112.76455026455</v>
      </c>
      <c r="D69" s="32" t="n">
        <f aca="false"> IF( 'Total Deaths'!E67&gt;0,'Total Deaths'!E67/'Total Deaths'!E$31,"")</f>
        <v>181.048128342246</v>
      </c>
      <c r="E69" s="32" t="n">
        <f aca="false">IF('Total Deaths'!F71&gt;0,'Total Deaths'!F71/'Total Deaths'!F$31,"")</f>
        <v>115.826566569634</v>
      </c>
      <c r="F69" s="32" t="n">
        <f aca="false">IF('Total Deaths'!G77&gt;0,'Total Deaths'!G77/'Total Deaths'!$G$31,"")</f>
        <v>83.976833976834</v>
      </c>
      <c r="G69" s="32" t="n">
        <f aca="false">IF('Total Deaths'!H75&gt;0,'Total Deaths'!H75/'Total Deaths'!H$31,"")</f>
        <v>125.460982445788</v>
      </c>
      <c r="H69" s="32" t="n">
        <f aca="false">IF('Total Deaths'!I79&gt;0,'Total Deaths'!I79/'Total Deaths'!I$31,"")</f>
        <v>77.9123867069486</v>
      </c>
      <c r="I69" s="32" t="n">
        <f aca="false">IF('Total Deaths'!J80&gt;0,'Total Deaths'!J80/'Total Deaths'!J$31,"")</f>
        <v>38.1236571974218</v>
      </c>
      <c r="J69" s="47"/>
      <c r="K69" s="32"/>
      <c r="L69" s="32"/>
      <c r="M69" s="0" t="n">
        <f aca="false">M68+1</f>
        <v>17</v>
      </c>
      <c r="N69" s="32" t="n">
        <f aca="false">C69/I69</f>
        <v>2.95786287450345</v>
      </c>
      <c r="O69" s="32" t="n">
        <f aca="false">F69/I69</f>
        <v>2.20274863825271</v>
      </c>
      <c r="P69" s="32" t="n">
        <f aca="false">G69/I69</f>
        <v>3.29089577623925</v>
      </c>
      <c r="Q69" s="32" t="n">
        <f aca="false">D69/I69</f>
        <v>4.74897063009185</v>
      </c>
      <c r="R69" s="32" t="n">
        <f aca="false">E69/I69</f>
        <v>3.0381808851609</v>
      </c>
      <c r="S69" s="32" t="n">
        <f aca="false">H69/I69</f>
        <v>2.04367556615784</v>
      </c>
      <c r="U69" s="36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32" t="n">
        <f aca="false">IF('Total Deaths'!D61&gt;0,'Total Deaths'!D61/'Total Deaths'!D$31,"")</f>
        <v>124.05753968254</v>
      </c>
      <c r="D70" s="32" t="n">
        <f aca="false"> IF( 'Total Deaths'!E68&gt;0,'Total Deaths'!E68/'Total Deaths'!E$31,"")</f>
        <v>200.791443850267</v>
      </c>
      <c r="E70" s="32" t="n">
        <f aca="false">IF('Total Deaths'!F72&gt;0,'Total Deaths'!F72/'Total Deaths'!F$31,"")</f>
        <v>123.762831316072</v>
      </c>
      <c r="F70" s="32" t="n">
        <f aca="false">IF('Total Deaths'!G78&gt;0,'Total Deaths'!G78/'Total Deaths'!$G$31,"")</f>
        <v>85.6177606177606</v>
      </c>
      <c r="G70" s="32" t="n">
        <f aca="false">IF('Total Deaths'!H76&gt;0,'Total Deaths'!H76/'Total Deaths'!H$31,"")</f>
        <v>141.731818852338</v>
      </c>
      <c r="H70" s="32" t="n">
        <f aca="false">IF('Total Deaths'!I80&gt;0,'Total Deaths'!I80/'Total Deaths'!I$31,"")</f>
        <v>83.1268882175227</v>
      </c>
      <c r="I70" s="32" t="n">
        <f aca="false">IF('Total Deaths'!J81&gt;0,'Total Deaths'!J81/'Total Deaths'!J$31,"")</f>
        <v>41.7164000954882</v>
      </c>
      <c r="J70" s="47"/>
      <c r="K70" s="32"/>
      <c r="L70" s="32"/>
      <c r="M70" s="0" t="n">
        <f aca="false">M69+1</f>
        <v>18</v>
      </c>
      <c r="N70" s="32" t="n">
        <f aca="false">C70/I70</f>
        <v>2.97383138043009</v>
      </c>
      <c r="O70" s="32" t="n">
        <f aca="false">F70/I70</f>
        <v>2.05237653349241</v>
      </c>
      <c r="P70" s="32" t="n">
        <f aca="false">G70/I70</f>
        <v>3.39750837866921</v>
      </c>
      <c r="Q70" s="32" t="n">
        <f aca="false">D70/I70</f>
        <v>4.81324954671685</v>
      </c>
      <c r="R70" s="32" t="n">
        <f aca="false">E70/I70</f>
        <v>2.96676681192003</v>
      </c>
      <c r="S70" s="32" t="n">
        <f aca="false">H70/I70</f>
        <v>1.99266686548328</v>
      </c>
      <c r="U70" s="36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32" t="n">
        <f aca="false">IF('Total Deaths'!D62&gt;0,'Total Deaths'!D62/'Total Deaths'!D$31,"")</f>
        <v>135.830026455026</v>
      </c>
      <c r="D71" s="32" t="n">
        <f aca="false"> IF( 'Total Deaths'!E69&gt;0,'Total Deaths'!E69/'Total Deaths'!E$31,"")</f>
        <v>221.347593582888</v>
      </c>
      <c r="E71" s="32" t="n">
        <f aca="false">IF('Total Deaths'!F73&gt;0,'Total Deaths'!F73/'Total Deaths'!F$31,"")</f>
        <v>136.525203002911</v>
      </c>
      <c r="F71" s="32" t="n">
        <f aca="false">IF('Total Deaths'!G79&gt;0,'Total Deaths'!G79/'Total Deaths'!$G$31,"")</f>
        <v>86.7760617760618</v>
      </c>
      <c r="G71" s="32" t="n">
        <f aca="false">IF('Total Deaths'!H77&gt;0,'Total Deaths'!H77/'Total Deaths'!H$31,"")</f>
        <v>158.725475733884</v>
      </c>
      <c r="H71" s="32" t="n">
        <f aca="false">IF('Total Deaths'!I81&gt;0,'Total Deaths'!I81/'Total Deaths'!I$31,"")</f>
        <v>90.8791540785498</v>
      </c>
      <c r="I71" s="32" t="n">
        <f aca="false">IF('Total Deaths'!J82&gt;0,'Total Deaths'!J82/'Total Deaths'!J$31,"")</f>
        <v>45.4046311768919</v>
      </c>
      <c r="J71" s="47"/>
      <c r="K71" s="32"/>
      <c r="L71" s="32"/>
      <c r="M71" s="0" t="n">
        <f aca="false">M70+1</f>
        <v>19</v>
      </c>
      <c r="N71" s="32" t="n">
        <f aca="false">C71/I71</f>
        <v>2.99154564048426</v>
      </c>
      <c r="O71" s="32" t="n">
        <f aca="false">F71/I71</f>
        <v>1.91117204405848</v>
      </c>
      <c r="P71" s="32" t="n">
        <f aca="false">G71/I71</f>
        <v>3.49579925262482</v>
      </c>
      <c r="Q71" s="32" t="n">
        <f aca="false">D71/I71</f>
        <v>4.87500036550324</v>
      </c>
      <c r="R71" s="32" t="n">
        <f aca="false">E71/I71</f>
        <v>3.00685633743004</v>
      </c>
      <c r="S71" s="32" t="n">
        <f aca="false">H71/I71</f>
        <v>2.001539308281</v>
      </c>
      <c r="U71" s="36"/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32" t="n">
        <f aca="false">IF('Total Deaths'!D63&gt;0,'Total Deaths'!D63/'Total Deaths'!D$31,"")</f>
        <v>151.025132275132</v>
      </c>
      <c r="D72" s="32" t="n">
        <f aca="false"> IF( 'Total Deaths'!E70&gt;0,'Total Deaths'!E70/'Total Deaths'!E$31,"")</f>
        <v>239.529411764706</v>
      </c>
      <c r="E72" s="32" t="n">
        <f aca="false">IF('Total Deaths'!F74&gt;0,'Total Deaths'!F74/'Total Deaths'!F$31,"")</f>
        <v>158.23502374751</v>
      </c>
      <c r="F72" s="32" t="n">
        <f aca="false">IF('Total Deaths'!G80&gt;0,'Total Deaths'!G80/'Total Deaths'!$G$31,"")</f>
        <v>88.7065637065637</v>
      </c>
      <c r="G72" s="32" t="n">
        <f aca="false">IF('Total Deaths'!H78&gt;0,'Total Deaths'!H78/'Total Deaths'!H$31,"")</f>
        <v>171.101932438413</v>
      </c>
      <c r="H72" s="32" t="n">
        <f aca="false">IF('Total Deaths'!I82&gt;0,'Total Deaths'!I82/'Total Deaths'!I$31,"")</f>
        <v>98.8277945619335</v>
      </c>
      <c r="I72" s="32" t="n">
        <f aca="false">IF('Total Deaths'!J83&gt;0,'Total Deaths'!J83/'Total Deaths'!J$31,"")</f>
        <v>48.3647648603485</v>
      </c>
      <c r="J72" s="47"/>
      <c r="K72" s="32"/>
      <c r="L72" s="32"/>
      <c r="M72" s="0" t="n">
        <f aca="false">M71+1</f>
        <v>20</v>
      </c>
      <c r="N72" s="32" t="n">
        <f aca="false">C72/I72</f>
        <v>3.1226272413649</v>
      </c>
      <c r="O72" s="32" t="n">
        <f aca="false">F72/I72</f>
        <v>1.83411547565052</v>
      </c>
      <c r="P72" s="32" t="n">
        <f aca="false">G72/I72</f>
        <v>3.53773936320094</v>
      </c>
      <c r="Q72" s="32" t="n">
        <f aca="false">D72/I72</f>
        <v>4.95256024621102</v>
      </c>
      <c r="R72" s="32" t="n">
        <f aca="false">E72/I72</f>
        <v>3.27170046632932</v>
      </c>
      <c r="S72" s="32" t="n">
        <f aca="false">H72/I72</f>
        <v>2.04338416298095</v>
      </c>
      <c r="U72" s="36"/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32" t="n">
        <f aca="false">IF('Total Deaths'!D64&gt;0,'Total Deaths'!D64/'Total Deaths'!D$31,"")</f>
        <v>165.724206349206</v>
      </c>
      <c r="D73" s="32" t="n">
        <f aca="false"> IF( 'Total Deaths'!E71&gt;0,'Total Deaths'!E71/'Total Deaths'!E$31,"")</f>
        <v>255.550802139037</v>
      </c>
      <c r="E73" s="32" t="n">
        <f aca="false">IF('Total Deaths'!F75&gt;0,'Total Deaths'!F75/'Total Deaths'!F$31,"")</f>
        <v>166.52367090547</v>
      </c>
      <c r="F73" s="32" t="n">
        <f aca="false">IF('Total Deaths'!G81&gt;0,'Total Deaths'!G81/'Total Deaths'!$G$31,"")</f>
        <v>99.7104247104247</v>
      </c>
      <c r="G73" s="32" t="n">
        <f aca="false">IF('Total Deaths'!H79&gt;0,'Total Deaths'!H79/'Total Deaths'!H$31,"")</f>
        <v>181.221419088361</v>
      </c>
      <c r="H73" s="32" t="n">
        <f aca="false">IF('Total Deaths'!I83&gt;0,'Total Deaths'!I83/'Total Deaths'!I$31,"")</f>
        <v>105.453172205438</v>
      </c>
      <c r="I73" s="32" t="n">
        <f aca="false">IF('Total Deaths'!J84&gt;0,'Total Deaths'!J84/'Total Deaths'!J$31,"")</f>
        <v>51.9455717354977</v>
      </c>
      <c r="J73" s="47"/>
      <c r="K73" s="32"/>
      <c r="L73" s="32"/>
      <c r="M73" s="0" t="n">
        <f aca="false">M72+1</f>
        <v>21</v>
      </c>
      <c r="N73" s="32" t="n">
        <f aca="false">C73/I73</f>
        <v>3.19034329226482</v>
      </c>
      <c r="O73" s="32" t="n">
        <f aca="false">F73/I73</f>
        <v>1.91951732128662</v>
      </c>
      <c r="P73" s="32" t="n">
        <f aca="false">G73/I73</f>
        <v>3.48867888125526</v>
      </c>
      <c r="Q73" s="32" t="n">
        <f aca="false">D73/I73</f>
        <v>4.91958782242844</v>
      </c>
      <c r="R73" s="32" t="n">
        <f aca="false">E73/I73</f>
        <v>3.20573371977487</v>
      </c>
      <c r="S73" s="32" t="n">
        <f aca="false">H73/I73</f>
        <v>2.0300704888262</v>
      </c>
      <c r="U73" s="36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32" t="n">
        <f aca="false">IF('Total Deaths'!D65&gt;0,'Total Deaths'!D65/'Total Deaths'!D$31,"")</f>
        <v>178.224206349206</v>
      </c>
      <c r="D74" s="32" t="n">
        <f aca="false"> IF( 'Total Deaths'!E72&gt;0,'Total Deaths'!E72/'Total Deaths'!E$31,"")</f>
        <v>270.395721925134</v>
      </c>
      <c r="E74" s="32" t="n">
        <f aca="false">IF('Total Deaths'!F76&gt;0,'Total Deaths'!F76/'Total Deaths'!F$31,"")</f>
        <v>187.069097594607</v>
      </c>
      <c r="F74" s="32" t="n">
        <f aca="false">IF('Total Deaths'!G82&gt;0,'Total Deaths'!G82/'Total Deaths'!$G$31,"")</f>
        <v>116.119691119691</v>
      </c>
      <c r="G74" s="32" t="n">
        <f aca="false">IF('Total Deaths'!H80&gt;0,'Total Deaths'!H80/'Total Deaths'!H$31,"")</f>
        <v>192.196489157693</v>
      </c>
      <c r="H74" s="32" t="n">
        <f aca="false">IF('Total Deaths'!I84&gt;0,'Total Deaths'!I84/'Total Deaths'!I$31,"")</f>
        <v>113.135951661631</v>
      </c>
      <c r="I74" s="32" t="n">
        <f aca="false">IF('Total Deaths'!J85&gt;0,'Total Deaths'!J85/'Total Deaths'!J$31,"")</f>
        <v>54.1656719980902</v>
      </c>
      <c r="J74" s="47"/>
      <c r="K74" s="32"/>
      <c r="L74" s="32"/>
      <c r="M74" s="0" t="n">
        <f aca="false">M73+1</f>
        <v>22</v>
      </c>
      <c r="N74" s="32" t="n">
        <f aca="false">C74/I74</f>
        <v>3.29035346142277</v>
      </c>
      <c r="O74" s="32" t="n">
        <f aca="false">F74/I74</f>
        <v>2.14378751035869</v>
      </c>
      <c r="P74" s="32" t="n">
        <f aca="false">G74/I74</f>
        <v>3.5483080347359</v>
      </c>
      <c r="Q74" s="32" t="n">
        <f aca="false">D74/I74</f>
        <v>4.99201268904533</v>
      </c>
      <c r="R74" s="32" t="n">
        <f aca="false">E74/I74</f>
        <v>3.45364675991101</v>
      </c>
      <c r="S74" s="32" t="n">
        <f aca="false">H74/I74</f>
        <v>2.08870207805454</v>
      </c>
      <c r="U74" s="36"/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32" t="n">
        <f aca="false">IF('Total Deaths'!D66&gt;0,'Total Deaths'!D66/'Total Deaths'!D$31,"")</f>
        <v>191.650132275132</v>
      </c>
      <c r="D75" s="32" t="n">
        <f aca="false"> IF( 'Total Deaths'!E73&gt;0,'Total Deaths'!E73/'Total Deaths'!E$31,"")</f>
        <v>285.368983957219</v>
      </c>
      <c r="E75" s="32" t="n">
        <f aca="false">IF('Total Deaths'!F77&gt;0,'Total Deaths'!F77/'Total Deaths'!F$31,"")</f>
        <v>202.190899341198</v>
      </c>
      <c r="F75" s="32" t="n">
        <f aca="false">IF('Total Deaths'!G83&gt;0,'Total Deaths'!G83/'Total Deaths'!$G$31,"")</f>
        <v>128.667953667954</v>
      </c>
      <c r="G75" s="32" t="n">
        <f aca="false">IF('Total Deaths'!H81&gt;0,'Total Deaths'!H81/'Total Deaths'!H$31,"")</f>
        <v>207.596990706594</v>
      </c>
      <c r="H75" s="32" t="n">
        <f aca="false">IF('Total Deaths'!I85&gt;0,'Total Deaths'!I85/'Total Deaths'!I$31,"")</f>
        <v>118.824773413897</v>
      </c>
      <c r="I75" s="32" t="n">
        <f aca="false">IF('Total Deaths'!J86&gt;0,'Total Deaths'!J86/'Total Deaths'!J$31,"")</f>
        <v>55.4070183814753</v>
      </c>
      <c r="J75" s="47"/>
      <c r="K75" s="32"/>
      <c r="L75" s="32"/>
      <c r="M75" s="0" t="n">
        <f aca="false">M74+1</f>
        <v>23</v>
      </c>
      <c r="N75" s="32" t="n">
        <f aca="false">C75/I75</f>
        <v>3.45895047005829</v>
      </c>
      <c r="O75" s="32" t="n">
        <f aca="false">F75/I75</f>
        <v>2.3222320461657</v>
      </c>
      <c r="P75" s="32" t="n">
        <f aca="false">G75/I75</f>
        <v>3.74676343847446</v>
      </c>
      <c r="Q75" s="32" t="n">
        <f aca="false">D75/I75</f>
        <v>5.15041220937868</v>
      </c>
      <c r="R75" s="32" t="n">
        <f aca="false">E75/I75</f>
        <v>3.64919292262076</v>
      </c>
      <c r="S75" s="32" t="n">
        <f aca="false">H75/I75</f>
        <v>2.14457981831459</v>
      </c>
      <c r="U75" s="36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32" t="n">
        <f aca="false">IF('Total Deaths'!D67&gt;0,'Total Deaths'!D67/'Total Deaths'!D$31,"")</f>
        <v>205.489417989418</v>
      </c>
      <c r="D76" s="32" t="n">
        <f aca="false"> IF( 'Total Deaths'!E74&gt;0,'Total Deaths'!E74/'Total Deaths'!E$31,"")</f>
        <v>300.427807486631</v>
      </c>
      <c r="E76" s="32" t="n">
        <f aca="false">IF('Total Deaths'!F78&gt;0,'Total Deaths'!F78/'Total Deaths'!F$31,"")</f>
        <v>211.919718094071</v>
      </c>
      <c r="F76" s="32" t="n">
        <f aca="false">IF('Total Deaths'!G84&gt;0,'Total Deaths'!G84/'Total Deaths'!$G$31,"")</f>
        <v>135.135135135135</v>
      </c>
      <c r="G76" s="32" t="n">
        <f aca="false">IF('Total Deaths'!H82&gt;0,'Total Deaths'!H82/'Total Deaths'!H$31,"")</f>
        <v>220.017701725918</v>
      </c>
      <c r="H76" s="32" t="n">
        <f aca="false">IF('Total Deaths'!I86&gt;0,'Total Deaths'!I86/'Total Deaths'!I$31,"")</f>
        <v>123.567975830816</v>
      </c>
      <c r="I76" s="32" t="n">
        <f aca="false">IF('Total Deaths'!J87&gt;0,'Total Deaths'!J87/'Total Deaths'!J$31,"")</f>
        <v>58.0329434232514</v>
      </c>
      <c r="J76" s="47"/>
      <c r="K76" s="32"/>
      <c r="L76" s="32"/>
      <c r="M76" s="0" t="n">
        <f aca="false">M75+1</f>
        <v>24</v>
      </c>
      <c r="N76" s="32" t="n">
        <f aca="false">C76/I76</f>
        <v>3.54090979826274</v>
      </c>
      <c r="O76" s="32" t="n">
        <f aca="false">F76/I76</f>
        <v>2.32859350506409</v>
      </c>
      <c r="P76" s="32" t="n">
        <f aca="false">G76/I76</f>
        <v>3.79125525516196</v>
      </c>
      <c r="Q76" s="32" t="n">
        <f aca="false">D76/I76</f>
        <v>5.17684938527971</v>
      </c>
      <c r="R76" s="32" t="n">
        <f aca="false">E76/I76</f>
        <v>3.65171410570161</v>
      </c>
      <c r="S76" s="32" t="n">
        <f aca="false">H76/I76</f>
        <v>2.1292729360563</v>
      </c>
      <c r="U76" s="36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32" t="n">
        <f aca="false">IF('Total Deaths'!D68&gt;0,'Total Deaths'!D68/'Total Deaths'!D$31,"")</f>
        <v>217.509920634921</v>
      </c>
      <c r="D77" s="32" t="n">
        <f aca="false"> IF( 'Total Deaths'!E75&gt;0,'Total Deaths'!E75/'Total Deaths'!E$31,"")</f>
        <v>316.406417112299</v>
      </c>
      <c r="E77" s="32" t="n">
        <f aca="false">IF('Total Deaths'!F79&gt;0,'Total Deaths'!F79/'Total Deaths'!F$31,"")</f>
        <v>220.514784740309</v>
      </c>
      <c r="F77" s="32" t="n">
        <f aca="false">IF('Total Deaths'!G85&gt;0,'Total Deaths'!G85/'Total Deaths'!$G$31,"")</f>
        <v>145.849420849421</v>
      </c>
      <c r="G77" s="32" t="n">
        <f aca="false">IF('Total Deaths'!H83&gt;0,'Total Deaths'!H83/'Total Deaths'!H$31,"")</f>
        <v>235.196931700841</v>
      </c>
      <c r="H77" s="32" t="n">
        <f aca="false">IF('Total Deaths'!I87&gt;0,'Total Deaths'!I87/'Total Deaths'!I$31,"")</f>
        <v>129.435045317221</v>
      </c>
      <c r="I77" s="32" t="n">
        <f aca="false">IF('Total Deaths'!J88&gt;0,'Total Deaths'!J88/'Total Deaths'!J$31,"")</f>
        <v>60.7066125566961</v>
      </c>
      <c r="J77" s="47"/>
      <c r="K77" s="32"/>
      <c r="L77" s="32"/>
      <c r="M77" s="0" t="n">
        <f aca="false">M76+1</f>
        <v>25</v>
      </c>
      <c r="N77" s="32" t="n">
        <f aca="false">C77/I77</f>
        <v>3.58296916059647</v>
      </c>
      <c r="O77" s="32" t="n">
        <f aca="false">F77/I77</f>
        <v>2.40252939024075</v>
      </c>
      <c r="P77" s="32" t="n">
        <f aca="false">G77/I77</f>
        <v>3.87432145849321</v>
      </c>
      <c r="Q77" s="32" t="n">
        <f aca="false">D77/I77</f>
        <v>5.21205851861354</v>
      </c>
      <c r="R77" s="32" t="n">
        <f aca="false">E77/I77</f>
        <v>3.63246729562389</v>
      </c>
      <c r="S77" s="32" t="n">
        <f aca="false">H77/I77</f>
        <v>2.13214079761635</v>
      </c>
      <c r="U77" s="36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32" t="n">
        <f aca="false">IF('Total Deaths'!D69&gt;0,'Total Deaths'!D69/'Total Deaths'!D$31,"")</f>
        <v>230.076058201058</v>
      </c>
      <c r="D78" s="32" t="n">
        <f aca="false"> IF( 'Total Deaths'!E76&gt;0,'Total Deaths'!E76/'Total Deaths'!E$31,"")</f>
        <v>330.417112299465</v>
      </c>
      <c r="E78" s="32" t="n">
        <f aca="false">IF('Total Deaths'!F80&gt;0,'Total Deaths'!F80/'Total Deaths'!F$31,"")</f>
        <v>229.30902405393</v>
      </c>
      <c r="F78" s="32" t="n">
        <f aca="false">IF('Total Deaths'!G86&gt;0,'Total Deaths'!G86/'Total Deaths'!$G$31,"")</f>
        <v>148.648648648649</v>
      </c>
      <c r="G78" s="32" t="n">
        <f aca="false">IF('Total Deaths'!H84&gt;0,'Total Deaths'!H84/'Total Deaths'!H$31,"")</f>
        <v>248.989526478832</v>
      </c>
      <c r="H78" s="32" t="n">
        <f aca="false">IF('Total Deaths'!I88&gt;0,'Total Deaths'!I88/'Total Deaths'!I$31,"")</f>
        <v>137.570996978852</v>
      </c>
      <c r="I78" s="32" t="n">
        <f aca="false">IF('Total Deaths'!J89&gt;0,'Total Deaths'!J89/'Total Deaths'!J$31,"")</f>
        <v>63.4399618047267</v>
      </c>
      <c r="J78" s="47"/>
      <c r="K78" s="32"/>
      <c r="L78" s="32"/>
      <c r="M78" s="0" t="n">
        <f aca="false">M77+1</f>
        <v>26</v>
      </c>
      <c r="N78" s="32" t="n">
        <f aca="false">C78/I78</f>
        <v>3.62667397104133</v>
      </c>
      <c r="O78" s="32" t="n">
        <f aca="false">F78/I78</f>
        <v>2.34313899977117</v>
      </c>
      <c r="P78" s="32" t="n">
        <f aca="false">G78/I78</f>
        <v>3.92480574381872</v>
      </c>
      <c r="Q78" s="32" t="n">
        <f aca="false">D78/I78</f>
        <v>5.20834349359345</v>
      </c>
      <c r="R78" s="32" t="n">
        <f aca="false">E78/I78</f>
        <v>3.61458326156881</v>
      </c>
      <c r="S78" s="32" t="n">
        <f aca="false">H78/I78</f>
        <v>2.16852269555752</v>
      </c>
      <c r="U78" s="36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32" t="n">
        <f aca="false">IF('Total Deaths'!D70&gt;0,'Total Deaths'!D70/'Total Deaths'!D$31,"")</f>
        <v>242.741402116402</v>
      </c>
      <c r="D79" s="32" t="n">
        <f aca="false"> IF( 'Total Deaths'!E77&gt;0,'Total Deaths'!E77/'Total Deaths'!E$31,"")</f>
        <v>343.978609625668</v>
      </c>
      <c r="E79" s="32" t="n">
        <f aca="false">IF('Total Deaths'!F81&gt;0,'Total Deaths'!F81/'Total Deaths'!F$31,"")</f>
        <v>240.983606557377</v>
      </c>
      <c r="F79" s="32" t="n">
        <f aca="false">IF('Total Deaths'!G87&gt;0,'Total Deaths'!G87/'Total Deaths'!$G$31,"")</f>
        <v>152.509652509653</v>
      </c>
      <c r="G79" s="32" t="n">
        <f aca="false">IF('Total Deaths'!H85&gt;0,'Total Deaths'!H85/'Total Deaths'!H$31,"")</f>
        <v>265.437380144564</v>
      </c>
      <c r="H79" s="32" t="n">
        <f aca="false">IF('Total Deaths'!I89&gt;0,'Total Deaths'!I89/'Total Deaths'!I$31,"")</f>
        <v>144.694864048338</v>
      </c>
      <c r="I79" s="32" t="n">
        <f aca="false">IF('Total Deaths'!J90&gt;0,'Total Deaths'!J90/'Total Deaths'!J$31,"")</f>
        <v>66.5433277631893</v>
      </c>
      <c r="J79" s="47"/>
      <c r="K79" s="32"/>
      <c r="L79" s="32"/>
      <c r="M79" s="0" t="n">
        <f aca="false">M78+1</f>
        <v>27</v>
      </c>
      <c r="N79" s="32" t="n">
        <f aca="false">C79/I79</f>
        <v>3.64786989584075</v>
      </c>
      <c r="O79" s="32" t="n">
        <f aca="false">F79/I79</f>
        <v>2.29188496632443</v>
      </c>
      <c r="P79" s="32" t="n">
        <f aca="false">G79/I79</f>
        <v>3.98894057551777</v>
      </c>
      <c r="Q79" s="32" t="n">
        <f aca="false">D79/I79</f>
        <v>5.16924267523561</v>
      </c>
      <c r="R79" s="32" t="n">
        <f aca="false">E79/I79</f>
        <v>3.62145409100934</v>
      </c>
      <c r="S79" s="32" t="n">
        <f aca="false">H79/I79</f>
        <v>2.17444586725915</v>
      </c>
      <c r="U79" s="36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32" t="n">
        <f aca="false">IF('Total Deaths'!D71&gt;0,'Total Deaths'!D71/'Total Deaths'!D$31,"")</f>
        <v>254.001322751323</v>
      </c>
      <c r="D80" s="32" t="n">
        <f aca="false"> IF( 'Total Deaths'!E78&gt;0,'Total Deaths'!E78/'Total Deaths'!E$31,"")</f>
        <v>355.208556149733</v>
      </c>
      <c r="E80" s="32" t="n">
        <f aca="false">IF('Total Deaths'!F82&gt;0,'Total Deaths'!F82/'Total Deaths'!F$31,"")</f>
        <v>263.01516776467</v>
      </c>
      <c r="F80" s="32" t="n">
        <f aca="false">IF('Total Deaths'!G88&gt;0,'Total Deaths'!G88/'Total Deaths'!$G$31,"")</f>
        <v>170.366795366795</v>
      </c>
      <c r="G80" s="32" t="n">
        <f aca="false">IF('Total Deaths'!H86&gt;0,'Total Deaths'!H86/'Total Deaths'!H$31,"")</f>
        <v>272.783596400649</v>
      </c>
      <c r="H80" s="32" t="n">
        <f aca="false">IF('Total Deaths'!I90&gt;0,'Total Deaths'!I90/'Total Deaths'!I$31,"")</f>
        <v>151.770392749245</v>
      </c>
      <c r="I80" s="32" t="n">
        <f aca="false">IF('Total Deaths'!J91&gt;0,'Total Deaths'!J91/'Total Deaths'!J$31,"")</f>
        <v>68.7514920028647</v>
      </c>
      <c r="J80" s="47"/>
      <c r="K80" s="32"/>
      <c r="L80" s="32"/>
      <c r="M80" s="0" t="n">
        <f aca="false">M79+1</f>
        <v>28</v>
      </c>
      <c r="N80" s="32" t="n">
        <f aca="false">C80/I80</f>
        <v>3.69448451737948</v>
      </c>
      <c r="O80" s="32" t="n">
        <f aca="false">F80/I80</f>
        <v>2.47800870066495</v>
      </c>
      <c r="P80" s="32" t="n">
        <f aca="false">G80/I80</f>
        <v>3.96767529625805</v>
      </c>
      <c r="Q80" s="32" t="n">
        <f aca="false">D80/I80</f>
        <v>5.16655778371955</v>
      </c>
      <c r="R80" s="32" t="n">
        <f aca="false">E80/I80</f>
        <v>3.82559214502153</v>
      </c>
      <c r="S80" s="32" t="n">
        <f aca="false">H80/I80</f>
        <v>2.20752144175898</v>
      </c>
      <c r="U80" s="36"/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32" t="n">
        <f aca="false">IF('Total Deaths'!D72&gt;0,'Total Deaths'!D72/'Total Deaths'!D$31,"")</f>
        <v>262.681878306878</v>
      </c>
      <c r="D81" s="32" t="n">
        <f aca="false"> IF( 'Total Deaths'!E79&gt;0,'Total Deaths'!E79/'Total Deaths'!E$31,"")</f>
        <v>368.106951871658</v>
      </c>
      <c r="E81" s="32" t="n">
        <f aca="false">IF('Total Deaths'!F83&gt;0,'Total Deaths'!F83/'Total Deaths'!F$31,"")</f>
        <v>274.551861498391</v>
      </c>
      <c r="F81" s="32" t="n">
        <f aca="false">IF('Total Deaths'!G89&gt;0,'Total Deaths'!G89/'Total Deaths'!$G$31,"")</f>
        <v>186.969111969112</v>
      </c>
      <c r="G81" s="32" t="n">
        <f aca="false">IF('Total Deaths'!H87&gt;0,'Total Deaths'!H87/'Total Deaths'!H$31,"")</f>
        <v>281.029650390913</v>
      </c>
      <c r="H81" s="32" t="n">
        <f aca="false">IF('Total Deaths'!I91&gt;0,'Total Deaths'!I91/'Total Deaths'!I$31,"")</f>
        <v>157.682779456193</v>
      </c>
      <c r="I81" s="32" t="n">
        <f aca="false">IF('Total Deaths'!J92&gt;0,'Total Deaths'!J92/'Total Deaths'!J$31,"")</f>
        <v>70.1480066841728</v>
      </c>
      <c r="J81" s="47"/>
      <c r="K81" s="32"/>
      <c r="M81" s="0" t="n">
        <f aca="false">M80+1</f>
        <v>29</v>
      </c>
      <c r="N81" s="32" t="n">
        <f aca="false">C81/I81</f>
        <v>3.74468057930071</v>
      </c>
      <c r="O81" s="32" t="n">
        <f aca="false">F81/I81</f>
        <v>2.66535174421851</v>
      </c>
      <c r="P81" s="32" t="n">
        <f aca="false">G81/I81</f>
        <v>4.00623857576156</v>
      </c>
      <c r="Q81" s="32" t="n">
        <f aca="false">D81/I81</f>
        <v>5.24757536631062</v>
      </c>
      <c r="R81" s="32" t="n">
        <f aca="false">E81/I81</f>
        <v>3.91389398610434</v>
      </c>
      <c r="S81" s="32" t="n">
        <f aca="false">H81/I81</f>
        <v>2.247858305741</v>
      </c>
      <c r="U81" s="36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32" t="n">
        <f aca="false">IF('Total Deaths'!D73&gt;0,'Total Deaths'!D73/'Total Deaths'!D$31,"")</f>
        <v>273.197751322751</v>
      </c>
      <c r="D82" s="32" t="n">
        <f aca="false"> IF( 'Total Deaths'!E80&gt;0,'Total Deaths'!E80/'Total Deaths'!E$31,"")</f>
        <v>379.807486631016</v>
      </c>
      <c r="E82" s="32" t="n">
        <f aca="false">IF('Total Deaths'!F84&gt;0,'Total Deaths'!F84/'Total Deaths'!F$31,"")</f>
        <v>286.211123027425</v>
      </c>
      <c r="F82" s="32" t="n">
        <f aca="false">IF('Total Deaths'!G90&gt;0,'Total Deaths'!G90/'Total Deaths'!$G$31,"")</f>
        <v>195.07722007722</v>
      </c>
      <c r="G82" s="32" t="n">
        <f aca="false">IF('Total Deaths'!H88&gt;0,'Total Deaths'!H88/'Total Deaths'!H$31,"")</f>
        <v>298.318336037764</v>
      </c>
      <c r="H82" s="32" t="n">
        <f aca="false">IF('Total Deaths'!I92&gt;0,'Total Deaths'!I92/'Total Deaths'!I$31,"")</f>
        <v>163.915407854985</v>
      </c>
      <c r="I82" s="32" t="n">
        <f aca="false">IF('Total Deaths'!J93&gt;0,'Total Deaths'!J93/'Total Deaths'!J$31,"")</f>
        <v>71.3296729529721</v>
      </c>
      <c r="J82" s="47"/>
      <c r="K82" s="32"/>
      <c r="M82" s="0" t="n">
        <f aca="false">M81+1</f>
        <v>30</v>
      </c>
      <c r="N82" s="32" t="n">
        <f aca="false">C82/I82</f>
        <v>3.83007155385209</v>
      </c>
      <c r="O82" s="32" t="n">
        <f aca="false">F82/I82</f>
        <v>2.73486772056049</v>
      </c>
      <c r="P82" s="32" t="n">
        <f aca="false">G82/I82</f>
        <v>4.18224735496048</v>
      </c>
      <c r="Q82" s="32" t="n">
        <f aca="false">D82/I82</f>
        <v>5.32467724731368</v>
      </c>
      <c r="R82" s="32" t="n">
        <f aca="false">E82/I82</f>
        <v>4.01251135997952</v>
      </c>
      <c r="S82" s="32" t="n">
        <f aca="false">H82/I82</f>
        <v>2.29799746822132</v>
      </c>
      <c r="U82" s="36"/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32" t="n">
        <f aca="false">IF('Total Deaths'!D74&gt;0,'Total Deaths'!D74/'Total Deaths'!D$31,"")</f>
        <v>283.184523809524</v>
      </c>
      <c r="D83" s="32" t="n">
        <f aca="false"> IF( 'Total Deaths'!E81&gt;0,'Total Deaths'!E81/'Total Deaths'!E$31,"")</f>
        <v>390.48128342246</v>
      </c>
      <c r="E83" s="32" t="n">
        <f aca="false">IF('Total Deaths'!F85&gt;0,'Total Deaths'!F85/'Total Deaths'!F$31,"")</f>
        <v>296.047188601195</v>
      </c>
      <c r="F83" s="32" t="n">
        <f aca="false">IF('Total Deaths'!G91&gt;0,'Total Deaths'!G91/'Total Deaths'!$G$31,"")</f>
        <v>207.722007722008</v>
      </c>
      <c r="G83" s="32" t="n">
        <f aca="false">IF('Total Deaths'!H89&gt;0,'Total Deaths'!H89/'Total Deaths'!H$31,"")</f>
        <v>310.665289865762</v>
      </c>
      <c r="H83" s="32" t="n">
        <f aca="false">IF('Total Deaths'!I93&gt;0,'Total Deaths'!I93/'Total Deaths'!I$31,"")</f>
        <v>167.410876132931</v>
      </c>
      <c r="I83" s="32" t="n">
        <f aca="false">IF('Total Deaths'!J94&gt;0,'Total Deaths'!J94/'Total Deaths'!J$31,"")</f>
        <v>73.1200763905467</v>
      </c>
      <c r="J83" s="47"/>
      <c r="M83" s="0" t="n">
        <f aca="false">M82+1</f>
        <v>31</v>
      </c>
      <c r="N83" s="32" t="n">
        <f aca="false">C83/I83</f>
        <v>3.87286963838751</v>
      </c>
      <c r="O83" s="32" t="n">
        <f aca="false">F83/I83</f>
        <v>2.84083411801335</v>
      </c>
      <c r="P83" s="32" t="n">
        <f aca="false">G83/I83</f>
        <v>4.24870029137341</v>
      </c>
      <c r="Q83" s="32" t="n">
        <f aca="false">D83/I83</f>
        <v>5.34027455519649</v>
      </c>
      <c r="R83" s="32" t="n">
        <f aca="false">E83/I83</f>
        <v>4.04878117221811</v>
      </c>
      <c r="S83" s="32" t="n">
        <f aca="false">H83/I83</f>
        <v>2.28953366020518</v>
      </c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32" t="n">
        <f aca="false">IF('Total Deaths'!D75&gt;0,'Total Deaths'!D75/'Total Deaths'!D$31,"")</f>
        <v>292.146164021164</v>
      </c>
      <c r="D84" s="32" t="n">
        <f aca="false"> IF( 'Total Deaths'!E82&gt;0,'Total Deaths'!E82/'Total Deaths'!E$31,"")</f>
        <v>402.395721925134</v>
      </c>
      <c r="E84" s="32" t="n">
        <f aca="false">IF('Total Deaths'!F86&gt;0,'Total Deaths'!F86/'Total Deaths'!F$31,"")</f>
        <v>302.098973494714</v>
      </c>
      <c r="F84" s="32" t="n">
        <f aca="false">IF('Total Deaths'!G92&gt;0,'Total Deaths'!G92/'Total Deaths'!$G$31,"")</f>
        <v>211.583011583012</v>
      </c>
      <c r="G84" s="32" t="n">
        <f aca="false">IF('Total Deaths'!H90&gt;0,'Total Deaths'!H90/'Total Deaths'!H$31,"")</f>
        <v>321.389585484585</v>
      </c>
      <c r="H84" s="32" t="n">
        <f aca="false">IF('Total Deaths'!I94&gt;0,'Total Deaths'!I94/'Total Deaths'!I$31,"")</f>
        <v>171.592145015106</v>
      </c>
      <c r="I84" s="32" t="n">
        <f aca="false">IF('Total Deaths'!J95&gt;0,'Total Deaths'!J95/'Total Deaths'!J$31,"")</f>
        <v>75.3640486989735</v>
      </c>
      <c r="J84" s="47"/>
      <c r="M84" s="0" t="n">
        <f aca="false">M83+1</f>
        <v>32</v>
      </c>
      <c r="N84" s="32" t="n">
        <f aca="false">C84/I84</f>
        <v>3.8764658887699</v>
      </c>
      <c r="O84" s="32" t="n">
        <f aca="false">F84/I84</f>
        <v>2.80747936497065</v>
      </c>
      <c r="P84" s="32" t="n">
        <f aca="false">G84/I84</f>
        <v>4.2644946898794</v>
      </c>
      <c r="Q84" s="32" t="n">
        <f aca="false">D84/I84</f>
        <v>5.33935913571234</v>
      </c>
      <c r="R84" s="32" t="n">
        <f aca="false">E84/I84</f>
        <v>4.00852898311485</v>
      </c>
      <c r="S84" s="32" t="n">
        <f aca="false">H84/I84</f>
        <v>2.27684350797681</v>
      </c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32" t="n">
        <f aca="false">IF('Total Deaths'!D76&gt;0,'Total Deaths'!D76/'Total Deaths'!D$31,"")</f>
        <v>302.232142857143</v>
      </c>
      <c r="D85" s="32" t="n">
        <f aca="false"> IF( 'Total Deaths'!E83&gt;0,'Total Deaths'!E83/'Total Deaths'!E$31,"")</f>
        <v>409.197860962567</v>
      </c>
      <c r="E85" s="32" t="n">
        <f aca="false">IF('Total Deaths'!F87&gt;0,'Total Deaths'!F87/'Total Deaths'!F$31,"")</f>
        <v>310.479546499157</v>
      </c>
      <c r="F85" s="32" t="n">
        <f aca="false">IF('Total Deaths'!G93&gt;0,'Total Deaths'!G93/'Total Deaths'!$G$31,"")</f>
        <v>211.776061776062</v>
      </c>
      <c r="G85" s="32" t="n">
        <f aca="false">IF('Total Deaths'!H91&gt;0,'Total Deaths'!H91/'Total Deaths'!H$31,"")</f>
        <v>336.214780941142</v>
      </c>
      <c r="H85" s="32" t="n">
        <f aca="false">IF('Total Deaths'!I95&gt;0,'Total Deaths'!I95/'Total Deaths'!I$31,"")</f>
        <v>179.051359516616</v>
      </c>
      <c r="I85" s="32" t="n">
        <f aca="false">IF('Total Deaths'!J96&gt;0,'Total Deaths'!J96/'Total Deaths'!J$31,"")</f>
        <v>77.5483408928145</v>
      </c>
      <c r="J85" s="47"/>
      <c r="M85" s="0" t="n">
        <f aca="false">M84+1</f>
        <v>33</v>
      </c>
      <c r="N85" s="32" t="n">
        <f aca="false">C85/I85</f>
        <v>3.89733860682953</v>
      </c>
      <c r="O85" s="32" t="n">
        <f aca="false">F85/I85</f>
        <v>2.73089094283492</v>
      </c>
      <c r="P85" s="32" t="n">
        <f aca="false">G85/I85</f>
        <v>4.33555092307971</v>
      </c>
      <c r="Q85" s="32" t="n">
        <f aca="false">D85/I85</f>
        <v>5.27668105147666</v>
      </c>
      <c r="R85" s="32" t="n">
        <f aca="false">E85/I85</f>
        <v>4.0036903810527</v>
      </c>
      <c r="S85" s="32" t="n">
        <f aca="false">H85/I85</f>
        <v>2.30889993847962</v>
      </c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32" t="n">
        <f aca="false">IF('Total Deaths'!D77&gt;0,'Total Deaths'!D77/'Total Deaths'!D$31,"")</f>
        <v>311.656746031746</v>
      </c>
      <c r="D86" s="32" t="n">
        <f aca="false"> IF( 'Total Deaths'!E84&gt;0,'Total Deaths'!E84/'Total Deaths'!E$31,"")</f>
        <v>416.641711229947</v>
      </c>
      <c r="E86" s="32" t="n">
        <f aca="false">IF('Total Deaths'!F88&gt;0,'Total Deaths'!F88/'Total Deaths'!F$31,"")</f>
        <v>318.614983912977</v>
      </c>
      <c r="F86" s="32" t="n">
        <f aca="false">IF('Total Deaths'!G94&gt;0,'Total Deaths'!G94/'Total Deaths'!$G$31,"")</f>
        <v>219.498069498069</v>
      </c>
      <c r="G86" s="32" t="n">
        <f aca="false">IF('Total Deaths'!H92&gt;0,'Total Deaths'!H92/'Total Deaths'!H$31,"")</f>
        <v>348.650243398731</v>
      </c>
      <c r="H86" s="32" t="n">
        <f aca="false">IF('Total Deaths'!I96&gt;0,'Total Deaths'!I96/'Total Deaths'!I$31,"")</f>
        <v>186.271903323263</v>
      </c>
      <c r="I86" s="32" t="n">
        <f aca="false">IF('Total Deaths'!J97&gt;0,'Total Deaths'!J97/'Total Deaths'!J$31,"")</f>
        <v>79.0522797803772</v>
      </c>
      <c r="J86" s="47"/>
      <c r="M86" s="0" t="n">
        <f aca="false">M85+1</f>
        <v>34</v>
      </c>
      <c r="N86" s="32" t="n">
        <f aca="false">C86/I86</f>
        <v>3.94241313340475</v>
      </c>
      <c r="O86" s="32" t="n">
        <f aca="false">F86/I86</f>
        <v>2.77661909445089</v>
      </c>
      <c r="P86" s="32" t="n">
        <f aca="false">G86/I86</f>
        <v>4.41037556876728</v>
      </c>
      <c r="Q86" s="32" t="n">
        <f aca="false">D86/I86</f>
        <v>5.27045788416804</v>
      </c>
      <c r="R86" s="32" t="n">
        <f aca="false">E86/I86</f>
        <v>4.03043384451596</v>
      </c>
      <c r="S86" s="32" t="n">
        <f aca="false">H86/I86</f>
        <v>2.35631285828521</v>
      </c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32" t="n">
        <f aca="false">IF('Total Deaths'!D78&gt;0,'Total Deaths'!D78/'Total Deaths'!D$31,"")</f>
        <v>321.891534391534</v>
      </c>
      <c r="D87" s="32" t="n">
        <f aca="false"> IF( 'Total Deaths'!E85&gt;0,'Total Deaths'!E85/'Total Deaths'!E$31,"")</f>
        <v>428.727272727273</v>
      </c>
      <c r="E87" s="32" t="n">
        <f aca="false">IF('Total Deaths'!F89&gt;0,'Total Deaths'!F89/'Total Deaths'!F$31,"")</f>
        <v>326.949593994178</v>
      </c>
      <c r="F87" s="32" t="n">
        <f aca="false">IF('Total Deaths'!G95&gt;0,'Total Deaths'!G95/'Total Deaths'!$G$31,"")</f>
        <v>227.316602316602</v>
      </c>
      <c r="G87" s="32" t="n">
        <f aca="false">IF('Total Deaths'!H93&gt;0,'Total Deaths'!H93/'Total Deaths'!H$31,"")</f>
        <v>354.845847470128</v>
      </c>
      <c r="H87" s="32" t="n">
        <f aca="false">IF('Total Deaths'!I97&gt;0,'Total Deaths'!I97/'Total Deaths'!I$31,"")</f>
        <v>192.918429003021</v>
      </c>
      <c r="I87" s="32" t="n">
        <f aca="false">IF('Total Deaths'!J98&gt;0,'Total Deaths'!J98/'Total Deaths'!J$31,"")</f>
        <v>80.4010503700167</v>
      </c>
      <c r="J87" s="32"/>
      <c r="M87" s="0" t="n">
        <f aca="false">M86+1</f>
        <v>35</v>
      </c>
      <c r="N87" s="32" t="n">
        <f aca="false">C87/I87</f>
        <v>4.00357374574269</v>
      </c>
      <c r="O87" s="32" t="n">
        <f aca="false">F87/I87</f>
        <v>2.82728398783921</v>
      </c>
      <c r="P87" s="32" t="n">
        <f aca="false">G87/I87</f>
        <v>4.41344790692508</v>
      </c>
      <c r="Q87" s="32" t="n">
        <f aca="false">D87/I87</f>
        <v>5.3323591017059</v>
      </c>
      <c r="R87" s="32" t="n">
        <f aca="false">E87/I87</f>
        <v>4.06648411295015</v>
      </c>
      <c r="S87" s="32" t="n">
        <f aca="false">H87/I87</f>
        <v>2.39945160063437</v>
      </c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32" t="n">
        <f aca="false">IF('Total Deaths'!D79&gt;0,'Total Deaths'!D79/'Total Deaths'!D$31,"")</f>
        <v>329.017857142857</v>
      </c>
      <c r="D88" s="32" t="n">
        <f aca="false"> IF( 'Total Deaths'!E86&gt;0,'Total Deaths'!E86/'Total Deaths'!E$31,"")</f>
        <v>437.497326203209</v>
      </c>
      <c r="E88" s="32" t="n">
        <f aca="false">IF('Total Deaths'!F90&gt;0,'Total Deaths'!F90/'Total Deaths'!F$31,"")</f>
        <v>334.855216791788</v>
      </c>
      <c r="F88" s="32" t="n">
        <f aca="false">IF('Total Deaths'!G96&gt;0,'Total Deaths'!G96/'Total Deaths'!$G$31,"")</f>
        <v>237.644787644788</v>
      </c>
      <c r="G88" s="32" t="n">
        <f aca="false">IF('Total Deaths'!H94&gt;0,'Total Deaths'!H94/'Total Deaths'!H$31,"")</f>
        <v>359.831833603776</v>
      </c>
      <c r="H88" s="32" t="n">
        <f aca="false">IF('Total Deaths'!I98&gt;0,'Total Deaths'!I98/'Total Deaths'!I$31,"")</f>
        <v>198.649546827795</v>
      </c>
      <c r="I88" s="32" t="n">
        <f aca="false">IF('Total Deaths'!J99&gt;0,'Total Deaths'!J99/'Total Deaths'!J$31,"")</f>
        <v>81.3081881117212</v>
      </c>
      <c r="J88" s="32"/>
      <c r="M88" s="0" t="n">
        <f aca="false">M87+1</f>
        <v>36</v>
      </c>
      <c r="N88" s="32" t="n">
        <f aca="false">C88/I88</f>
        <v>4.04655256480161</v>
      </c>
      <c r="O88" s="32" t="n">
        <f aca="false">F88/I88</f>
        <v>2.92276575291842</v>
      </c>
      <c r="P88" s="32" t="n">
        <f aca="false">G88/I88</f>
        <v>4.42553009678866</v>
      </c>
      <c r="Q88" s="32" t="n">
        <f aca="false">D88/I88</f>
        <v>5.38072900606354</v>
      </c>
      <c r="R88" s="32" t="n">
        <f aca="false">E88/I88</f>
        <v>4.11834557586847</v>
      </c>
      <c r="S88" s="32" t="n">
        <f aca="false">H88/I88</f>
        <v>2.44316779701007</v>
      </c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32" t="n">
        <f aca="false">IF('Total Deaths'!D80&gt;0,'Total Deaths'!D80/'Total Deaths'!D$31,"")</f>
        <v>338.376322751323</v>
      </c>
      <c r="D89" s="32" t="n">
        <f aca="false"> IF( 'Total Deaths'!E87&gt;0,'Total Deaths'!E87/'Total Deaths'!E$31,"")</f>
        <v>446.032085561497</v>
      </c>
      <c r="E89" s="32" t="n">
        <f aca="false">IF('Total Deaths'!F91&gt;0,'Total Deaths'!F91/'Total Deaths'!F$31,"")</f>
        <v>340.815075838823</v>
      </c>
      <c r="F89" s="32" t="n">
        <f aca="false">IF('Total Deaths'!G97&gt;0,'Total Deaths'!G97/'Total Deaths'!$G$31,"")</f>
        <v>249.6138996139</v>
      </c>
      <c r="G89" s="32" t="n">
        <f aca="false">IF('Total Deaths'!H95&gt;0,'Total Deaths'!H95/'Total Deaths'!H$31,"")</f>
        <v>373.240890986871</v>
      </c>
      <c r="H89" s="32" t="n">
        <f aca="false">IF('Total Deaths'!I99&gt;0,'Total Deaths'!I99/'Total Deaths'!I$31,"")</f>
        <v>203.7583081571</v>
      </c>
      <c r="I89" s="32" t="n">
        <f aca="false">IF('Total Deaths'!J100&gt;0,'Total Deaths'!J100/'Total Deaths'!J$31,"")</f>
        <v>81.952733349248</v>
      </c>
      <c r="J89" s="32"/>
      <c r="M89" s="0" t="n">
        <f aca="false">M88+1</f>
        <v>37</v>
      </c>
      <c r="N89" s="32" t="n">
        <f aca="false">C89/I89</f>
        <v>4.12892052433816</v>
      </c>
      <c r="O89" s="32" t="n">
        <f aca="false">F89/I89</f>
        <v>3.04582763030185</v>
      </c>
      <c r="P89" s="32" t="n">
        <f aca="false">G89/I89</f>
        <v>4.55434340909992</v>
      </c>
      <c r="Q89" s="32" t="n">
        <f aca="false">D89/I89</f>
        <v>5.44255288790304</v>
      </c>
      <c r="R89" s="32" t="n">
        <f aca="false">E89/I89</f>
        <v>4.15867856885765</v>
      </c>
      <c r="S89" s="32" t="n">
        <f aca="false">H89/I89</f>
        <v>2.4862905705508</v>
      </c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32" t="n">
        <f aca="false">IF('Total Deaths'!D81&gt;0,'Total Deaths'!D81/'Total Deaths'!D$31,"")</f>
        <v>348.330026455026</v>
      </c>
      <c r="D90" s="32" t="n">
        <f aca="false"> IF( 'Total Deaths'!E88&gt;0,'Total Deaths'!E88/'Total Deaths'!E$31,"")</f>
        <v>455.229946524064</v>
      </c>
      <c r="E90" s="32" t="n">
        <f aca="false">IF('Total Deaths'!F92&gt;0,'Total Deaths'!F92/'Total Deaths'!F$31,"")</f>
        <v>346.468515397579</v>
      </c>
      <c r="F90" s="32" t="n">
        <f aca="false">IF('Total Deaths'!G98&gt;0,'Total Deaths'!G98/'Total Deaths'!$G$31,"")</f>
        <v>256.081081081081</v>
      </c>
      <c r="G90" s="32" t="n">
        <f aca="false">IF('Total Deaths'!H96&gt;0,'Total Deaths'!H96/'Total Deaths'!H$31,"")</f>
        <v>384.96828440773</v>
      </c>
      <c r="H90" s="32" t="n">
        <f aca="false">IF('Total Deaths'!I100&gt;0,'Total Deaths'!I100/'Total Deaths'!I$31,"")</f>
        <v>207.2416918429</v>
      </c>
      <c r="I90" s="32" t="n">
        <f aca="false">IF('Total Deaths'!J101&gt;0,'Total Deaths'!J101/'Total Deaths'!J$31,"")</f>
        <v>83.4686082597279</v>
      </c>
      <c r="J90" s="32"/>
      <c r="M90" s="0" t="n">
        <f aca="false">M89+1</f>
        <v>38</v>
      </c>
      <c r="N90" s="32" t="n">
        <f aca="false">C90/I90</f>
        <v>4.17318598833149</v>
      </c>
      <c r="O90" s="32" t="n">
        <f aca="false">F90/I90</f>
        <v>3.06799270312784</v>
      </c>
      <c r="P90" s="32" t="n">
        <f aca="false">G90/I90</f>
        <v>4.61213254221072</v>
      </c>
      <c r="Q90" s="32" t="n">
        <f aca="false">D90/I90</f>
        <v>5.45390603743545</v>
      </c>
      <c r="R90" s="32" t="n">
        <f aca="false">E90/I90</f>
        <v>4.15088405834537</v>
      </c>
      <c r="S90" s="32" t="n">
        <f aca="false">H90/I90</f>
        <v>2.4828698616614</v>
      </c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32" t="n">
        <f aca="false">IF('Total Deaths'!D82&gt;0,'Total Deaths'!D82/'Total Deaths'!D$31,"")</f>
        <v>357.886904761905</v>
      </c>
      <c r="D91" s="32" t="n">
        <f aca="false"> IF( 'Total Deaths'!E89&gt;0,'Total Deaths'!E89/'Total Deaths'!E$31,"")</f>
        <v>464.534759358289</v>
      </c>
      <c r="E91" s="32" t="n">
        <f aca="false">IF('Total Deaths'!F93&gt;0,'Total Deaths'!F93/'Total Deaths'!F$31,"")</f>
        <v>350.176191205761</v>
      </c>
      <c r="F91" s="32" t="n">
        <f aca="false">IF('Total Deaths'!G99&gt;0,'Total Deaths'!G99/'Total Deaths'!$G$31,"")</f>
        <v>257.625482625483</v>
      </c>
      <c r="G91" s="32" t="n">
        <f aca="false">IF('Total Deaths'!H97&gt;0,'Total Deaths'!H97/'Total Deaths'!H$31,"")</f>
        <v>394.910753798495</v>
      </c>
      <c r="H91" s="32" t="n">
        <f aca="false">IF('Total Deaths'!I101&gt;0,'Total Deaths'!I101/'Total Deaths'!I$31,"")</f>
        <v>211.2416918429</v>
      </c>
      <c r="I91" s="32" t="n">
        <f aca="false">IF('Total Deaths'!J102&gt;0,'Total Deaths'!J102/'Total Deaths'!J$31,"")</f>
        <v>83.4686082597279</v>
      </c>
      <c r="J91" s="32"/>
      <c r="M91" s="0" t="n">
        <f aca="false">M90+1</f>
        <v>39</v>
      </c>
      <c r="N91" s="32" t="n">
        <f aca="false">C91/I91</f>
        <v>4.28768266565886</v>
      </c>
      <c r="O91" s="32" t="n">
        <f aca="false">F91/I91</f>
        <v>3.08649548610939</v>
      </c>
      <c r="P91" s="32" t="n">
        <f aca="false">G91/I91</f>
        <v>4.73124881356184</v>
      </c>
      <c r="Q91" s="32" t="n">
        <f aca="false">D91/I91</f>
        <v>5.56538283126518</v>
      </c>
      <c r="R91" s="32" t="n">
        <f aca="false">E91/I91</f>
        <v>4.19530406109233</v>
      </c>
      <c r="S91" s="32" t="n">
        <f aca="false">H91/I91</f>
        <v>2.53079206958361</v>
      </c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32" t="n">
        <f aca="false">IF('Total Deaths'!D83&gt;0,'Total Deaths'!D83/'Total Deaths'!D$31,"")</f>
        <v>366.56746031746</v>
      </c>
      <c r="D92" s="32" t="n">
        <f aca="false"> IF( 'Total Deaths'!E90&gt;0,'Total Deaths'!E90/'Total Deaths'!E$31,"")</f>
        <v>473.946524064171</v>
      </c>
      <c r="E92" s="32" t="n">
        <f aca="false">IF('Total Deaths'!F94&gt;0,'Total Deaths'!F94/'Total Deaths'!F$31,"")</f>
        <v>356.871457024667</v>
      </c>
      <c r="F92" s="32" t="n">
        <f aca="false">IF('Total Deaths'!G100&gt;0,'Total Deaths'!G100/'Total Deaths'!$G$31,"")</f>
        <v>258.590733590734</v>
      </c>
      <c r="G92" s="32" t="n">
        <f aca="false">IF('Total Deaths'!H98&gt;0,'Total Deaths'!H98/'Total Deaths'!H$31,"")</f>
        <v>405.812066676501</v>
      </c>
      <c r="H92" s="32" t="n">
        <f aca="false">IF('Total Deaths'!I102&gt;0,'Total Deaths'!I102/'Total Deaths'!I$31,"")</f>
        <v>218.341389728097</v>
      </c>
      <c r="I92" s="32" t="n">
        <f aca="false">IF('Total Deaths'!J103&gt;0,'Total Deaths'!J103/'Total Deaths'!J$31,"")</f>
        <v>86.8345667223681</v>
      </c>
      <c r="J92" s="32"/>
      <c r="M92" s="0" t="n">
        <f aca="false">M91+1</f>
        <v>40</v>
      </c>
      <c r="N92" s="32" t="n">
        <f aca="false">C92/I92</f>
        <v>4.22144629902362</v>
      </c>
      <c r="O92" s="32" t="n">
        <f aca="false">F92/I92</f>
        <v>2.97796998766071</v>
      </c>
      <c r="P92" s="32" t="n">
        <f aca="false">G92/I92</f>
        <v>4.6733931197467</v>
      </c>
      <c r="Q92" s="32" t="n">
        <f aca="false">D92/I92</f>
        <v>5.45803983314038</v>
      </c>
      <c r="R92" s="32" t="n">
        <f aca="false">E92/I92</f>
        <v>4.10978565904146</v>
      </c>
      <c r="S92" s="32" t="n">
        <f aca="false">H92/I92</f>
        <v>2.51445245792714</v>
      </c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32" t="n">
        <f aca="false">IF('Total Deaths'!D84&gt;0,'Total Deaths'!D84/'Total Deaths'!D$31,"")</f>
        <v>376.074735449735</v>
      </c>
      <c r="D93" s="32" t="n">
        <f aca="false"> IF( 'Total Deaths'!E91&gt;0,'Total Deaths'!E91/'Total Deaths'!E$31,"")</f>
        <v>481.79679144385</v>
      </c>
      <c r="E93" s="32" t="n">
        <f aca="false">IF('Total Deaths'!F95&gt;0,'Total Deaths'!F95/'Total Deaths'!F$31,"")</f>
        <v>362.494254634595</v>
      </c>
      <c r="F93" s="32" t="n">
        <f aca="false">IF('Total Deaths'!G101&gt;0,'Total Deaths'!G101/'Total Deaths'!$G$31,"")</f>
        <v>267.277992277992</v>
      </c>
      <c r="G93" s="32" t="n">
        <f aca="false">IF('Total Deaths'!H99&gt;0,'Total Deaths'!H99/'Total Deaths'!H$31,"")</f>
        <v>414.972709839209</v>
      </c>
      <c r="H93" s="32" t="n">
        <f aca="false">IF('Total Deaths'!I103&gt;0,'Total Deaths'!I103/'Total Deaths'!I$31,"")</f>
        <v>225.978851963746</v>
      </c>
      <c r="I93" s="32" t="n">
        <f aca="false">IF('Total Deaths'!J104&gt;0,'Total Deaths'!J104/'Total Deaths'!J$31,"")</f>
        <v>88.2310814036763</v>
      </c>
      <c r="J93" s="32"/>
      <c r="M93" s="0" t="n">
        <f aca="false">M92+1</f>
        <v>41</v>
      </c>
      <c r="N93" s="32" t="n">
        <f aca="false">IF(I93&gt;0,C93/I93,"")</f>
        <v>4.26238383874172</v>
      </c>
      <c r="O93" s="32" t="n">
        <f aca="false">IF(I93&gt;0,F93/I93,"")</f>
        <v>3.02929521009878</v>
      </c>
      <c r="P93" s="32" t="n">
        <f aca="false">IF(I93&gt;0,G93/I93,"")</f>
        <v>4.70324859717653</v>
      </c>
      <c r="Q93" s="32" t="n">
        <f aca="false">IF(I93&gt;0,D93/I93,"")</f>
        <v>5.46062434891312</v>
      </c>
      <c r="R93" s="32" t="n">
        <f aca="false">IF(I93&gt;0,E93/I93,"")</f>
        <v>4.10846437409177</v>
      </c>
      <c r="S93" s="32" t="n">
        <f aca="false">IF(I93&gt;0,H93/I93,"")</f>
        <v>2.56121593851767</v>
      </c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32" t="n">
        <f aca="false">IF('Total Deaths'!D85&gt;0,'Total Deaths'!D85/'Total Deaths'!D$31,"")</f>
        <v>384.044312169312</v>
      </c>
      <c r="D94" s="32" t="n">
        <f aca="false"> IF( 'Total Deaths'!E92&gt;0,'Total Deaths'!E92/'Total Deaths'!E$31,"")</f>
        <v>489.882352941176</v>
      </c>
      <c r="E94" s="32" t="n">
        <f aca="false">IF('Total Deaths'!F96&gt;0,'Total Deaths'!F96/'Total Deaths'!F$31,"")</f>
        <v>369.036310709361</v>
      </c>
      <c r="F94" s="32" t="n">
        <f aca="false">IF('Total Deaths'!G102&gt;0,'Total Deaths'!G102/'Total Deaths'!$G$31,"")</f>
        <v>275.482625482626</v>
      </c>
      <c r="G94" s="32" t="n">
        <f aca="false">IF('Total Deaths'!H100&gt;0,'Total Deaths'!H100/'Total Deaths'!H$31,"")</f>
        <v>419.619412892757</v>
      </c>
      <c r="H94" s="32" t="n">
        <f aca="false">IF('Total Deaths'!I104&gt;0,'Total Deaths'!I104/'Total Deaths'!I$31,"")</f>
        <v>232.410876132931</v>
      </c>
      <c r="I94" s="32" t="n">
        <f aca="false">IF('Total Deaths'!J105&gt;0,'Total Deaths'!J105/'Total Deaths'!J$31,"")</f>
        <v>89.6395321079016</v>
      </c>
      <c r="M94" s="0" t="n">
        <f aca="false">M93+1</f>
        <v>42</v>
      </c>
      <c r="N94" s="32" t="n">
        <f aca="false">IF(I94&gt;0,C94/I94,"")</f>
        <v>4.28431857171038</v>
      </c>
      <c r="O94" s="32" t="n">
        <f aca="false">IF(I94&gt;0,F94/I94,"")</f>
        <v>3.07322694579686</v>
      </c>
      <c r="P94" s="32" t="n">
        <f aca="false">IF(I94&gt;0,G94/I94,"")</f>
        <v>4.68118700561321</v>
      </c>
      <c r="Q94" s="32" t="n">
        <f aca="false">IF(I94&gt;0,D94/I94,"")</f>
        <v>5.46502576956215</v>
      </c>
      <c r="R94" s="32" t="n">
        <f aca="false">IF(I94&gt;0,E94/I94,"")</f>
        <v>4.1168924249308</v>
      </c>
      <c r="S94" s="32" t="n">
        <f aca="false">IF(I94&gt;0,H94/I94,"")</f>
        <v>2.5927274570462</v>
      </c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32" t="n">
        <f aca="false">IF('Total Deaths'!D86&gt;0,'Total Deaths'!D86/'Total Deaths'!D$31,"")</f>
        <v>391.203703703704</v>
      </c>
      <c r="D95" s="32" t="n">
        <f aca="false"> IF( 'Total Deaths'!E93&gt;0,'Total Deaths'!E93/'Total Deaths'!E$31,"")</f>
        <v>496.042780748663</v>
      </c>
      <c r="E95" s="32" t="n">
        <f aca="false">IF('Total Deaths'!F97&gt;0,'Total Deaths'!F97/'Total Deaths'!F$31,"")</f>
        <v>373.464072314999</v>
      </c>
      <c r="F95" s="32" t="n">
        <f aca="false">IF('Total Deaths'!G103&gt;0,'Total Deaths'!G103/'Total Deaths'!$G$31,"")</f>
        <v>283.880308880309</v>
      </c>
      <c r="G95" s="32" t="n">
        <f aca="false">IF('Total Deaths'!H101&gt;0,'Total Deaths'!H101/'Total Deaths'!H$31,"")</f>
        <v>423.867827113144</v>
      </c>
      <c r="H95" s="32" t="n">
        <f aca="false">IF('Total Deaths'!I105&gt;0,'Total Deaths'!I105/'Total Deaths'!I$31,"")</f>
        <v>237.507552870091</v>
      </c>
      <c r="I95" s="32" t="n">
        <f aca="false">IF('Total Deaths'!J106&gt;0,'Total Deaths'!J106/'Total Deaths'!J$31,"")</f>
        <v>90.105037001671</v>
      </c>
      <c r="M95" s="0" t="n">
        <f aca="false">M94+1</f>
        <v>43</v>
      </c>
      <c r="N95" s="32" t="n">
        <f aca="false">IF(I95&gt;0,C95/I95,"")</f>
        <v>4.34164078636857</v>
      </c>
      <c r="O95" s="32" t="n">
        <f aca="false">IF(I95&gt;0,F95/I95,"")</f>
        <v>3.15054871876968</v>
      </c>
      <c r="P95" s="32" t="n">
        <f aca="false">IF(I95&gt;0,G95/I95,"")</f>
        <v>4.70415241164912</v>
      </c>
      <c r="Q95" s="32" t="n">
        <f aca="false">IF(I95&gt;0,D95/I95,"")</f>
        <v>5.5051615010098</v>
      </c>
      <c r="R95" s="32" t="n">
        <f aca="false">IF(I95&gt;0,E95/I95,"")</f>
        <v>4.14476354199902</v>
      </c>
      <c r="S95" s="32" t="n">
        <f aca="false">IF(I95&gt;0,H95/I95,"")</f>
        <v>2.63589651337346</v>
      </c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32" t="n">
        <f aca="false">IF('Total Deaths'!D87&gt;0,'Total Deaths'!D87/'Total Deaths'!D$31,"")</f>
        <v>398.710317460317</v>
      </c>
      <c r="D96" s="32" t="n">
        <f aca="false"> IF( 'Total Deaths'!E94&gt;0,'Total Deaths'!E94/'Total Deaths'!E$31,"")</f>
        <v>503.122994652406</v>
      </c>
      <c r="E96" s="32" t="n">
        <f aca="false">IF('Total Deaths'!F98&gt;0,'Total Deaths'!F98/'Total Deaths'!F$31,"")</f>
        <v>376.804044737245</v>
      </c>
      <c r="F96" s="32" t="n">
        <f aca="false">IF('Total Deaths'!G104&gt;0,'Total Deaths'!G104/'Total Deaths'!$G$31,"")</f>
        <v>293.436293436293</v>
      </c>
      <c r="G96" s="32" t="n">
        <f aca="false">IF('Total Deaths'!H102&gt;0,'Total Deaths'!H102/'Total Deaths'!H$31,"")</f>
        <v>434.090573830949</v>
      </c>
      <c r="H96" s="32" t="n">
        <f aca="false">IF('Total Deaths'!I106&gt;0,'Total Deaths'!I106/'Total Deaths'!I$31,"")</f>
        <v>241.803625377643</v>
      </c>
      <c r="I96" s="32" t="n">
        <f aca="false">IF('Total Deaths'!J107&gt;0,'Total Deaths'!J107/'Total Deaths'!J$31,"")</f>
        <v>90.3437574600143</v>
      </c>
      <c r="M96" s="0" t="n">
        <f aca="false">M95+1</f>
        <v>44</v>
      </c>
      <c r="N96" s="32" t="n">
        <f aca="false">IF(I96&gt;0,C96/I96,"")</f>
        <v>4.41325807858705</v>
      </c>
      <c r="O96" s="32" t="n">
        <f aca="false">IF(I96&gt;0,F96/I96,"")</f>
        <v>3.24799744538151</v>
      </c>
      <c r="P96" s="32" t="n">
        <f aca="false">IF(I96&gt;0,G96/I96,"")</f>
        <v>4.80487624198136</v>
      </c>
      <c r="Q96" s="32" t="n">
        <f aca="false">IF(I96&gt;0,D96/I96,"")</f>
        <v>5.56898460721081</v>
      </c>
      <c r="R96" s="32" t="n">
        <f aca="false">IF(I96&gt;0,E96/I96,"")</f>
        <v>4.17078119541371</v>
      </c>
      <c r="S96" s="32" t="n">
        <f aca="false">IF(I96&gt;0,H96/I96,"")</f>
        <v>2.67648404467419</v>
      </c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32" t="n">
        <f aca="false">IF('Total Deaths'!D88&gt;0,'Total Deaths'!D88/'Total Deaths'!D$31,"")</f>
        <v>407.539682539683</v>
      </c>
      <c r="D97" s="32" t="n">
        <f aca="false"> IF( 'Total Deaths'!E95&gt;0,'Total Deaths'!E95/'Total Deaths'!E$31,"")</f>
        <v>509.561497326203</v>
      </c>
      <c r="E97" s="32" t="n">
        <f aca="false">IF('Total Deaths'!F99&gt;0,'Total Deaths'!F99/'Total Deaths'!F$31,"")</f>
        <v>379.347326489965</v>
      </c>
      <c r="F97" s="32" t="n">
        <f aca="false">IF('Total Deaths'!G105&gt;0,'Total Deaths'!G105/'Total Deaths'!$G$31,"")</f>
        <v>306.467181467181</v>
      </c>
      <c r="G97" s="32" t="n">
        <f aca="false">IF('Total Deaths'!H103&gt;0,'Total Deaths'!H103/'Total Deaths'!H$31,"")</f>
        <v>443.664257265083</v>
      </c>
      <c r="H97" s="32" t="n">
        <f aca="false">IF('Total Deaths'!I107&gt;0,'Total Deaths'!I107/'Total Deaths'!I$31,"")</f>
        <v>244.069486404834</v>
      </c>
      <c r="I97" s="32" t="n">
        <f aca="false">IF('Total Deaths'!J108&gt;0,'Total Deaths'!J108/'Total Deaths'!J$31,"")</f>
        <v>91.4418715683934</v>
      </c>
      <c r="M97" s="0" t="n">
        <f aca="false">M96+1</f>
        <v>45</v>
      </c>
      <c r="N97" s="32" t="n">
        <f aca="false">IF(I97&gt;0,C97/I97,"")</f>
        <v>4.45681694337223</v>
      </c>
      <c r="O97" s="32" t="n">
        <f aca="false">IF(I97&gt;0,F97/I97,"")</f>
        <v>3.35149725405566</v>
      </c>
      <c r="P97" s="32" t="n">
        <f aca="false">IF(I97&gt;0,G97/I97,"")</f>
        <v>4.85187201066031</v>
      </c>
      <c r="Q97" s="32" t="n">
        <f aca="false">IF(I97&gt;0,D97/I97,"")</f>
        <v>5.57251824122038</v>
      </c>
      <c r="R97" s="32" t="n">
        <f aca="false">IF(I97&gt;0,E97/I97,"")</f>
        <v>4.14850789888125</v>
      </c>
      <c r="S97" s="32" t="n">
        <f aca="false">IF(I97&gt;0,H97/I97,"")</f>
        <v>2.66912172966936</v>
      </c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32" t="n">
        <f aca="false">IF('Total Deaths'!D89&gt;0,'Total Deaths'!D89/'Total Deaths'!D$31,"")</f>
        <v>414.765211640212</v>
      </c>
      <c r="D98" s="32" t="n">
        <f aca="false"> IF( 'Total Deaths'!E96&gt;0,'Total Deaths'!E96/'Total Deaths'!E$31,"")</f>
        <v>519.251336898396</v>
      </c>
      <c r="E98" s="32" t="n">
        <f aca="false">IF('Total Deaths'!F100&gt;0,'Total Deaths'!F100/'Total Deaths'!F$31,"")</f>
        <v>381.415658035851</v>
      </c>
      <c r="F98" s="32" t="n">
        <f aca="false">IF('Total Deaths'!G106&gt;0,'Total Deaths'!G106/'Total Deaths'!$G$31,"")</f>
        <v>310.810810810811</v>
      </c>
      <c r="G98" s="32" t="n">
        <f aca="false">IF('Total Deaths'!H104&gt;0,'Total Deaths'!H104/'Total Deaths'!H$31,"")</f>
        <v>451.615282490043</v>
      </c>
      <c r="H98" s="32" t="n">
        <f aca="false">IF('Total Deaths'!I108&gt;0,'Total Deaths'!I108/'Total Deaths'!I$31,"")</f>
        <v>247.271903323263</v>
      </c>
      <c r="I98" s="32" t="n">
        <f aca="false">IF('Total Deaths'!J109&gt;0,'Total Deaths'!J109/'Total Deaths'!J$31,"")</f>
        <v>92.360945333015</v>
      </c>
      <c r="M98" s="0" t="n">
        <f aca="false">M97+1</f>
        <v>46</v>
      </c>
      <c r="N98" s="32" t="n">
        <f aca="false">IF(I98&gt;0,C98/I98,"")</f>
        <v>4.49069907356125</v>
      </c>
      <c r="O98" s="32" t="n">
        <f aca="false">IF(I98&gt;0,F98/I98,"")</f>
        <v>3.36517572108164</v>
      </c>
      <c r="P98" s="32" t="n">
        <f aca="false">IF(I98&gt;0,G98/I98,"")</f>
        <v>4.88967800038974</v>
      </c>
      <c r="Q98" s="32" t="n">
        <f aca="false">IF(I98&gt;0,D98/I98,"")</f>
        <v>5.62197945274588</v>
      </c>
      <c r="R98" s="32" t="n">
        <f aca="false">IF(I98&gt;0,E98/I98,"")</f>
        <v>4.12962055185366</v>
      </c>
      <c r="S98" s="32" t="n">
        <f aca="false">IF(I98&gt;0,H98/I98,"")</f>
        <v>2.67723443530925</v>
      </c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32" t="n">
        <f aca="false">IF('Total Deaths'!D90&gt;0,'Total Deaths'!D90/'Total Deaths'!D$31,"")</f>
        <v>422.437169312169</v>
      </c>
      <c r="D99" s="32" t="n">
        <f aca="false"> IF( 'Total Deaths'!E97&gt;0,'Total Deaths'!E97/'Total Deaths'!E$31,"")</f>
        <v>524.983957219251</v>
      </c>
      <c r="E99" s="32" t="n">
        <f aca="false">IF('Total Deaths'!F101&gt;0,'Total Deaths'!F101/'Total Deaths'!F$31,"")</f>
        <v>386.103876206527</v>
      </c>
      <c r="F99" s="32" t="n">
        <f aca="false">IF('Total Deaths'!G107&gt;0,'Total Deaths'!G107/'Total Deaths'!$G$31,"")</f>
        <v>311.293436293436</v>
      </c>
      <c r="G99" s="32" t="n">
        <f aca="false">IF('Total Deaths'!H105&gt;0,'Total Deaths'!H105/'Total Deaths'!H$31,"")</f>
        <v>460.849682844077</v>
      </c>
      <c r="H99" s="32" t="n">
        <f aca="false">IF('Total Deaths'!I109&gt;0,'Total Deaths'!I109/'Total Deaths'!I$31,"")</f>
        <v>252.924471299094</v>
      </c>
      <c r="I99" s="32" t="n">
        <f aca="false">IF('Total Deaths'!J110&gt;0,'Total Deaths'!J110/'Total Deaths'!J$31,"")</f>
        <v>93.8290761518262</v>
      </c>
      <c r="M99" s="0" t="n">
        <f aca="false">M98+1</f>
        <v>47</v>
      </c>
      <c r="N99" s="32" t="n">
        <f aca="false">IF(I99&gt;0,C99/I99,"")</f>
        <v>4.50219896259681</v>
      </c>
      <c r="O99" s="32" t="n">
        <f aca="false">IF(I99&gt;0,F99/I99,"")</f>
        <v>3.31766493991401</v>
      </c>
      <c r="P99" s="32" t="n">
        <f aca="false">IF(I99&gt;0,G99/I99,"")</f>
        <v>4.91158712996779</v>
      </c>
      <c r="Q99" s="32" t="n">
        <f aca="false">IF(I99&gt;0,D99/I99,"")</f>
        <v>5.59510951988664</v>
      </c>
      <c r="R99" s="32" t="n">
        <f aca="false">IF(I99&gt;0,E99/I99,"")</f>
        <v>4.11497045523252</v>
      </c>
      <c r="S99" s="32" t="n">
        <f aca="false">IF(I99&gt;0,H99/I99,"")</f>
        <v>2.69558735599009</v>
      </c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32" t="n">
        <f aca="false">IF('Total Deaths'!D91&gt;0,'Total Deaths'!D91/'Total Deaths'!D$31,"")</f>
        <v>429.381613756614</v>
      </c>
      <c r="D100" s="32" t="n">
        <f aca="false"> IF( 'Total Deaths'!E98&gt;0,'Total Deaths'!E98/'Total Deaths'!E$31,"")</f>
        <v>530.994652406417</v>
      </c>
      <c r="E100" s="32" t="n">
        <f aca="false">IF('Total Deaths'!F102&gt;0,'Total Deaths'!F102/'Total Deaths'!F$31,"")</f>
        <v>391.159797763138</v>
      </c>
      <c r="F100" s="32" t="n">
        <f aca="false">IF('Total Deaths'!G108&gt;0,'Total Deaths'!G108/'Total Deaths'!$G$31,"")</f>
        <v>314.285714285714</v>
      </c>
      <c r="G100" s="32" t="n">
        <f aca="false">IF('Total Deaths'!H106&gt;0,'Total Deaths'!H106/'Total Deaths'!H$31,"")</f>
        <v>465.953680483847</v>
      </c>
      <c r="H100" s="32" t="n">
        <f aca="false">IF('Total Deaths'!I110&gt;0,'Total Deaths'!I110/'Total Deaths'!I$31,"")</f>
        <v>258.429003021148</v>
      </c>
      <c r="I100" s="32" t="n">
        <f aca="false">IF('Total Deaths'!J111&gt;0,'Total Deaths'!J111/'Total Deaths'!J$31,"")</f>
        <v>94.6287896872762</v>
      </c>
      <c r="M100" s="0" t="n">
        <f aca="false">M99+1</f>
        <v>48</v>
      </c>
      <c r="N100" s="32" t="n">
        <f aca="false">IF(I100&gt;0,C100/I100,"")</f>
        <v>4.537536781096</v>
      </c>
      <c r="O100" s="32" t="n">
        <f aca="false">IF(I100&gt;0,F100/I100,"")</f>
        <v>3.32124837826149</v>
      </c>
      <c r="P100" s="32" t="n">
        <f aca="false">IF(I100&gt;0,G100/I100,"")</f>
        <v>4.92401606343803</v>
      </c>
      <c r="Q100" s="32" t="n">
        <f aca="false">IF(I100&gt;0,D100/I100,"")</f>
        <v>5.6113435896329</v>
      </c>
      <c r="R100" s="32" t="n">
        <f aca="false">IF(I100&gt;0,E100/I100,"")</f>
        <v>4.13362359442428</v>
      </c>
      <c r="S100" s="32" t="n">
        <f aca="false">IF(I100&gt;0,H100/I100,"")</f>
        <v>2.73097652284457</v>
      </c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32" t="n">
        <f aca="false">IF('Total Deaths'!D92&gt;0,'Total Deaths'!D92/'Total Deaths'!D$31,"")</f>
        <v>436.243386243386</v>
      </c>
      <c r="D101" s="32" t="n">
        <f aca="false"> IF( 'Total Deaths'!E99&gt;0,'Total Deaths'!E99/'Total Deaths'!E$31,"")</f>
        <v>536.898395721925</v>
      </c>
      <c r="E101" s="32" t="n">
        <f aca="false">IF('Total Deaths'!F103&gt;0,'Total Deaths'!F103/'Total Deaths'!F$31,"")</f>
        <v>395.419028650222</v>
      </c>
      <c r="F101" s="32" t="n">
        <f aca="false">IF('Total Deaths'!G109&gt;0,'Total Deaths'!G109/'Total Deaths'!$G$31,"")</f>
        <v>319.787644787645</v>
      </c>
      <c r="G101" s="32" t="n">
        <f aca="false">IF('Total Deaths'!H107&gt;0,'Total Deaths'!H107/'Total Deaths'!H$31,"")</f>
        <v>469.907065938929</v>
      </c>
      <c r="H101" s="32" t="n">
        <f aca="false">IF('Total Deaths'!I111&gt;0,'Total Deaths'!I111/'Total Deaths'!I$31,"")</f>
        <v>263.725075528701</v>
      </c>
      <c r="I101" s="32" t="n">
        <f aca="false">IF('Total Deaths'!J112&gt;0,'Total Deaths'!J112/'Total Deaths'!J$31,"")</f>
        <v>95.5001193602292</v>
      </c>
      <c r="M101" s="0" t="n">
        <f aca="false">M100+1</f>
        <v>49</v>
      </c>
      <c r="N101" s="32" t="n">
        <f aca="false">IF(I101&gt;0,C101/I101,"")</f>
        <v>4.56798786395086</v>
      </c>
      <c r="O101" s="32" t="n">
        <f aca="false">IF(I101&gt;0,F101/I101,"")</f>
        <v>3.34855754034607</v>
      </c>
      <c r="P101" s="32" t="n">
        <f aca="false">IF(I101&gt;0,G101/I101,"")</f>
        <v>4.92048668720953</v>
      </c>
      <c r="Q101" s="32" t="n">
        <f aca="false">IF(I101&gt;0,D101/I101,"")</f>
        <v>5.62196570348492</v>
      </c>
      <c r="R101" s="32" t="n">
        <f aca="false">IF(I101&gt;0,E101/I101,"")</f>
        <v>4.1405082140127</v>
      </c>
      <c r="S101" s="32" t="n">
        <f aca="false">IF(I101&gt;0,H101/I101,"")</f>
        <v>2.76151566401632</v>
      </c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32" t="n">
        <f aca="false">IF('Total Deaths'!D93&gt;0,'Total Deaths'!D93/'Total Deaths'!D$31,"")</f>
        <v>440.542328042328</v>
      </c>
      <c r="D102" s="32" t="n">
        <f aca="false"> IF( 'Total Deaths'!E100&gt;0,'Total Deaths'!E100/'Total Deaths'!E$31,"")</f>
        <v>540.406417112299</v>
      </c>
      <c r="E102" s="32" t="n">
        <f aca="false">IF('Total Deaths'!F104&gt;0,'Total Deaths'!F104/'Total Deaths'!F$31,"")</f>
        <v>398.146162095909</v>
      </c>
      <c r="F102" s="32" t="n">
        <f aca="false">IF('Total Deaths'!G110&gt;0,'Total Deaths'!G110/'Total Deaths'!$G$31,"")</f>
        <v>333.976833976834</v>
      </c>
      <c r="G102" s="32" t="n">
        <f aca="false">IF('Total Deaths'!H108&gt;0,'Total Deaths'!H108/'Total Deaths'!H$31,"")</f>
        <v>473.004867974627</v>
      </c>
      <c r="H102" s="32" t="n">
        <f aca="false">IF('Total Deaths'!I112&gt;0,'Total Deaths'!I112/'Total Deaths'!I$31,"")</f>
        <v>268.564954682779</v>
      </c>
      <c r="I102" s="32" t="n">
        <f aca="false">IF('Total Deaths'!J113&gt;0,'Total Deaths'!J113/'Total Deaths'!J$31,"")</f>
        <v>95.8104559560754</v>
      </c>
      <c r="M102" s="0" t="n">
        <f aca="false">M101+1</f>
        <v>50</v>
      </c>
      <c r="N102" s="32" t="n">
        <f aca="false">IF(I102&gt;0,C102/I102,"")</f>
        <v>4.59806107429753</v>
      </c>
      <c r="O102" s="32" t="n">
        <f aca="false">IF(I102&gt;0,F102/I102,"")</f>
        <v>3.48580779252263</v>
      </c>
      <c r="P102" s="32" t="n">
        <f aca="false">IF(I102&gt;0,G102/I102,"")</f>
        <v>4.93688150478563</v>
      </c>
      <c r="Q102" s="32" t="n">
        <f aca="false">IF(I102&gt;0,D102/I102,"")</f>
        <v>5.64036995461174</v>
      </c>
      <c r="R102" s="32" t="n">
        <f aca="false">IF(I102&gt;0,E102/I102,"")</f>
        <v>4.15556066530401</v>
      </c>
      <c r="S102" s="32" t="n">
        <f aca="false">IF(I102&gt;0,H102/I102,"")</f>
        <v>2.80308607242098</v>
      </c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32" t="n">
        <f aca="false">IF('Total Deaths'!D94&gt;0,'Total Deaths'!D94/'Total Deaths'!D$31,"")</f>
        <v>446.04828042328</v>
      </c>
      <c r="D103" s="32" t="n">
        <f aca="false"> IF( 'Total Deaths'!E101&gt;0,'Total Deaths'!E101/'Total Deaths'!E$31,"")</f>
        <v>543.914438502674</v>
      </c>
      <c r="E103" s="32" t="n">
        <f aca="false">IF('Total Deaths'!F105&gt;0,'Total Deaths'!F105/'Total Deaths'!F$31,"")</f>
        <v>401.869158878505</v>
      </c>
      <c r="F103" s="32" t="n">
        <f aca="false">IF('Total Deaths'!G111&gt;0,'Total Deaths'!G111/'Total Deaths'!$G$31,"")</f>
        <v>340.637065637066</v>
      </c>
      <c r="G103" s="32" t="n">
        <f aca="false">IF('Total Deaths'!H109&gt;0,'Total Deaths'!H109/'Total Deaths'!H$31,"")</f>
        <v>482.254019766927</v>
      </c>
      <c r="H103" s="32" t="n">
        <f aca="false">IF('Total Deaths'!I113&gt;0,'Total Deaths'!I113/'Total Deaths'!I$31,"")</f>
        <v>272.244712990937</v>
      </c>
      <c r="I103" s="32" t="n">
        <f aca="false">IF('Total Deaths'!J114&gt;0,'Total Deaths'!J114/'Total Deaths'!J$31,"")</f>
        <v>96.073048460253</v>
      </c>
      <c r="M103" s="0" t="n">
        <f aca="false">M102+1</f>
        <v>51</v>
      </c>
      <c r="N103" s="32" t="n">
        <f aca="false">IF(I103&gt;0,C103/I103,"")</f>
        <v>4.64280344562833</v>
      </c>
      <c r="O103" s="32" t="n">
        <f aca="false">IF(I103&gt;0,F103/I103,"")</f>
        <v>3.54560484023772</v>
      </c>
      <c r="P103" s="32" t="n">
        <f aca="false">IF(I103&gt;0,G103/I103,"")</f>
        <v>5.01965980569924</v>
      </c>
      <c r="Q103" s="32" t="n">
        <f aca="false">IF(I103&gt;0,D103/I103,"")</f>
        <v>5.6614674689718</v>
      </c>
      <c r="R103" s="32" t="n">
        <f aca="false">IF(I103&gt;0,E103/I103,"")</f>
        <v>4.18295417205133</v>
      </c>
      <c r="S103" s="32" t="n">
        <f aca="false">IF(I103&gt;0,H103/I103,"")</f>
        <v>2.83372618392107</v>
      </c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32" t="n">
        <f aca="false">IF('Total Deaths'!D95&gt;0,'Total Deaths'!D95/'Total Deaths'!D$31,"")</f>
        <v>452.364417989418</v>
      </c>
      <c r="D104" s="32" t="n">
        <f aca="false"> IF( 'Total Deaths'!E102&gt;0,'Total Deaths'!E102/'Total Deaths'!E$31,"")</f>
        <v>547.871657754011</v>
      </c>
      <c r="E104" s="32" t="n">
        <f aca="false">IF('Total Deaths'!F106&gt;0,'Total Deaths'!F106/'Total Deaths'!F$31,"")</f>
        <v>403.094836831623</v>
      </c>
      <c r="F104" s="32" t="n">
        <f aca="false">IF('Total Deaths'!G112&gt;0,'Total Deaths'!G112/'Total Deaths'!$G$31,"")</f>
        <v>351.930501930502</v>
      </c>
      <c r="G104" s="32" t="n">
        <f aca="false">IF('Total Deaths'!H110&gt;0,'Total Deaths'!H110/'Total Deaths'!H$31,"")</f>
        <v>489.541230269951</v>
      </c>
      <c r="H104" s="32" t="n">
        <f aca="false">IF('Total Deaths'!I114&gt;0,'Total Deaths'!I114/'Total Deaths'!I$31,"")</f>
        <v>274.858006042296</v>
      </c>
      <c r="I104" s="32" t="n">
        <f aca="false">IF('Total Deaths'!J115&gt;0,'Total Deaths'!J115/'Total Deaths'!J$31,"")</f>
        <v>96.9563141561232</v>
      </c>
      <c r="M104" s="0" t="n">
        <f aca="false">M103+1</f>
        <v>52</v>
      </c>
      <c r="N104" s="32" t="n">
        <f aca="false">IF(I104&gt;0,C104/I104,"")</f>
        <v>4.66565196838033</v>
      </c>
      <c r="O104" s="32" t="n">
        <f aca="false">IF(I104&gt;0,F104/I104,"")</f>
        <v>3.62978424864428</v>
      </c>
      <c r="P104" s="32" t="n">
        <f aca="false">IF(I104&gt;0,G104/I104,"")</f>
        <v>5.04909076351305</v>
      </c>
      <c r="Q104" s="32" t="n">
        <f aca="false">IF(I104&gt;0,D104/I104,"")</f>
        <v>5.65070632606562</v>
      </c>
      <c r="R104" s="32" t="n">
        <f aca="false">IF(I104&gt;0,E104/I104,"")</f>
        <v>4.15748928102344</v>
      </c>
      <c r="S104" s="32" t="n">
        <f aca="false">IF(I104&gt;0,H104/I104,"")</f>
        <v>2.83486442770203</v>
      </c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32" t="n">
        <f aca="false">IF('Total Deaths'!D96&gt;0,'Total Deaths'!D96/'Total Deaths'!D$31,"")</f>
        <v>457.705026455027</v>
      </c>
      <c r="D105" s="32" t="n">
        <f aca="false"> IF( 'Total Deaths'!E103&gt;0,'Total Deaths'!E103/'Total Deaths'!E$31,"")</f>
        <v>553.090909090909</v>
      </c>
      <c r="E105" s="32" t="n">
        <f aca="false">IF('Total Deaths'!F107&gt;0,'Total Deaths'!F107/'Total Deaths'!F$31,"")</f>
        <v>404.167305040601</v>
      </c>
      <c r="F105" s="32" t="n">
        <f aca="false">IF('Total Deaths'!G113&gt;0,'Total Deaths'!G113/'Total Deaths'!$G$31,"")</f>
        <v>354.633204633205</v>
      </c>
      <c r="G105" s="32" t="n">
        <f aca="false">IF('Total Deaths'!H111&gt;0,'Total Deaths'!H111/'Total Deaths'!H$31,"")</f>
        <v>495.85484584747</v>
      </c>
      <c r="H105" s="32" t="n">
        <f aca="false">IF('Total Deaths'!I115&gt;0,'Total Deaths'!I115/'Total Deaths'!I$31,"")</f>
        <v>277.888217522659</v>
      </c>
      <c r="I105" s="32" t="n">
        <f aca="false">IF('Total Deaths'!J116&gt;0,'Total Deaths'!J116/'Total Deaths'!J$31,"")</f>
        <v>97.7918357603247</v>
      </c>
      <c r="M105" s="0" t="n">
        <f aca="false">M104+1</f>
        <v>53</v>
      </c>
      <c r="N105" s="32" t="n">
        <f aca="false">IF(I105&gt;0,C105/I105,"")</f>
        <v>4.68040121035056</v>
      </c>
      <c r="O105" s="32" t="n">
        <f aca="false">IF(I105&gt;0,F105/I105,"")</f>
        <v>3.62640911560722</v>
      </c>
      <c r="P105" s="32" t="n">
        <f aca="false">IF(I105&gt;0,G105/I105,"")</f>
        <v>5.07051372941548</v>
      </c>
      <c r="Q105" s="32" t="n">
        <f aca="false">IF(I105&gt;0,D105/I105,"")</f>
        <v>5.65579840884125</v>
      </c>
      <c r="R105" s="32" t="n">
        <f aca="false">IF(I105&gt;0,E105/I105,"")</f>
        <v>4.13293504409881</v>
      </c>
      <c r="S105" s="32" t="n">
        <f aca="false">IF(I105&gt;0,H105/I105,"")</f>
        <v>2.84163003344908</v>
      </c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32" t="n">
        <f aca="false">IF('Total Deaths'!D97&gt;0,'Total Deaths'!D97/'Total Deaths'!D$31,"")</f>
        <v>462.417328042328</v>
      </c>
      <c r="D106" s="32" t="n">
        <f aca="false"> IF( 'Total Deaths'!E104&gt;0,'Total Deaths'!E104/'Total Deaths'!E$31,"")</f>
        <v>557.647058823529</v>
      </c>
      <c r="E106" s="32" t="n">
        <f aca="false">IF('Total Deaths'!F108&gt;0,'Total Deaths'!F108/'Total Deaths'!F$31,"")</f>
        <v>408.196721311475</v>
      </c>
      <c r="F106" s="32" t="n">
        <f aca="false">IF('Total Deaths'!G114&gt;0,'Total Deaths'!G114/'Total Deaths'!$G$31,"")</f>
        <v>355.11583011583</v>
      </c>
      <c r="G106" s="32" t="n">
        <f aca="false">IF('Total Deaths'!H112&gt;0,'Total Deaths'!H112/'Total Deaths'!H$31,"")</f>
        <v>501.519398141319</v>
      </c>
      <c r="H106" s="32" t="n">
        <f aca="false">IF('Total Deaths'!I116&gt;0,'Total Deaths'!I116/'Total Deaths'!I$31,"")</f>
        <v>282.577039274924</v>
      </c>
      <c r="I106" s="32" t="n">
        <f aca="false">IF('Total Deaths'!J117&gt;0,'Total Deaths'!J117/'Total Deaths'!J$31,"")</f>
        <v>98.7109095249463</v>
      </c>
      <c r="M106" s="0" t="n">
        <f aca="false">M105+1</f>
        <v>54</v>
      </c>
      <c r="N106" s="32" t="n">
        <f aca="false">IF(I106&gt;0,C106/I106,"")</f>
        <v>4.68456151673352</v>
      </c>
      <c r="O106" s="32" t="n">
        <f aca="false">IF(I106&gt;0,F106/I106,"")</f>
        <v>3.59753376627621</v>
      </c>
      <c r="P106" s="32" t="n">
        <f aca="false">IF(I106&gt;0,G106/I106,"")</f>
        <v>5.08068865493104</v>
      </c>
      <c r="Q106" s="32" t="n">
        <f aca="false">IF(I106&gt;0,D106/I106,"")</f>
        <v>5.64929511345046</v>
      </c>
      <c r="R106" s="32" t="n">
        <f aca="false">IF(I106&gt;0,E106/I106,"")</f>
        <v>4.13527464467659</v>
      </c>
      <c r="S106" s="32" t="n">
        <f aca="false">IF(I106&gt;0,H106/I106,"")</f>
        <v>2.86267283560498</v>
      </c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32" t="n">
        <f aca="false">IF('Total Deaths'!D98&gt;0,'Total Deaths'!D98/'Total Deaths'!D$31,"")</f>
        <v>466.865079365079</v>
      </c>
      <c r="D107" s="32" t="n">
        <f aca="false"> IF( 'Total Deaths'!E105&gt;0,'Total Deaths'!E105/'Total Deaths'!E$31,"")</f>
        <v>562.545454545455</v>
      </c>
      <c r="E107" s="32" t="n">
        <f aca="false">IF('Total Deaths'!F109&gt;0,'Total Deaths'!F109/'Total Deaths'!F$31,"")</f>
        <v>413.528420407538</v>
      </c>
      <c r="F107" s="32" t="n">
        <f aca="false">IF('Total Deaths'!G115&gt;0,'Total Deaths'!G115/'Total Deaths'!$G$31,"")</f>
        <v>356.949806949807</v>
      </c>
      <c r="G107" s="32" t="n">
        <f aca="false">IF('Total Deaths'!H113&gt;0,'Total Deaths'!H113/'Total Deaths'!H$31,"")</f>
        <v>508.423071249447</v>
      </c>
      <c r="H107" s="32" t="n">
        <f aca="false">IF('Total Deaths'!I117&gt;0,'Total Deaths'!I117/'Total Deaths'!I$31,"")</f>
        <v>286.815709969789</v>
      </c>
      <c r="I107" s="32" t="n">
        <f aca="false">IF('Total Deaths'!J118&gt;0,'Total Deaths'!J118/'Total Deaths'!J$31,"")</f>
        <v>99.1764144187157</v>
      </c>
      <c r="M107" s="0" t="n">
        <f aca="false">M106+1</f>
        <v>55</v>
      </c>
      <c r="N107" s="32" t="n">
        <f aca="false">IF(I107&gt;0,C107/I107,"")</f>
        <v>4.70742042955907</v>
      </c>
      <c r="O107" s="32" t="n">
        <f aca="false">IF(I107&gt;0,F107/I107,"")</f>
        <v>3.59914006814958</v>
      </c>
      <c r="P107" s="32" t="n">
        <f aca="false">IF(I107&gt;0,G107/I107,"")</f>
        <v>5.1264514272811</v>
      </c>
      <c r="Q107" s="32" t="n">
        <f aca="false">IF(I107&gt;0,D107/I107,"")</f>
        <v>5.67216971739297</v>
      </c>
      <c r="R107" s="32" t="n">
        <f aca="false">IF(I107&gt;0,E107/I107,"")</f>
        <v>4.16962463133272</v>
      </c>
      <c r="S107" s="32" t="n">
        <f aca="false">IF(I107&gt;0,H107/I107,"")</f>
        <v>2.89197498871933</v>
      </c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32" t="n">
        <f aca="false">IF(ISNUMBER('Total Deaths'!D99),'Total Deaths'!D99/'Total Deaths'!D$31,"")</f>
        <v>474.702380952381</v>
      </c>
      <c r="D108" s="32" t="n">
        <f aca="false"> IF( ISNUMBER('Total Deaths'!E106),'Total Deaths'!E106/'Total Deaths'!E$31,"")</f>
        <v>566.374331550802</v>
      </c>
      <c r="E108" s="32" t="n">
        <f aca="false">IF(ISNUMBER('Total Deaths'!F110),'Total Deaths'!F110/'Total Deaths'!F$31,"")</f>
        <v>414.800061283898</v>
      </c>
      <c r="F108" s="32" t="n">
        <f aca="false">IF(ISNUMBER('Total Deaths'!G116),'Total Deaths'!G116/'Total Deaths'!$G$31,"")</f>
        <v>361.293436293436</v>
      </c>
      <c r="G108" s="32" t="n">
        <f aca="false">IF(ISNUMBER('Total Deaths'!H114),'Total Deaths'!H114/'Total Deaths'!H$31,"")</f>
        <v>510.930815754536</v>
      </c>
      <c r="H108" s="32" t="n">
        <f aca="false">IF(ISNUMBER('Total Deaths'!I118),'Total Deaths'!I118/'Total Deaths'!I$31,"")</f>
        <v>291.078549848943</v>
      </c>
      <c r="I108" s="32" t="n">
        <f aca="false">IF(ISNUMBER('Total Deaths'!J119),'Total Deaths'!J119/'Total Deaths'!J$31,"")</f>
        <v>99.6896634041537</v>
      </c>
      <c r="M108" s="0" t="n">
        <f aca="false">M107+1</f>
        <v>56</v>
      </c>
      <c r="N108" s="32" t="n">
        <f aca="false">IF(I108&gt;0,C108/I108,"")</f>
        <v>4.76180142195767</v>
      </c>
      <c r="O108" s="32" t="n">
        <f aca="false">IF(I108&gt;0,F108/I108,"")</f>
        <v>3.6241815245048</v>
      </c>
      <c r="P108" s="32" t="n">
        <f aca="false">IF(I108&gt;0,G108/I108,"")</f>
        <v>5.12521357087105</v>
      </c>
      <c r="Q108" s="32" t="n">
        <f aca="false">IF(I108&gt;0,D108/I108,"")</f>
        <v>5.68137470035036</v>
      </c>
      <c r="R108" s="32" t="n">
        <f aca="false">IF(I108&gt;0,E108/I108,"")</f>
        <v>4.1609134499958</v>
      </c>
      <c r="S108" s="32" t="n">
        <f aca="false">IF(I108&gt;0,H108/I108,"")</f>
        <v>2.91984685181327</v>
      </c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32" t="n">
        <f aca="false">IF(ISNUMBER('Total Deaths'!D100),'Total Deaths'!D100/'Total Deaths'!D$31,"")</f>
        <v>477.579365079365</v>
      </c>
      <c r="D109" s="32" t="n">
        <f aca="false"> IF( ISNUMBER('Total Deaths'!E107),'Total Deaths'!E107/'Total Deaths'!E$31,"")</f>
        <v>569.433155080214</v>
      </c>
      <c r="E109" s="32" t="n">
        <f aca="false">IF(ISNUMBER('Total Deaths'!F111),'Total Deaths'!F111/'Total Deaths'!F$31,"")</f>
        <v>420.177723303202</v>
      </c>
      <c r="F109" s="32" t="n">
        <f aca="false">IF(ISNUMBER('Total Deaths'!G117),'Total Deaths'!G117/'Total Deaths'!$G$31,"")</f>
        <v>369.787644787645</v>
      </c>
      <c r="G109" s="32" t="n">
        <f aca="false">IF(ISNUMBER('Total Deaths'!H115),'Total Deaths'!H115/'Total Deaths'!H$31,"")</f>
        <v>513.291045876973</v>
      </c>
      <c r="H109" s="32" t="n">
        <f aca="false">IF(ISNUMBER('Total Deaths'!I119),'Total Deaths'!I119/'Total Deaths'!I$31,"")</f>
        <v>295</v>
      </c>
      <c r="I109" s="32" t="n">
        <f aca="false">IF(ISNUMBER('Total Deaths'!J120),'Total Deaths'!J120/'Total Deaths'!J$31,"")</f>
        <v>99.856767724994</v>
      </c>
      <c r="M109" s="0" t="n">
        <f aca="false">M108+1</f>
        <v>57</v>
      </c>
      <c r="N109" s="32" t="n">
        <f aca="false">IF(I109&gt;0,C109/I109,"")</f>
        <v>4.78264394051509</v>
      </c>
      <c r="O109" s="32" t="n">
        <f aca="false">IF(I109&gt;0,F109/I109,"")</f>
        <v>3.70318059769411</v>
      </c>
      <c r="P109" s="32" t="n">
        <f aca="false">IF(I109&gt;0,G109/I109,"")</f>
        <v>5.14027298871298</v>
      </c>
      <c r="Q109" s="32" t="n">
        <f aca="false">IF(I109&gt;0,D109/I109,"")</f>
        <v>5.70249937038254</v>
      </c>
      <c r="R109" s="32" t="n">
        <f aca="false">IF(I109&gt;0,E109/I109,"")</f>
        <v>4.20780416666773</v>
      </c>
      <c r="S109" s="32" t="n">
        <f aca="false">IF(I109&gt;0,H109/I109,"")</f>
        <v>2.95423141286158</v>
      </c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32" t="n">
        <f aca="false">IF(ISNUMBER('Total Deaths'!D101),'Total Deaths'!D101/'Total Deaths'!D$31,"")</f>
        <v>480.803571428571</v>
      </c>
      <c r="D110" s="32" t="n">
        <f aca="false"> IF( ISNUMBER('Total Deaths'!E108),'Total Deaths'!E108/'Total Deaths'!E$31,"")</f>
        <v>572.064171122995</v>
      </c>
      <c r="E110" s="32" t="n">
        <f aca="false">IF(ISNUMBER('Total Deaths'!F112),'Total Deaths'!F112/'Total Deaths'!F$31,"")</f>
        <v>421.771104642255</v>
      </c>
      <c r="F110" s="32" t="n">
        <f aca="false">IF(ISNUMBER('Total Deaths'!G118),'Total Deaths'!G118/'Total Deaths'!$G$31,"")</f>
        <v>373.648648648649</v>
      </c>
      <c r="G110" s="32" t="n">
        <f aca="false">IF(ISNUMBER('Total Deaths'!H116),'Total Deaths'!H116/'Total Deaths'!H$31,"")</f>
        <v>521.330579731524</v>
      </c>
      <c r="H110" s="32" t="n">
        <f aca="false">IF(ISNUMBER('Total Deaths'!I120),'Total Deaths'!I120/'Total Deaths'!I$31,"")</f>
        <v>298.12084592145</v>
      </c>
      <c r="I110" s="32" t="n">
        <f aca="false">IF(ISNUMBER('Total Deaths'!J121),'Total Deaths'!J121/'Total Deaths'!J$31,"")</f>
        <v>99.9164478395798</v>
      </c>
      <c r="M110" s="0" t="n">
        <f aca="false">M109+1</f>
        <v>58</v>
      </c>
      <c r="N110" s="32" t="n">
        <f aca="false">IF(I110&gt;0,C110/I110,"")</f>
        <v>4.81205629127771</v>
      </c>
      <c r="O110" s="32" t="n">
        <f aca="false">IF(I110&gt;0,F110/I110,"")</f>
        <v>3.73961101227856</v>
      </c>
      <c r="P110" s="32" t="n">
        <f aca="false">IF(I110&gt;0,G110/I110,"")</f>
        <v>5.21766526937129</v>
      </c>
      <c r="Q110" s="32" t="n">
        <f aca="false">IF(I110&gt;0,D110/I110,"")</f>
        <v>5.72542542786818</v>
      </c>
      <c r="R110" s="32" t="n">
        <f aca="false">IF(I110&gt;0,E110/I110,"")</f>
        <v>4.22123798195295</v>
      </c>
      <c r="S110" s="32" t="n">
        <f aca="false">IF(I110&gt;0,H110/I110,"")</f>
        <v>2.98370140619987</v>
      </c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32" t="n">
        <f aca="false">IF(ISNUMBER('Total Deaths'!D102),'Total Deaths'!D102/'Total Deaths'!D$31,"")</f>
        <v>484.705687830688</v>
      </c>
      <c r="D111" s="32" t="n">
        <f aca="false"> IF( ISNUMBER('Total Deaths'!E109),'Total Deaths'!E109/'Total Deaths'!E$31,"")</f>
        <v>575.828877005348</v>
      </c>
      <c r="E111" s="32" t="n">
        <f aca="false">IF(ISNUMBER('Total Deaths'!F113),'Total Deaths'!F113/'Total Deaths'!F$31,"")</f>
        <v>423.241918185997</v>
      </c>
      <c r="F111" s="32" t="n">
        <f aca="false">IF(ISNUMBER('Total Deaths'!G119),'Total Deaths'!G119/'Total Deaths'!$G$31,"")</f>
        <v>378.861003861004</v>
      </c>
      <c r="G111" s="32" t="n">
        <f aca="false">IF(ISNUMBER('Total Deaths'!H117),'Total Deaths'!H117/'Total Deaths'!H$31,"")</f>
        <v>526.685351821803</v>
      </c>
      <c r="H111" s="32" t="n">
        <f aca="false">IF(ISNUMBER('Total Deaths'!I121),'Total Deaths'!I121/'Total Deaths'!I$31,"")</f>
        <v>299.978851963746</v>
      </c>
      <c r="I111" s="32" t="n">
        <f aca="false">IF(ISNUMBER('Total Deaths'!J122),'Total Deaths'!J122/'Total Deaths'!J$31,"")</f>
        <v>100.596801145858</v>
      </c>
      <c r="M111" s="0" t="n">
        <f aca="false">M110+1</f>
        <v>59</v>
      </c>
      <c r="N111" s="32" t="n">
        <f aca="false">C111/I111</f>
        <v>4.81830120152528</v>
      </c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32" t="n">
        <f aca="false">IF(ISNUMBER('Total Deaths'!D103),'Total Deaths'!D103/'Total Deaths'!D$31,"")</f>
        <v>490.806878306878</v>
      </c>
      <c r="D112" s="32" t="n">
        <f aca="false"> IF( ISNUMBER('Total Deaths'!E110),'Total Deaths'!E110/'Total Deaths'!E$31,"")</f>
        <v>579.764705882353</v>
      </c>
      <c r="E112" s="32" t="n">
        <f aca="false">IF(ISNUMBER('Total Deaths'!F114),'Total Deaths'!F114/'Total Deaths'!F$31,"")</f>
        <v>430.641948827946</v>
      </c>
      <c r="F112" s="32" t="n">
        <f aca="false">IF(ISNUMBER('Total Deaths'!G120),'Total Deaths'!G120/'Total Deaths'!$G$31,"")</f>
        <v>385.328185328185</v>
      </c>
      <c r="G112" s="32" t="n">
        <f aca="false">IF(ISNUMBER('Total Deaths'!H118),'Total Deaths'!H118/'Total Deaths'!H$31,"")</f>
        <v>531.671337955451</v>
      </c>
      <c r="H112" s="32" t="n">
        <f aca="false">IF(ISNUMBER('Total Deaths'!I122),'Total Deaths'!I122/'Total Deaths'!I$31,"")</f>
        <v>301.504531722054</v>
      </c>
      <c r="I112" s="32" t="n">
        <f aca="false">IF(ISNUMBER('Total Deaths'!J123),'Total Deaths'!J123/'Total Deaths'!J$31,"")</f>
        <v>101.43232275006</v>
      </c>
      <c r="M112" s="0" t="n">
        <f aca="false">M111+1</f>
        <v>60</v>
      </c>
      <c r="N112" s="32" t="n">
        <f aca="false">C112/I112</f>
        <v>4.83876209279245</v>
      </c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32" t="n">
        <f aca="false">IF(ISNUMBER('Total Deaths'!D104),'Total Deaths'!D104/'Total Deaths'!D$31,"")</f>
        <v>495.337301587302</v>
      </c>
      <c r="D113" s="32" t="n">
        <f aca="false"> IF( ISNUMBER('Total Deaths'!E111),'Total Deaths'!E111/'Total Deaths'!E$31,"")</f>
        <v>584.406417112299</v>
      </c>
      <c r="E113" s="32" t="n">
        <f aca="false">IF(ISNUMBER('Total Deaths'!F115),'Total Deaths'!F115/'Total Deaths'!F$31,"")</f>
        <v>432.648996476176</v>
      </c>
      <c r="F113" s="32" t="n">
        <f aca="false">IF(ISNUMBER('Total Deaths'!G121),'Total Deaths'!G121/'Total Deaths'!$G$31,"")</f>
        <v>385.907335907336</v>
      </c>
      <c r="G113" s="32" t="n">
        <f aca="false">IF(ISNUMBER('Total Deaths'!H119),'Total Deaths'!H119/'Total Deaths'!H$31,"")</f>
        <v>536.849092786547</v>
      </c>
      <c r="H113" s="32" t="n">
        <f aca="false">IF(ISNUMBER('Total Deaths'!I123),'Total Deaths'!I123/'Total Deaths'!I$31,"")</f>
        <v>303.842900302115</v>
      </c>
      <c r="I113" s="32" t="n">
        <f aca="false">IF(ISNUMBER('Total Deaths'!J124),'Total Deaths'!J124/'Total Deaths'!J$31,"")</f>
        <v>101.85008355216</v>
      </c>
      <c r="M113" s="0" t="n">
        <f aca="false">M112+1</f>
        <v>61</v>
      </c>
      <c r="N113" s="32" t="n">
        <f aca="false">C113/I113</f>
        <v>4.86339612410456</v>
      </c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32" t="n">
        <f aca="false">IF(ISNUMBER('Total Deaths'!D105),'Total Deaths'!D105/'Total Deaths'!D$31,"")</f>
        <v>499.355158730159</v>
      </c>
      <c r="D114" s="32" t="n">
        <f aca="false"> IF( ISNUMBER('Total Deaths'!E112),'Total Deaths'!E112/'Total Deaths'!E$31,"")</f>
        <v>587.358288770054</v>
      </c>
      <c r="E114" s="32" t="n">
        <f aca="false">IF(ISNUMBER('Total Deaths'!F116),'Total Deaths'!F116/'Total Deaths'!F$31,"")</f>
        <v>429.324345028344</v>
      </c>
      <c r="F114" s="32" t="n">
        <f aca="false">IF(ISNUMBER('Total Deaths'!G122),'Total Deaths'!G122/'Total Deaths'!$G$31,"")</f>
        <v>388.899613899614</v>
      </c>
      <c r="G114" s="32" t="n">
        <f aca="false">IF(ISNUMBER('Total Deaths'!H120),'Total Deaths'!H120/'Total Deaths'!H$31,"")</f>
        <v>541.008998377342</v>
      </c>
      <c r="H114" s="32" t="n">
        <f aca="false">IF(ISNUMBER('Total Deaths'!I124),'Total Deaths'!I124/'Total Deaths'!I$31,"")</f>
        <v>308.480362537764</v>
      </c>
      <c r="I114" s="32" t="n">
        <f aca="false">IF(ISNUMBER('Total Deaths'!J125),'Total Deaths'!J125/'Total Deaths'!J$31,"")</f>
        <v>102.291716400095</v>
      </c>
      <c r="M114" s="0" t="n">
        <f aca="false">M113+1</f>
        <v>62</v>
      </c>
      <c r="N114" s="32" t="n">
        <f aca="false">C114/I114</f>
        <v>4.88167738604583</v>
      </c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32" t="n">
        <f aca="false">IF(ISNUMBER('Total Deaths'!D106),'Total Deaths'!D106/'Total Deaths'!D$31,"")</f>
        <v>502.562830687831</v>
      </c>
      <c r="D115" s="32" t="n">
        <f aca="false"> IF( ISNUMBER('Total Deaths'!E113),'Total Deaths'!E113/'Total Deaths'!E$31,"")</f>
        <v>589.582887700535</v>
      </c>
      <c r="E115" s="32" t="n">
        <f aca="false">IF(ISNUMBER('Total Deaths'!F117),'Total Deaths'!F117/'Total Deaths'!F$31,"")</f>
        <v>431.009652213881</v>
      </c>
      <c r="F115" s="32" t="n">
        <f aca="false">IF(ISNUMBER('Total Deaths'!G123),'Total Deaths'!G123/'Total Deaths'!$G$31,"")</f>
        <v>398.166023166023</v>
      </c>
      <c r="G115" s="32" t="n">
        <f aca="false">IF(ISNUMBER('Total Deaths'!H121),'Total Deaths'!H121/'Total Deaths'!H$31,"")</f>
        <v>542.749668092639</v>
      </c>
      <c r="H115" s="32" t="n">
        <f aca="false">IF(ISNUMBER('Total Deaths'!I125),'Total Deaths'!I125/'Total Deaths'!I$31,"")</f>
        <v>312.175226586103</v>
      </c>
      <c r="I115" s="32" t="str">
        <f aca="false">IF(ISNUMBER('Total Deaths'!J126),'Total Deaths'!J126/'Total Deaths'!J$31,"")</f>
        <v/>
      </c>
      <c r="M115" s="0" t="n">
        <f aca="false">M114+1</f>
        <v>63</v>
      </c>
      <c r="N115" s="32" t="e">
        <f aca="false">C115/I115</f>
        <v>#VALUE!</v>
      </c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32" t="n">
        <f aca="false">IF(ISNUMBER('Total Deaths'!D107),'Total Deaths'!D107/'Total Deaths'!D$31,"")</f>
        <v>505.291005291005</v>
      </c>
      <c r="D116" s="32" t="n">
        <f aca="false"> IF( ISNUMBER('Total Deaths'!E114),'Total Deaths'!E114/'Total Deaths'!E$31,"")</f>
        <v>591.44385026738</v>
      </c>
      <c r="E116" s="32" t="n">
        <f aca="false">IF(ISNUMBER('Total Deaths'!F118),'Total Deaths'!F118/'Total Deaths'!F$31,"")</f>
        <v>432.281293090241</v>
      </c>
      <c r="F116" s="32" t="n">
        <f aca="false">IF(ISNUMBER('Total Deaths'!G124),'Total Deaths'!G124/'Total Deaths'!$G$31,"")</f>
        <v>407.335907335907</v>
      </c>
      <c r="G116" s="32" t="n">
        <f aca="false">IF(ISNUMBER('Total Deaths'!H122),'Total Deaths'!H122/'Total Deaths'!H$31,"")</f>
        <v>544.534592122732</v>
      </c>
      <c r="H116" s="32" t="str">
        <f aca="false">IF(ISNUMBER('Total Deaths'!I126),'Total Deaths'!I126/'Total Deaths'!I$31,"")</f>
        <v/>
      </c>
      <c r="I116" s="32" t="str">
        <f aca="false">IF(ISNUMBER('Total Deaths'!J127),'Total Deaths'!J127/'Total Deaths'!J$31,"")</f>
        <v/>
      </c>
      <c r="M116" s="0" t="n">
        <f aca="false">M115+1</f>
        <v>64</v>
      </c>
      <c r="N116" s="32" t="e">
        <f aca="false">C116/I116</f>
        <v>#VALUE!</v>
      </c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32" t="n">
        <f aca="false">IF(ISNUMBER('Total Deaths'!D108),'Total Deaths'!D108/'Total Deaths'!D$31,"")</f>
        <v>508.250661375661</v>
      </c>
      <c r="D117" s="32" t="n">
        <f aca="false"> IF( ISNUMBER('Total Deaths'!E115),'Total Deaths'!E115/'Total Deaths'!E$31,"")</f>
        <v>592.705882352941</v>
      </c>
      <c r="E117" s="32" t="n">
        <f aca="false">IF(ISNUMBER('Total Deaths'!F119),'Total Deaths'!F119/'Total Deaths'!F$31,"")</f>
        <v>433.415045196875</v>
      </c>
      <c r="F117" s="32" t="n">
        <f aca="false">IF(ISNUMBER('Total Deaths'!G125),'Total Deaths'!G125/'Total Deaths'!$G$31,"")</f>
        <v>411.776061776062</v>
      </c>
      <c r="G117" s="32" t="n">
        <f aca="false">IF(ISNUMBER('Total Deaths'!H123),'Total Deaths'!H123/'Total Deaths'!H$31,"")</f>
        <v>546.511284850273</v>
      </c>
      <c r="H117" s="32" t="str">
        <f aca="false">IF(ISNUMBER('Total Deaths'!I127),'Total Deaths'!I127/'Total Deaths'!I$31,"")</f>
        <v/>
      </c>
      <c r="I117" s="32" t="str">
        <f aca="false">IF(ISNUMBER('Total Deaths'!J128),'Total Deaths'!J128/'Total Deaths'!J$31,"")</f>
        <v/>
      </c>
      <c r="M117" s="0" t="n">
        <f aca="false">M116+1</f>
        <v>65</v>
      </c>
      <c r="N117" s="32" t="e">
        <f aca="false">C117/I117</f>
        <v>#VALUE!</v>
      </c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32" t="n">
        <f aca="false">IF(ISNUMBER('Total Deaths'!D109),'Total Deaths'!D109/'Total Deaths'!D$31,"")</f>
        <v>511.094576719577</v>
      </c>
      <c r="D118" s="32" t="n">
        <f aca="false"> IF( ISNUMBER('Total Deaths'!E116),'Total Deaths'!E116/'Total Deaths'!E$31,"")</f>
        <v>594.181818181818</v>
      </c>
      <c r="E118" s="32" t="n">
        <f aca="false">IF(ISNUMBER('Total Deaths'!F120),'Total Deaths'!F120/'Total Deaths'!F$31,"")</f>
        <v>434.073847096675</v>
      </c>
      <c r="F118" s="32" t="str">
        <f aca="false">IF(ISNUMBER('Total Deaths'!G126),'Total Deaths'!G126/'Total Deaths'!$G$31,"")</f>
        <v/>
      </c>
      <c r="G118" s="32" t="n">
        <f aca="false">IF(ISNUMBER('Total Deaths'!H124),'Total Deaths'!H124/'Total Deaths'!H$31,"")</f>
        <v>552.588877415548</v>
      </c>
      <c r="H118" s="32" t="str">
        <f aca="false">IF(ISNUMBER('Total Deaths'!I128),'Total Deaths'!I128/'Total Deaths'!I$31,"")</f>
        <v/>
      </c>
      <c r="I118" s="32" t="str">
        <f aca="false">IF(ISNUMBER('Total Deaths'!J129),'Total Deaths'!J129/'Total Deaths'!J$31,"")</f>
        <v/>
      </c>
      <c r="M118" s="0" t="n">
        <f aca="false">M117+1</f>
        <v>66</v>
      </c>
      <c r="N118" s="32" t="e">
        <f aca="false">C118/I118</f>
        <v>#VALUE!</v>
      </c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32" t="n">
        <f aca="false">IF(ISNUMBER('Total Deaths'!D110),'Total Deaths'!D110/'Total Deaths'!D$31,"")</f>
        <v>514.318783068783</v>
      </c>
      <c r="D119" s="32" t="n">
        <f aca="false"> IF( ISNUMBER('Total Deaths'!E117),'Total Deaths'!E117/'Total Deaths'!E$31,"")</f>
        <v>596.534759358289</v>
      </c>
      <c r="E119" s="32" t="n">
        <f aca="false">IF(ISNUMBER('Total Deaths'!F121),'Total Deaths'!F121/'Total Deaths'!F$31,"")</f>
        <v>434.610081201164</v>
      </c>
      <c r="F119" s="32" t="str">
        <f aca="false">IF(ISNUMBER('Total Deaths'!G127),'Total Deaths'!G127/'Total Deaths'!$G$31,"")</f>
        <v/>
      </c>
      <c r="G119" s="32" t="n">
        <f aca="false">IF(ISNUMBER('Total Deaths'!H125),'Total Deaths'!H125/'Total Deaths'!H$31,"")</f>
        <v>558.15016964154</v>
      </c>
      <c r="H119" s="32" t="str">
        <f aca="false">IF(ISNUMBER('Total Deaths'!I129),'Total Deaths'!I129/'Total Deaths'!I$31,"")</f>
        <v/>
      </c>
      <c r="I119" s="32" t="str">
        <f aca="false">IF(ISNUMBER('Total Deaths'!J130),'Total Deaths'!J130/'Total Deaths'!J$31,"")</f>
        <v/>
      </c>
      <c r="M119" s="0" t="n">
        <f aca="false">M118+1</f>
        <v>67</v>
      </c>
      <c r="N119" s="32" t="e">
        <f aca="false">C119/I119</f>
        <v>#VALUE!</v>
      </c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32" t="n">
        <f aca="false">IF(ISNUMBER('Total Deaths'!D111),'Total Deaths'!D111/'Total Deaths'!D$31,"")</f>
        <v>518.650793650794</v>
      </c>
      <c r="D120" s="32" t="n">
        <f aca="false"> IF( ISNUMBER('Total Deaths'!E118),'Total Deaths'!E118/'Total Deaths'!E$31,"")</f>
        <v>597.647058823529</v>
      </c>
      <c r="E120" s="32" t="n">
        <f aca="false">IF(ISNUMBER('Total Deaths'!F122),'Total Deaths'!F122/'Total Deaths'!F$31,"")</f>
        <v>435.605944538073</v>
      </c>
      <c r="F120" s="32" t="str">
        <f aca="false">IF(ISNUMBER('Total Deaths'!G128),'Total Deaths'!G128/'Total Deaths'!$G$31,"")</f>
        <v/>
      </c>
      <c r="G120" s="32" t="str">
        <f aca="false">IF(ISNUMBER('Total Deaths'!H126),'Total Deaths'!H126/'Total Deaths'!H$31,"")</f>
        <v/>
      </c>
      <c r="H120" s="32" t="str">
        <f aca="false">IF(ISNUMBER('Total Deaths'!I130),'Total Deaths'!I130/'Total Deaths'!I$31,"")</f>
        <v/>
      </c>
      <c r="I120" s="32" t="str">
        <f aca="false">IF(ISNUMBER('Total Deaths'!J131),'Total Deaths'!J131/'Total Deaths'!J$31,"")</f>
        <v/>
      </c>
      <c r="M120" s="0" t="n">
        <f aca="false">M119+1</f>
        <v>68</v>
      </c>
      <c r="N120" s="32" t="e">
        <f aca="false">C120/I120</f>
        <v>#VALUE!</v>
      </c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32" t="n">
        <f aca="false">IF(ISNUMBER('Total Deaths'!D112),'Total Deaths'!D112/'Total Deaths'!D$31,"")</f>
        <v>522.652116402116</v>
      </c>
      <c r="D121" s="32" t="n">
        <f aca="false"> IF( ISNUMBER('Total Deaths'!E119),'Total Deaths'!E119/'Total Deaths'!E$31,"")</f>
        <v>612.363636363636</v>
      </c>
      <c r="E121" s="32" t="n">
        <f aca="false">IF(ISNUMBER('Total Deaths'!F123),'Total Deaths'!F123/'Total Deaths'!F$31,"")</f>
        <v>437.107400030642</v>
      </c>
      <c r="F121" s="32" t="str">
        <f aca="false">IF(ISNUMBER('Total Deaths'!G129),'Total Deaths'!G129/'Total Deaths'!$G$31,"")</f>
        <v/>
      </c>
      <c r="G121" s="32" t="str">
        <f aca="false">IF(ISNUMBER('Total Deaths'!H127),'Total Deaths'!H127/'Total Deaths'!H$31,"")</f>
        <v/>
      </c>
      <c r="H121" s="32" t="str">
        <f aca="false">IF(ISNUMBER('Total Deaths'!I131),'Total Deaths'!I131/'Total Deaths'!I$31,"")</f>
        <v/>
      </c>
      <c r="I121" s="32" t="str">
        <f aca="false">IF(ISNUMBER('Total Deaths'!J132),'Total Deaths'!J132/'Total Deaths'!J$31,"")</f>
        <v/>
      </c>
      <c r="M121" s="0" t="n">
        <f aca="false">M120+1</f>
        <v>69</v>
      </c>
      <c r="N121" s="32" t="e">
        <f aca="false">C121/I121</f>
        <v>#VALUE!</v>
      </c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32" t="n">
        <f aca="false">IF(ISNUMBER('Total Deaths'!D113),'Total Deaths'!D113/'Total Deaths'!D$31,"")</f>
        <v>525.181878306878</v>
      </c>
      <c r="D122" s="32" t="n">
        <f aca="false"> IF( ISNUMBER('Total Deaths'!E120),'Total Deaths'!E120/'Total Deaths'!E$31,"")</f>
        <v>613.433155080214</v>
      </c>
      <c r="E122" s="32" t="n">
        <f aca="false">IF(ISNUMBER('Total Deaths'!F124),'Total Deaths'!F124/'Total Deaths'!F$31,"")</f>
        <v>438.118584341964</v>
      </c>
      <c r="F122" s="32" t="str">
        <f aca="false">IF(ISNUMBER('Total Deaths'!G130),'Total Deaths'!G130/'Total Deaths'!$G$31,"")</f>
        <v/>
      </c>
      <c r="G122" s="32" t="str">
        <f aca="false">IF(ISNUMBER('Total Deaths'!H128),'Total Deaths'!H128/'Total Deaths'!H$31,"")</f>
        <v/>
      </c>
      <c r="H122" s="32" t="str">
        <f aca="false">IF(ISNUMBER('Total Deaths'!I132),'Total Deaths'!I132/'Total Deaths'!I$31,"")</f>
        <v/>
      </c>
      <c r="I122" s="32" t="str">
        <f aca="false">IF(ISNUMBER('Total Deaths'!J133),'Total Deaths'!J133/'Total Deaths'!J$31,"")</f>
        <v/>
      </c>
      <c r="M122" s="0" t="n">
        <f aca="false">M121+1</f>
        <v>70</v>
      </c>
      <c r="N122" s="32" t="e">
        <f aca="false">C122/I122</f>
        <v>#VALUE!</v>
      </c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C123" s="32" t="n">
        <f aca="false">IF(ISNUMBER('Total Deaths'!D114),'Total Deaths'!D114/'Total Deaths'!D$31,"")</f>
        <v>527.579365079365</v>
      </c>
      <c r="D123" s="32" t="n">
        <f aca="false"> IF( ISNUMBER('Total Deaths'!E121),'Total Deaths'!E121/'Total Deaths'!E$31,"")</f>
        <v>615.016042780749</v>
      </c>
      <c r="E123" s="32" t="n">
        <f aca="false">IF(ISNUMBER('Total Deaths'!F125),'Total Deaths'!F125/'Total Deaths'!F$31,"")</f>
        <v>439.129768653286</v>
      </c>
      <c r="F123" s="32" t="str">
        <f aca="false">IF(ISNUMBER('Total Deaths'!G131),'Total Deaths'!G131/'Total Deaths'!$G$31,"")</f>
        <v/>
      </c>
      <c r="G123" s="32" t="str">
        <f aca="false">IF(ISNUMBER('Total Deaths'!H129),'Total Deaths'!H129/'Total Deaths'!H$31,"")</f>
        <v/>
      </c>
      <c r="H123" s="32" t="str">
        <f aca="false">IF(ISNUMBER('Total Deaths'!I133),'Total Deaths'!I133/'Total Deaths'!I$31,"")</f>
        <v/>
      </c>
      <c r="I123" s="32" t="str">
        <f aca="false">IF(ISNUMBER('Total Deaths'!J134),'Total Deaths'!J134/'Total Deaths'!J$31,"")</f>
        <v/>
      </c>
      <c r="M123" s="0" t="n">
        <f aca="false">M122+1</f>
        <v>71</v>
      </c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C124" s="32" t="n">
        <f aca="false">IF(ISNUMBER('Total Deaths'!D115),'Total Deaths'!D115/'Total Deaths'!D$31,"")</f>
        <v>529.21626984127</v>
      </c>
      <c r="D124" s="32" t="n">
        <f aca="false"> IF( ISNUMBER('Total Deaths'!E122),'Total Deaths'!E122/'Total Deaths'!E$31,"")</f>
        <v>574.053475935829</v>
      </c>
      <c r="E124" s="32" t="str">
        <f aca="false">IF(ISNUMBER('Total Deaths'!F126),'Total Deaths'!F126/'Total Deaths'!F$31,"")</f>
        <v/>
      </c>
      <c r="F124" s="32" t="str">
        <f aca="false">IF(ISNUMBER('Total Deaths'!G132),'Total Deaths'!G132/'Total Deaths'!$G$31,"")</f>
        <v/>
      </c>
      <c r="G124" s="32" t="str">
        <f aca="false">IF(ISNUMBER('Total Deaths'!H130),'Total Deaths'!H130/'Total Deaths'!H$31,"")</f>
        <v/>
      </c>
      <c r="H124" s="32" t="str">
        <f aca="false">IF(ISNUMBER('Total Deaths'!I134),'Total Deaths'!I134/'Total Deaths'!I$31,"")</f>
        <v/>
      </c>
      <c r="I124" s="32" t="str">
        <f aca="false">IF(ISNUMBER('Total Deaths'!J135),'Total Deaths'!J135/'Total Deaths'!J$31,"")</f>
        <v/>
      </c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C125" s="32" t="n">
        <f aca="false">IF(ISNUMBER('Total Deaths'!D116),'Total Deaths'!D116/'Total Deaths'!D$31,"")</f>
        <v>531.894841269841</v>
      </c>
      <c r="D125" s="32" t="n">
        <f aca="false"> IF( ISNUMBER('Total Deaths'!E123),'Total Deaths'!E123/'Total Deaths'!E$31,"")</f>
        <v>580.042780748663</v>
      </c>
      <c r="E125" s="32" t="str">
        <f aca="false">IF(ISNUMBER('Total Deaths'!F127),'Total Deaths'!F127/'Total Deaths'!F$31,"")</f>
        <v/>
      </c>
      <c r="F125" s="32" t="str">
        <f aca="false">IF(ISNUMBER('Total Deaths'!G133),'Total Deaths'!G133/'Total Deaths'!$G$31,"")</f>
        <v/>
      </c>
      <c r="G125" s="32" t="str">
        <f aca="false">IF(ISNUMBER('Total Deaths'!H131),'Total Deaths'!H131/'Total Deaths'!H$31,"")</f>
        <v/>
      </c>
      <c r="H125" s="32" t="str">
        <f aca="false">IF(ISNUMBER('Total Deaths'!I135),'Total Deaths'!I135/'Total Deaths'!I$31,"")</f>
        <v/>
      </c>
      <c r="I125" s="32" t="str">
        <f aca="false">IF(ISNUMBER('Total Deaths'!J136),'Total Deaths'!J136/'Total Deaths'!J$31,"")</f>
        <v/>
      </c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C126" s="32" t="n">
        <f aca="false">IF(ISNUMBER('Total Deaths'!D117),'Total Deaths'!D117/'Total Deaths'!D$31,"")</f>
        <v>534.556878306878</v>
      </c>
      <c r="D126" s="32" t="n">
        <f aca="false"> IF( ISNUMBER('Total Deaths'!E124),'Total Deaths'!E124/'Total Deaths'!E$31,"")</f>
        <v>580.064171122995</v>
      </c>
      <c r="E126" s="32" t="str">
        <f aca="false">IF(ISNUMBER('Total Deaths'!F128),'Total Deaths'!F128/'Total Deaths'!F$31,"")</f>
        <v/>
      </c>
      <c r="F126" s="32" t="str">
        <f aca="false">IF(ISNUMBER('Total Deaths'!G134),'Total Deaths'!G134/'Total Deaths'!$G$31,"")</f>
        <v/>
      </c>
      <c r="G126" s="32" t="str">
        <f aca="false">IF(ISNUMBER('Total Deaths'!H132),'Total Deaths'!H132/'Total Deaths'!H$31,"")</f>
        <v/>
      </c>
      <c r="H126" s="32" t="str">
        <f aca="false">IF(ISNUMBER('Total Deaths'!I136),'Total Deaths'!I136/'Total Deaths'!I$31,"")</f>
        <v/>
      </c>
      <c r="I126" s="32" t="str">
        <f aca="false">IF(ISNUMBER('Total Deaths'!J137),'Total Deaths'!J137/'Total Deaths'!J$31,"")</f>
        <v/>
      </c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C127" s="32" t="n">
        <f aca="false">IF(ISNUMBER('Total Deaths'!D118),'Total Deaths'!D118/'Total Deaths'!D$31,"")</f>
        <v>537.136243386243</v>
      </c>
      <c r="D127" s="32" t="n">
        <f aca="false"> IF( ISNUMBER('Total Deaths'!E125),'Total Deaths'!E125/'Total Deaths'!E$31,"")</f>
        <v>580.085561497326</v>
      </c>
      <c r="E127" s="32" t="str">
        <f aca="false">IF(ISNUMBER('Total Deaths'!F129),'Total Deaths'!F129/'Total Deaths'!F$31,"")</f>
        <v/>
      </c>
      <c r="F127" s="32" t="str">
        <f aca="false">IF(ISNUMBER('Total Deaths'!G135),'Total Deaths'!G135/'Total Deaths'!$G$31,"")</f>
        <v/>
      </c>
      <c r="G127" s="32" t="str">
        <f aca="false">IF(ISNUMBER('Total Deaths'!H133),'Total Deaths'!H133/'Total Deaths'!H$31,"")</f>
        <v/>
      </c>
      <c r="H127" s="32" t="str">
        <f aca="false">IF(ISNUMBER('Total Deaths'!I137),'Total Deaths'!I137/'Total Deaths'!I$31,"")</f>
        <v/>
      </c>
      <c r="I127" s="32" t="str">
        <f aca="false">IF(ISNUMBER('Total Deaths'!J138),'Total Deaths'!J138/'Total Deaths'!J$31,"")</f>
        <v/>
      </c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C128" s="32" t="n">
        <f aca="false">IF(ISNUMBER('Total Deaths'!D119),'Total Deaths'!D119/'Total Deaths'!D$31,"")</f>
        <v>539.285714285714</v>
      </c>
      <c r="D128" s="32" t="str">
        <f aca="false"> IF( ISNUMBER('Total Deaths'!E126),'Total Deaths'!E126/'Total Deaths'!E$31,"")</f>
        <v/>
      </c>
      <c r="E128" s="32" t="str">
        <f aca="false">IF(ISNUMBER('Total Deaths'!F130),'Total Deaths'!F130/'Total Deaths'!F$31,"")</f>
        <v/>
      </c>
      <c r="F128" s="32" t="str">
        <f aca="false">IF(ISNUMBER('Total Deaths'!G136),'Total Deaths'!G136/'Total Deaths'!$G$31,"")</f>
        <v/>
      </c>
      <c r="G128" s="32" t="str">
        <f aca="false">IF(ISNUMBER('Total Deaths'!H134),'Total Deaths'!H134/'Total Deaths'!H$31,"")</f>
        <v/>
      </c>
      <c r="H128" s="32" t="str">
        <f aca="false">IF(ISNUMBER('Total Deaths'!I138),'Total Deaths'!I138/'Total Deaths'!I$31,"")</f>
        <v/>
      </c>
      <c r="I128" s="32" t="str">
        <f aca="false">IF(ISNUMBER('Total Deaths'!J139),'Total Deaths'!J139/'Total Deaths'!J$31,"")</f>
        <v/>
      </c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C129" s="32" t="n">
        <f aca="false">IF(ISNUMBER('Total Deaths'!D120),'Total Deaths'!D120/'Total Deaths'!D$31,"")</f>
        <v>541.253306878307</v>
      </c>
      <c r="D129" s="32" t="str">
        <f aca="false"> IF( ISNUMBER('Total Deaths'!E127),'Total Deaths'!E127/'Total Deaths'!E$31,"")</f>
        <v/>
      </c>
      <c r="E129" s="32" t="str">
        <f aca="false">IF(ISNUMBER('Total Deaths'!F131),'Total Deaths'!F131/'Total Deaths'!F$31,"")</f>
        <v/>
      </c>
      <c r="F129" s="32" t="str">
        <f aca="false">IF(ISNUMBER('Total Deaths'!G137),'Total Deaths'!G137/'Total Deaths'!$G$31,"")</f>
        <v/>
      </c>
      <c r="G129" s="32" t="str">
        <f aca="false">IF(ISNUMBER('Total Deaths'!H135),'Total Deaths'!H135/'Total Deaths'!H$31,"")</f>
        <v/>
      </c>
      <c r="H129" s="32" t="str">
        <f aca="false">IF(ISNUMBER('Total Deaths'!I139),'Total Deaths'!I139/'Total Deaths'!I$31,"")</f>
        <v/>
      </c>
      <c r="I129" s="32" t="str">
        <f aca="false">IF(ISNUMBER('Total Deaths'!J140),'Total Deaths'!J140/'Total Deaths'!J$31,"")</f>
        <v/>
      </c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C130" s="32" t="n">
        <f aca="false">IF(ISNUMBER('Total Deaths'!D121),'Total Deaths'!D121/'Total Deaths'!D$31,"")</f>
        <v>542.080026455026</v>
      </c>
      <c r="D130" s="32" t="str">
        <f aca="false"> IF( ISNUMBER('Total Deaths'!E128),'Total Deaths'!E128/'Total Deaths'!E$31,"")</f>
        <v/>
      </c>
      <c r="E130" s="32" t="str">
        <f aca="false">IF(ISNUMBER('Total Deaths'!F132),'Total Deaths'!F132/'Total Deaths'!F$31,"")</f>
        <v/>
      </c>
      <c r="F130" s="32" t="str">
        <f aca="false">IF(ISNUMBER('Total Deaths'!G138),'Total Deaths'!G138/'Total Deaths'!$G$31,"")</f>
        <v/>
      </c>
      <c r="G130" s="32" t="str">
        <f aca="false">IF(ISNUMBER('Total Deaths'!H136),'Total Deaths'!H136/'Total Deaths'!H$31,"")</f>
        <v/>
      </c>
      <c r="H130" s="32" t="str">
        <f aca="false">IF(ISNUMBER('Total Deaths'!I140),'Total Deaths'!I140/'Total Deaths'!I$31,"")</f>
        <v/>
      </c>
      <c r="I130" s="32" t="str">
        <f aca="false">IF(ISNUMBER('Total Deaths'!J141),'Total Deaths'!J141/'Total Deaths'!J$31,"")</f>
        <v/>
      </c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C131" s="32" t="n">
        <f aca="false">IF(ISNUMBER('Total Deaths'!D122),'Total Deaths'!D122/'Total Deaths'!D$31,"")</f>
        <v>543.601190476191</v>
      </c>
      <c r="D131" s="32" t="str">
        <f aca="false"> IF( ISNUMBER('Total Deaths'!E129),'Total Deaths'!E129/'Total Deaths'!E$31,"")</f>
        <v/>
      </c>
      <c r="E131" s="32" t="str">
        <f aca="false">IF(ISNUMBER('Total Deaths'!F133),'Total Deaths'!F133/'Total Deaths'!F$31,"")</f>
        <v/>
      </c>
      <c r="F131" s="32" t="str">
        <f aca="false">IF(ISNUMBER('Total Deaths'!G139),'Total Deaths'!G139/'Total Deaths'!$G$31,"")</f>
        <v/>
      </c>
      <c r="G131" s="32" t="str">
        <f aca="false">IF(ISNUMBER('Total Deaths'!H137),'Total Deaths'!H137/'Total Deaths'!H$31,"")</f>
        <v/>
      </c>
      <c r="H131" s="32" t="str">
        <f aca="false">IF(ISNUMBER('Total Deaths'!I141),'Total Deaths'!I141/'Total Deaths'!I$31,"")</f>
        <v/>
      </c>
      <c r="I131" s="32" t="str">
        <f aca="false">IF(ISNUMBER('Total Deaths'!J142),'Total Deaths'!J142/'Total Deaths'!J$31,"")</f>
        <v/>
      </c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C132" s="32" t="n">
        <f aca="false">IF(ISNUMBER('Total Deaths'!D123),'Total Deaths'!D123/'Total Deaths'!D$31,"")</f>
        <v>544.890873015873</v>
      </c>
      <c r="D132" s="32" t="str">
        <f aca="false"> IF( ISNUMBER('Total Deaths'!E130),'Total Deaths'!E130/'Total Deaths'!E$31,"")</f>
        <v/>
      </c>
      <c r="E132" s="32" t="str">
        <f aca="false">IF(ISNUMBER('Total Deaths'!F134),'Total Deaths'!F134/'Total Deaths'!F$31,"")</f>
        <v/>
      </c>
      <c r="F132" s="32" t="str">
        <f aca="false">IF(ISNUMBER('Total Deaths'!G140),'Total Deaths'!G140/'Total Deaths'!$G$31,"")</f>
        <v/>
      </c>
      <c r="G132" s="32" t="str">
        <f aca="false">IF(ISNUMBER('Total Deaths'!H138),'Total Deaths'!H138/'Total Deaths'!H$31,"")</f>
        <v/>
      </c>
      <c r="H132" s="32" t="str">
        <f aca="false">IF(ISNUMBER('Total Deaths'!I142),'Total Deaths'!I142/'Total Deaths'!I$31,"")</f>
        <v/>
      </c>
      <c r="I132" s="32" t="str">
        <f aca="false">IF(ISNUMBER('Total Deaths'!J143),'Total Deaths'!J143/'Total Deaths'!J$31,"")</f>
        <v/>
      </c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C133" s="32" t="n">
        <f aca="false">IF(ISNUMBER('Total Deaths'!D124),'Total Deaths'!D124/'Total Deaths'!D$31,"")</f>
        <v>546.825396825397</v>
      </c>
      <c r="D133" s="32" t="str">
        <f aca="false"> IF( ISNUMBER('Total Deaths'!E131),'Total Deaths'!E131/'Total Deaths'!E$31,"")</f>
        <v/>
      </c>
      <c r="E133" s="32" t="str">
        <f aca="false">IF(ISNUMBER('Total Deaths'!F135),'Total Deaths'!F135/'Total Deaths'!F$31,"")</f>
        <v/>
      </c>
      <c r="F133" s="32" t="str">
        <f aca="false">IF(ISNUMBER('Total Deaths'!G141),'Total Deaths'!G141/'Total Deaths'!$G$31,"")</f>
        <v/>
      </c>
      <c r="G133" s="32" t="str">
        <f aca="false">IF(ISNUMBER('Total Deaths'!H139),'Total Deaths'!H139/'Total Deaths'!H$31,"")</f>
        <v/>
      </c>
      <c r="H133" s="32" t="str">
        <f aca="false">IF(ISNUMBER('Total Deaths'!I143),'Total Deaths'!I143/'Total Deaths'!I$31,"")</f>
        <v/>
      </c>
      <c r="I133" s="32" t="str">
        <f aca="false">IF(ISNUMBER('Total Deaths'!J144),'Total Deaths'!J144/'Total Deaths'!J$31,"")</f>
        <v/>
      </c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C134" s="32" t="n">
        <f aca="false">IF(ISNUMBER('Total Deaths'!D125),'Total Deaths'!D125/'Total Deaths'!D$31,"")</f>
        <v>547.982804232804</v>
      </c>
      <c r="D134" s="32" t="str">
        <f aca="false"> IF( ISNUMBER('Total Deaths'!E132),'Total Deaths'!E132/'Total Deaths'!E$31,"")</f>
        <v/>
      </c>
      <c r="E134" s="32" t="str">
        <f aca="false">IF(ISNUMBER('Total Deaths'!F136),'Total Deaths'!F136/'Total Deaths'!F$31,"")</f>
        <v/>
      </c>
      <c r="F134" s="32" t="str">
        <f aca="false">IF(ISNUMBER('Total Deaths'!G142),'Total Deaths'!G142/'Total Deaths'!$G$31,"")</f>
        <v/>
      </c>
      <c r="G134" s="32" t="str">
        <f aca="false">IF(ISNUMBER('Total Deaths'!H140),'Total Deaths'!H140/'Total Deaths'!H$31,"")</f>
        <v/>
      </c>
      <c r="H134" s="32" t="str">
        <f aca="false">IF(ISNUMBER('Total Deaths'!I144),'Total Deaths'!I144/'Total Deaths'!I$31,"")</f>
        <v/>
      </c>
      <c r="I134" s="32" t="str">
        <f aca="false">IF(ISNUMBER('Total Deaths'!J145),'Total Deaths'!J145/'Total Deaths'!J$31,"")</f>
        <v/>
      </c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C135" s="32" t="str">
        <f aca="false">IF(ISNUMBER('Total Deaths'!D126),'Total Deaths'!D126/'Total Deaths'!D$31,"")</f>
        <v/>
      </c>
      <c r="D135" s="32" t="str">
        <f aca="false"> IF( ISNUMBER('Total Deaths'!E133),'Total Deaths'!E133/'Total Deaths'!E$31,"")</f>
        <v/>
      </c>
      <c r="E135" s="32" t="str">
        <f aca="false">IF(ISNUMBER('Total Deaths'!F137),'Total Deaths'!F137/'Total Deaths'!F$31,"")</f>
        <v/>
      </c>
      <c r="F135" s="32" t="str">
        <f aca="false">IF(ISNUMBER('Total Deaths'!G143),'Total Deaths'!G143/'Total Deaths'!$G$31,"")</f>
        <v/>
      </c>
      <c r="G135" s="32" t="str">
        <f aca="false">IF(ISNUMBER('Total Deaths'!H141),'Total Deaths'!H141/'Total Deaths'!H$31,"")</f>
        <v/>
      </c>
      <c r="H135" s="32" t="str">
        <f aca="false">IF(ISNUMBER('Total Deaths'!I145),'Total Deaths'!I145/'Total Deaths'!I$31,"")</f>
        <v/>
      </c>
      <c r="I135" s="32" t="str">
        <f aca="false">IF(ISNUMBER('Total Deaths'!J146),'Total Deaths'!J146/'Total Deaths'!J$31,"")</f>
        <v/>
      </c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C136" s="32" t="str">
        <f aca="false">IF(ISNUMBER('Total Deaths'!D127),'Total Deaths'!D127/'Total Deaths'!D$31,"")</f>
        <v/>
      </c>
      <c r="D136" s="32" t="str">
        <f aca="false"> IF( ISNUMBER('Total Deaths'!E134),'Total Deaths'!E134/'Total Deaths'!E$31,"")</f>
        <v/>
      </c>
      <c r="E136" s="32" t="str">
        <f aca="false">IF(ISNUMBER('Total Deaths'!F138),'Total Deaths'!F138/'Total Deaths'!F$31,"")</f>
        <v/>
      </c>
      <c r="F136" s="32" t="str">
        <f aca="false">IF(ISNUMBER('Total Deaths'!G144),'Total Deaths'!G144/'Total Deaths'!$G$31,"")</f>
        <v/>
      </c>
      <c r="G136" s="32" t="str">
        <f aca="false">IF(ISNUMBER('Total Deaths'!H142),'Total Deaths'!H142/'Total Deaths'!H$31,"")</f>
        <v/>
      </c>
      <c r="H136" s="32" t="str">
        <f aca="false">IF(ISNUMBER('Total Deaths'!I146),'Total Deaths'!I146/'Total Deaths'!I$31,"")</f>
        <v/>
      </c>
      <c r="I136" s="32" t="str">
        <f aca="false">IF(ISNUMBER('Total Deaths'!J147),'Total Deaths'!J147/'Total Deaths'!J$31,"")</f>
        <v/>
      </c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C137" s="32" t="str">
        <f aca="false">IF(ISNUMBER('Total Deaths'!D128),'Total Deaths'!D128/'Total Deaths'!D$31,"")</f>
        <v/>
      </c>
      <c r="D137" s="32" t="str">
        <f aca="false"> IF( ISNUMBER('Total Deaths'!E135),'Total Deaths'!E135/'Total Deaths'!E$31,"")</f>
        <v/>
      </c>
      <c r="E137" s="32" t="str">
        <f aca="false">IF(ISNUMBER('Total Deaths'!F139),'Total Deaths'!F139/'Total Deaths'!F$31,"")</f>
        <v/>
      </c>
      <c r="F137" s="32" t="str">
        <f aca="false">IF(ISNUMBER('Total Deaths'!G145),'Total Deaths'!G145/'Total Deaths'!$G$31,"")</f>
        <v/>
      </c>
      <c r="G137" s="32" t="str">
        <f aca="false">IF(ISNUMBER('Total Deaths'!H143),'Total Deaths'!H143/'Total Deaths'!H$31,"")</f>
        <v/>
      </c>
      <c r="H137" s="32" t="str">
        <f aca="false">IF(ISNUMBER('Total Deaths'!I147),'Total Deaths'!I147/'Total Deaths'!I$31,"")</f>
        <v/>
      </c>
      <c r="I137" s="32" t="str">
        <f aca="false">IF(ISNUMBER('Total Deaths'!J148),'Total Deaths'!J148/'Total Deaths'!J$31,"")</f>
        <v/>
      </c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C138" s="32" t="str">
        <f aca="false">IF(ISNUMBER('Total Deaths'!D129),'Total Deaths'!D129/'Total Deaths'!D$31,"")</f>
        <v/>
      </c>
      <c r="D138" s="32" t="str">
        <f aca="false"> IF( ISNUMBER('Total Deaths'!E136),'Total Deaths'!E136/'Total Deaths'!E$31,"")</f>
        <v/>
      </c>
      <c r="E138" s="32" t="str">
        <f aca="false">IF(ISNUMBER('Total Deaths'!F140),'Total Deaths'!F140/'Total Deaths'!F$31,"")</f>
        <v/>
      </c>
      <c r="F138" s="32" t="str">
        <f aca="false">IF(ISNUMBER('Total Deaths'!G146),'Total Deaths'!G146/'Total Deaths'!$G$31,"")</f>
        <v/>
      </c>
      <c r="G138" s="32" t="str">
        <f aca="false">IF(ISNUMBER('Total Deaths'!H144),'Total Deaths'!H144/'Total Deaths'!H$31,"")</f>
        <v/>
      </c>
      <c r="H138" s="32" t="str">
        <f aca="false">IF(ISNUMBER('Total Deaths'!I148),'Total Deaths'!I148/'Total Deaths'!I$31,"")</f>
        <v/>
      </c>
      <c r="I138" s="32" t="str">
        <f aca="false">IF(ISNUMBER('Total Deaths'!J149),'Total Deaths'!J149/'Total Deaths'!J$31,"")</f>
        <v/>
      </c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C139" s="32" t="str">
        <f aca="false">IF(ISNUMBER('Total Deaths'!D130),'Total Deaths'!D130/'Total Deaths'!D$31,"")</f>
        <v/>
      </c>
      <c r="D139" s="32" t="str">
        <f aca="false"> IF( ISNUMBER('Total Deaths'!E137),'Total Deaths'!E137/'Total Deaths'!E$31,"")</f>
        <v/>
      </c>
      <c r="E139" s="32" t="str">
        <f aca="false">IF(ISNUMBER('Total Deaths'!F141),'Total Deaths'!F141/'Total Deaths'!F$31,"")</f>
        <v/>
      </c>
      <c r="F139" s="32" t="str">
        <f aca="false">IF(ISNUMBER('Total Deaths'!G147),'Total Deaths'!G147/'Total Deaths'!$G$31,"")</f>
        <v/>
      </c>
      <c r="G139" s="32" t="str">
        <f aca="false">IF(ISNUMBER('Total Deaths'!H145),'Total Deaths'!H145/'Total Deaths'!H$31,"")</f>
        <v/>
      </c>
      <c r="H139" s="32" t="str">
        <f aca="false">IF(ISNUMBER('Total Deaths'!I149),'Total Deaths'!I149/'Total Deaths'!I$31,"")</f>
        <v/>
      </c>
      <c r="I139" s="32" t="str">
        <f aca="false">IF(ISNUMBER('Total Deaths'!J150),'Total Deaths'!J150/'Total Deaths'!J$31,"")</f>
        <v/>
      </c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C140" s="32" t="str">
        <f aca="false">IF(ISNUMBER('Total Deaths'!D131),'Total Deaths'!D131/'Total Deaths'!D$31,"")</f>
        <v/>
      </c>
      <c r="D140" s="32" t="str">
        <f aca="false"> IF( ISNUMBER('Total Deaths'!E138),'Total Deaths'!E138/'Total Deaths'!E$31,"")</f>
        <v/>
      </c>
      <c r="E140" s="32" t="str">
        <f aca="false">IF(ISNUMBER('Total Deaths'!F142),'Total Deaths'!F142/'Total Deaths'!F$31,"")</f>
        <v/>
      </c>
      <c r="F140" s="32" t="str">
        <f aca="false">IF(ISNUMBER('Total Deaths'!G148),'Total Deaths'!G148/'Total Deaths'!$G$31,"")</f>
        <v/>
      </c>
      <c r="G140" s="32" t="str">
        <f aca="false">IF(ISNUMBER('Total Deaths'!H146),'Total Deaths'!H146/'Total Deaths'!H$31,"")</f>
        <v/>
      </c>
      <c r="H140" s="32" t="str">
        <f aca="false">IF(ISNUMBER('Total Deaths'!I150),'Total Deaths'!I150/'Total Deaths'!I$31,"")</f>
        <v/>
      </c>
      <c r="I140" s="32" t="str">
        <f aca="false">IF(ISNUMBER('Total Deaths'!J151),'Total Deaths'!J151/'Total Deaths'!J$31,"")</f>
        <v/>
      </c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C141" s="32" t="str">
        <f aca="false">IF(ISNUMBER('Total Deaths'!D132),'Total Deaths'!D132/'Total Deaths'!D$31,"")</f>
        <v/>
      </c>
      <c r="D141" s="32" t="str">
        <f aca="false"> IF( ISNUMBER('Total Deaths'!E139),'Total Deaths'!E139/'Total Deaths'!E$31,"")</f>
        <v/>
      </c>
      <c r="E141" s="32" t="str">
        <f aca="false">IF(ISNUMBER('Total Deaths'!F143),'Total Deaths'!F143/'Total Deaths'!F$31,"")</f>
        <v/>
      </c>
      <c r="F141" s="32" t="str">
        <f aca="false">IF(ISNUMBER('Total Deaths'!G149),'Total Deaths'!G149/'Total Deaths'!$G$31,"")</f>
        <v/>
      </c>
      <c r="G141" s="32" t="str">
        <f aca="false">IF(ISNUMBER('Total Deaths'!H147),'Total Deaths'!H147/'Total Deaths'!H$31,"")</f>
        <v/>
      </c>
      <c r="H141" s="32" t="str">
        <f aca="false">IF(ISNUMBER('Total Deaths'!I151),'Total Deaths'!I151/'Total Deaths'!I$31,"")</f>
        <v/>
      </c>
      <c r="I141" s="32" t="str">
        <f aca="false">IF(ISNUMBER('Total Deaths'!J152),'Total Deaths'!J152/'Total Deaths'!J$31,"")</f>
        <v/>
      </c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C142" s="32" t="str">
        <f aca="false">IF(ISNUMBER('Total Deaths'!D133),'Total Deaths'!D133/'Total Deaths'!D$31,"")</f>
        <v/>
      </c>
      <c r="D142" s="32" t="str">
        <f aca="false"> IF( ISNUMBER('Total Deaths'!E140),'Total Deaths'!E140/'Total Deaths'!E$31,"")</f>
        <v/>
      </c>
      <c r="E142" s="32" t="str">
        <f aca="false">IF(ISNUMBER('Total Deaths'!F144),'Total Deaths'!F144/'Total Deaths'!F$31,"")</f>
        <v/>
      </c>
      <c r="F142" s="32" t="str">
        <f aca="false">IF(ISNUMBER('Total Deaths'!G150),'Total Deaths'!G150/'Total Deaths'!$G$31,"")</f>
        <v/>
      </c>
      <c r="G142" s="32" t="str">
        <f aca="false">IF(ISNUMBER('Total Deaths'!H148),'Total Deaths'!H148/'Total Deaths'!H$31,"")</f>
        <v/>
      </c>
      <c r="H142" s="32" t="str">
        <f aca="false">IF(ISNUMBER('Total Deaths'!I152),'Total Deaths'!I152/'Total Deaths'!I$31,"")</f>
        <v/>
      </c>
      <c r="I142" s="32" t="str">
        <f aca="false">IF(ISNUMBER('Total Deaths'!J153),'Total Deaths'!J153/'Total Deaths'!J$31,"")</f>
        <v/>
      </c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C143" s="32" t="str">
        <f aca="false">IF(ISNUMBER('Total Deaths'!D134),'Total Deaths'!D134/'Total Deaths'!D$31,"")</f>
        <v/>
      </c>
      <c r="D143" s="32" t="str">
        <f aca="false"> IF( ISNUMBER('Total Deaths'!E141),'Total Deaths'!E141/'Total Deaths'!E$31,"")</f>
        <v/>
      </c>
      <c r="E143" s="32" t="str">
        <f aca="false">IF(ISNUMBER('Total Deaths'!F145),'Total Deaths'!F145/'Total Deaths'!F$31,"")</f>
        <v/>
      </c>
      <c r="F143" s="32" t="str">
        <f aca="false">IF(ISNUMBER('Total Deaths'!G151),'Total Deaths'!G151/'Total Deaths'!$G$31,"")</f>
        <v/>
      </c>
      <c r="G143" s="32" t="str">
        <f aca="false">IF(ISNUMBER('Total Deaths'!H149),'Total Deaths'!H149/'Total Deaths'!H$31,"")</f>
        <v/>
      </c>
      <c r="H143" s="32" t="str">
        <f aca="false">IF(ISNUMBER('Total Deaths'!I153),'Total Deaths'!I153/'Total Deaths'!I$31,"")</f>
        <v/>
      </c>
      <c r="I143" s="32" t="str">
        <f aca="false">IF(ISNUMBER('Total Deaths'!J154),'Total Deaths'!J154/'Total Deaths'!J$31,"")</f>
        <v/>
      </c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C144" s="32" t="str">
        <f aca="false">IF(ISNUMBER('Total Deaths'!D135),'Total Deaths'!D135/'Total Deaths'!D$31,"")</f>
        <v/>
      </c>
      <c r="D144" s="32" t="str">
        <f aca="false"> IF( ISNUMBER('Total Deaths'!E142),'Total Deaths'!E142/'Total Deaths'!E$31,"")</f>
        <v/>
      </c>
      <c r="E144" s="32" t="str">
        <f aca="false">IF(ISNUMBER('Total Deaths'!F146),'Total Deaths'!F146/'Total Deaths'!F$31,"")</f>
        <v/>
      </c>
      <c r="F144" s="32" t="str">
        <f aca="false">IF(ISNUMBER('Total Deaths'!G152),'Total Deaths'!G152/'Total Deaths'!$G$31,"")</f>
        <v/>
      </c>
      <c r="G144" s="32" t="str">
        <f aca="false">IF(ISNUMBER('Total Deaths'!H150),'Total Deaths'!H150/'Total Deaths'!H$31,"")</f>
        <v/>
      </c>
      <c r="H144" s="32" t="str">
        <f aca="false">IF(ISNUMBER('Total Deaths'!I154),'Total Deaths'!I154/'Total Deaths'!I$31,"")</f>
        <v/>
      </c>
      <c r="I144" s="32" t="str">
        <f aca="false">IF(ISNUMBER('Total Deaths'!J155),'Total Deaths'!J155/'Total Deaths'!J$31,"")</f>
        <v/>
      </c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C145" s="32" t="str">
        <f aca="false">IF(ISNUMBER('Total Deaths'!D136),'Total Deaths'!D136/'Total Deaths'!D$31,"")</f>
        <v/>
      </c>
      <c r="D145" s="32" t="str">
        <f aca="false"> IF( ISNUMBER('Total Deaths'!E143),'Total Deaths'!E143/'Total Deaths'!E$31,"")</f>
        <v/>
      </c>
      <c r="E145" s="32" t="str">
        <f aca="false">IF(ISNUMBER('Total Deaths'!F147),'Total Deaths'!F147/'Total Deaths'!F$31,"")</f>
        <v/>
      </c>
      <c r="F145" s="32" t="str">
        <f aca="false">IF(ISNUMBER('Total Deaths'!G153),'Total Deaths'!G153/'Total Deaths'!$G$31,"")</f>
        <v/>
      </c>
      <c r="G145" s="32" t="str">
        <f aca="false">IF(ISNUMBER('Total Deaths'!H151),'Total Deaths'!H151/'Total Deaths'!H$31,"")</f>
        <v/>
      </c>
      <c r="H145" s="32" t="str">
        <f aca="false">IF(ISNUMBER('Total Deaths'!I155),'Total Deaths'!I155/'Total Deaths'!I$31,"")</f>
        <v/>
      </c>
      <c r="I145" s="32" t="str">
        <f aca="false">IF(ISNUMBER('Total Deaths'!J156),'Total Deaths'!J156/'Total Deaths'!J$31,"")</f>
        <v/>
      </c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C146" s="32" t="str">
        <f aca="false">IF(ISNUMBER('Total Deaths'!D137),'Total Deaths'!D137/'Total Deaths'!D$31,"")</f>
        <v/>
      </c>
      <c r="D146" s="32" t="str">
        <f aca="false"> IF( ISNUMBER('Total Deaths'!E144),'Total Deaths'!E144/'Total Deaths'!E$31,"")</f>
        <v/>
      </c>
      <c r="E146" s="32" t="str">
        <f aca="false">IF(ISNUMBER('Total Deaths'!F148),'Total Deaths'!F148/'Total Deaths'!F$31,"")</f>
        <v/>
      </c>
      <c r="F146" s="32" t="str">
        <f aca="false">IF(ISNUMBER('Total Deaths'!G154),'Total Deaths'!G154/'Total Deaths'!$G$31,"")</f>
        <v/>
      </c>
      <c r="G146" s="32" t="str">
        <f aca="false">IF(ISNUMBER('Total Deaths'!H152),'Total Deaths'!H152/'Total Deaths'!H$31,"")</f>
        <v/>
      </c>
      <c r="H146" s="32" t="str">
        <f aca="false">IF(ISNUMBER('Total Deaths'!I156),'Total Deaths'!I156/'Total Deaths'!I$31,"")</f>
        <v/>
      </c>
      <c r="I146" s="32" t="str">
        <f aca="false">IF(ISNUMBER('Total Deaths'!J157),'Total Deaths'!J157/'Total Deaths'!J$31,"")</f>
        <v/>
      </c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C147" s="32" t="str">
        <f aca="false">IF(ISNUMBER('Total Deaths'!D138),'Total Deaths'!D138/'Total Deaths'!D$31,"")</f>
        <v/>
      </c>
      <c r="D147" s="32" t="str">
        <f aca="false"> IF( ISNUMBER('Total Deaths'!E145),'Total Deaths'!E145/'Total Deaths'!E$31,"")</f>
        <v/>
      </c>
      <c r="E147" s="32" t="str">
        <f aca="false">IF(ISNUMBER('Total Deaths'!F149),'Total Deaths'!F149/'Total Deaths'!F$31,"")</f>
        <v/>
      </c>
      <c r="F147" s="32" t="str">
        <f aca="false">IF(ISNUMBER('Total Deaths'!G155),'Total Deaths'!G155/'Total Deaths'!$G$31,"")</f>
        <v/>
      </c>
      <c r="G147" s="32" t="str">
        <f aca="false">IF(ISNUMBER('Total Deaths'!H153),'Total Deaths'!H153/'Total Deaths'!H$31,"")</f>
        <v/>
      </c>
      <c r="H147" s="32" t="str">
        <f aca="false">IF(ISNUMBER('Total Deaths'!I157),'Total Deaths'!I157/'Total Deaths'!I$31,"")</f>
        <v/>
      </c>
      <c r="I147" s="32" t="str">
        <f aca="false">IF(ISNUMBER('Total Deaths'!J158),'Total Deaths'!J158/'Total Deaths'!J$31,"")</f>
        <v/>
      </c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C148" s="32" t="str">
        <f aca="false">IF(ISNUMBER('Total Deaths'!D139),'Total Deaths'!D139/'Total Deaths'!D$31,"")</f>
        <v/>
      </c>
      <c r="D148" s="32" t="str">
        <f aca="false"> IF( ISNUMBER('Total Deaths'!E146),'Total Deaths'!E146/'Total Deaths'!E$31,"")</f>
        <v/>
      </c>
      <c r="E148" s="32" t="str">
        <f aca="false">IF(ISNUMBER('Total Deaths'!F150),'Total Deaths'!F150/'Total Deaths'!F$31,"")</f>
        <v/>
      </c>
      <c r="F148" s="32" t="str">
        <f aca="false">IF(ISNUMBER('Total Deaths'!G156),'Total Deaths'!G156/'Total Deaths'!$G$31,"")</f>
        <v/>
      </c>
      <c r="G148" s="32" t="str">
        <f aca="false">IF(ISNUMBER('Total Deaths'!H154),'Total Deaths'!H154/'Total Deaths'!H$31,"")</f>
        <v/>
      </c>
      <c r="H148" s="32" t="str">
        <f aca="false">IF(ISNUMBER('Total Deaths'!I158),'Total Deaths'!I158/'Total Deaths'!I$31,"")</f>
        <v/>
      </c>
      <c r="I148" s="32" t="str">
        <f aca="false">IF(ISNUMBER('Total Deaths'!J159),'Total Deaths'!J159/'Total Deaths'!J$31,"")</f>
        <v/>
      </c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C149" s="32" t="str">
        <f aca="false">IF(ISNUMBER('Total Deaths'!D140),'Total Deaths'!D140/'Total Deaths'!D$31,"")</f>
        <v/>
      </c>
      <c r="D149" s="32" t="str">
        <f aca="false"> IF( ISNUMBER('Total Deaths'!E147),'Total Deaths'!E147/'Total Deaths'!E$31,"")</f>
        <v/>
      </c>
      <c r="E149" s="32" t="str">
        <f aca="false">IF(ISNUMBER('Total Deaths'!F151),'Total Deaths'!F151/'Total Deaths'!F$31,"")</f>
        <v/>
      </c>
      <c r="F149" s="32" t="str">
        <f aca="false">IF(ISNUMBER('Total Deaths'!G157),'Total Deaths'!G157/'Total Deaths'!$G$31,"")</f>
        <v/>
      </c>
      <c r="G149" s="32" t="str">
        <f aca="false">IF(ISNUMBER('Total Deaths'!H155),'Total Deaths'!H155/'Total Deaths'!H$31,"")</f>
        <v/>
      </c>
      <c r="H149" s="32" t="str">
        <f aca="false">IF(ISNUMBER('Total Deaths'!I159),'Total Deaths'!I159/'Total Deaths'!I$31,"")</f>
        <v/>
      </c>
      <c r="I149" s="32" t="str">
        <f aca="false">IF(ISNUMBER('Total Deaths'!J160),'Total Deaths'!J160/'Total Deaths'!J$31,"")</f>
        <v/>
      </c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C150" s="32" t="str">
        <f aca="false">IF(ISNUMBER('Total Deaths'!D141),'Total Deaths'!D141/'Total Deaths'!D$31,"")</f>
        <v/>
      </c>
      <c r="D150" s="32" t="str">
        <f aca="false"> IF( ISNUMBER('Total Deaths'!E148),'Total Deaths'!E148/'Total Deaths'!E$31,"")</f>
        <v/>
      </c>
      <c r="E150" s="32" t="str">
        <f aca="false">IF(ISNUMBER('Total Deaths'!F152),'Total Deaths'!F152/'Total Deaths'!F$31,"")</f>
        <v/>
      </c>
      <c r="F150" s="32" t="str">
        <f aca="false">IF(ISNUMBER('Total Deaths'!G158),'Total Deaths'!G158/'Total Deaths'!$G$31,"")</f>
        <v/>
      </c>
      <c r="G150" s="32" t="str">
        <f aca="false">IF(ISNUMBER('Total Deaths'!H156),'Total Deaths'!H156/'Total Deaths'!H$31,"")</f>
        <v/>
      </c>
      <c r="H150" s="32" t="str">
        <f aca="false">IF(ISNUMBER('Total Deaths'!I160),'Total Deaths'!I160/'Total Deaths'!I$31,"")</f>
        <v/>
      </c>
      <c r="I150" s="32" t="str">
        <f aca="false">IF(ISNUMBER('Total Deaths'!J161),'Total Deaths'!J161/'Total Deaths'!J$31,"")</f>
        <v/>
      </c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C151" s="32" t="str">
        <f aca="false">IF(ISNUMBER('Total Deaths'!D142),'Total Deaths'!D142/'Total Deaths'!D$31,"")</f>
        <v/>
      </c>
      <c r="D151" s="32" t="str">
        <f aca="false"> IF( ISNUMBER('Total Deaths'!E149),'Total Deaths'!E149/'Total Deaths'!E$31,"")</f>
        <v/>
      </c>
      <c r="E151" s="32" t="str">
        <f aca="false">IF(ISNUMBER('Total Deaths'!F153),'Total Deaths'!F153/'Total Deaths'!F$31,"")</f>
        <v/>
      </c>
      <c r="F151" s="32" t="str">
        <f aca="false">IF(ISNUMBER('Total Deaths'!G159),'Total Deaths'!G159/'Total Deaths'!$G$31,"")</f>
        <v/>
      </c>
      <c r="G151" s="32" t="str">
        <f aca="false">IF(ISNUMBER('Total Deaths'!H157),'Total Deaths'!H157/'Total Deaths'!H$31,"")</f>
        <v/>
      </c>
      <c r="H151" s="32" t="str">
        <f aca="false">IF(ISNUMBER('Total Deaths'!I161),'Total Deaths'!I161/'Total Deaths'!I$31,"")</f>
        <v/>
      </c>
      <c r="I151" s="32" t="str">
        <f aca="false">IF(ISNUMBER('Total Deaths'!J162),'Total Deaths'!J162/'Total Deaths'!J$31,"")</f>
        <v/>
      </c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C152" s="32" t="str">
        <f aca="false">IF(ISNUMBER('Total Deaths'!D143),'Total Deaths'!D143/'Total Deaths'!D$31,"")</f>
        <v/>
      </c>
      <c r="D152" s="32" t="str">
        <f aca="false"> IF( ISNUMBER('Total Deaths'!E150),'Total Deaths'!E150/'Total Deaths'!E$31,"")</f>
        <v/>
      </c>
      <c r="E152" s="32" t="str">
        <f aca="false">IF(ISNUMBER('Total Deaths'!F154),'Total Deaths'!F154/'Total Deaths'!F$31,"")</f>
        <v/>
      </c>
      <c r="F152" s="32" t="str">
        <f aca="false">IF(ISNUMBER('Total Deaths'!G160),'Total Deaths'!G160/'Total Deaths'!$G$31,"")</f>
        <v/>
      </c>
      <c r="G152" s="32" t="str">
        <f aca="false">IF(ISNUMBER('Total Deaths'!H158),'Total Deaths'!H158/'Total Deaths'!H$31,"")</f>
        <v/>
      </c>
      <c r="H152" s="32" t="str">
        <f aca="false">IF(ISNUMBER('Total Deaths'!I162),'Total Deaths'!I162/'Total Deaths'!I$31,"")</f>
        <v/>
      </c>
      <c r="I152" s="32" t="str">
        <f aca="false">IF(ISNUMBER('Total Deaths'!J163),'Total Deaths'!J163/'Total Deaths'!J$31,"")</f>
        <v/>
      </c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C153" s="32" t="str">
        <f aca="false">IF(ISNUMBER('Total Deaths'!D144),'Total Deaths'!D144/'Total Deaths'!D$31,"")</f>
        <v/>
      </c>
      <c r="D153" s="32" t="str">
        <f aca="false"> IF( ISNUMBER('Total Deaths'!E151),'Total Deaths'!E151/'Total Deaths'!E$31,"")</f>
        <v/>
      </c>
      <c r="E153" s="32" t="str">
        <f aca="false">IF(ISNUMBER('Total Deaths'!F155),'Total Deaths'!F155/'Total Deaths'!F$31,"")</f>
        <v/>
      </c>
      <c r="F153" s="32" t="str">
        <f aca="false">IF(ISNUMBER('Total Deaths'!G161),'Total Deaths'!G161/'Total Deaths'!$G$31,"")</f>
        <v/>
      </c>
      <c r="G153" s="32" t="str">
        <f aca="false">IF(ISNUMBER('Total Deaths'!H159),'Total Deaths'!H159/'Total Deaths'!H$31,"")</f>
        <v/>
      </c>
      <c r="H153" s="32" t="str">
        <f aca="false">IF(ISNUMBER('Total Deaths'!I163),'Total Deaths'!I163/'Total Deaths'!I$31,"")</f>
        <v/>
      </c>
      <c r="I153" s="32" t="str">
        <f aca="false">IF(ISNUMBER('Total Deaths'!J164),'Total Deaths'!J164/'Total Deaths'!J$31,"")</f>
        <v/>
      </c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C154" s="32" t="str">
        <f aca="false">IF(ISNUMBER('Total Deaths'!D145),'Total Deaths'!D145/'Total Deaths'!D$31,"")</f>
        <v/>
      </c>
      <c r="D154" s="32" t="str">
        <f aca="false"> IF( ISNUMBER('Total Deaths'!E152),'Total Deaths'!E152/'Total Deaths'!E$31,"")</f>
        <v/>
      </c>
      <c r="E154" s="32" t="str">
        <f aca="false">IF(ISNUMBER('Total Deaths'!F156),'Total Deaths'!F156/'Total Deaths'!F$31,"")</f>
        <v/>
      </c>
      <c r="F154" s="32" t="str">
        <f aca="false">IF(ISNUMBER('Total Deaths'!G162),'Total Deaths'!G162/'Total Deaths'!$G$31,"")</f>
        <v/>
      </c>
      <c r="G154" s="32" t="str">
        <f aca="false">IF(ISNUMBER('Total Deaths'!H160),'Total Deaths'!H160/'Total Deaths'!H$31,"")</f>
        <v/>
      </c>
      <c r="H154" s="32" t="str">
        <f aca="false">IF(ISNUMBER('Total Deaths'!I164),'Total Deaths'!I164/'Total Deaths'!I$31,"")</f>
        <v/>
      </c>
      <c r="I154" s="32" t="str">
        <f aca="false">IF(ISNUMBER('Total Deaths'!J165),'Total Deaths'!J165/'Total Deaths'!J$31,"")</f>
        <v/>
      </c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C155" s="32" t="str">
        <f aca="false">IF(ISNUMBER('Total Deaths'!D146),'Total Deaths'!D146/'Total Deaths'!D$31,"")</f>
        <v/>
      </c>
      <c r="D155" s="32" t="str">
        <f aca="false"> IF( ISNUMBER('Total Deaths'!E153),'Total Deaths'!E153/'Total Deaths'!E$31,"")</f>
        <v/>
      </c>
      <c r="E155" s="32" t="str">
        <f aca="false">IF(ISNUMBER('Total Deaths'!F157),'Total Deaths'!F157/'Total Deaths'!F$31,"")</f>
        <v/>
      </c>
      <c r="F155" s="32" t="str">
        <f aca="false">IF(ISNUMBER('Total Deaths'!G163),'Total Deaths'!G163/'Total Deaths'!$G$31,"")</f>
        <v/>
      </c>
      <c r="G155" s="32" t="str">
        <f aca="false">IF(ISNUMBER('Total Deaths'!H161),'Total Deaths'!H161/'Total Deaths'!H$31,"")</f>
        <v/>
      </c>
      <c r="H155" s="32" t="str">
        <f aca="false">IF(ISNUMBER('Total Deaths'!I165),'Total Deaths'!I165/'Total Deaths'!I$31,"")</f>
        <v/>
      </c>
      <c r="I155" s="32" t="str">
        <f aca="false">IF(ISNUMBER('Total Deaths'!J166),'Total Deaths'!J166/'Total Deaths'!J$31,"")</f>
        <v/>
      </c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C156" s="32" t="str">
        <f aca="false">IF(ISNUMBER('Total Deaths'!D147),'Total Deaths'!D147/'Total Deaths'!D$31,"")</f>
        <v/>
      </c>
      <c r="D156" s="32" t="str">
        <f aca="false"> IF( ISNUMBER('Total Deaths'!E154),'Total Deaths'!E154/'Total Deaths'!E$31,"")</f>
        <v/>
      </c>
      <c r="E156" s="32" t="str">
        <f aca="false">IF(ISNUMBER('Total Deaths'!F158),'Total Deaths'!F158/'Total Deaths'!F$31,"")</f>
        <v/>
      </c>
      <c r="F156" s="32" t="str">
        <f aca="false">IF(ISNUMBER('Total Deaths'!G164),'Total Deaths'!G164/'Total Deaths'!$G$31,"")</f>
        <v/>
      </c>
      <c r="G156" s="32" t="str">
        <f aca="false">IF(ISNUMBER('Total Deaths'!H162),'Total Deaths'!H162/'Total Deaths'!H$31,"")</f>
        <v/>
      </c>
      <c r="H156" s="32" t="str">
        <f aca="false">IF(ISNUMBER('Total Deaths'!I166),'Total Deaths'!I166/'Total Deaths'!I$31,"")</f>
        <v/>
      </c>
      <c r="I156" s="32" t="str">
        <f aca="false">IF(ISNUMBER('Total Deaths'!J167),'Total Deaths'!J167/'Total Deaths'!J$31,"")</f>
        <v/>
      </c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C157" s="32" t="str">
        <f aca="false">IF(ISNUMBER('Total Deaths'!D148),'Total Deaths'!D148/'Total Deaths'!D$31,"")</f>
        <v/>
      </c>
      <c r="D157" s="32" t="str">
        <f aca="false"> IF( ISNUMBER('Total Deaths'!E155),'Total Deaths'!E155/'Total Deaths'!E$31,"")</f>
        <v/>
      </c>
      <c r="E157" s="32" t="str">
        <f aca="false">IF(ISNUMBER('Total Deaths'!F159),'Total Deaths'!F159/'Total Deaths'!F$31,"")</f>
        <v/>
      </c>
      <c r="F157" s="32" t="str">
        <f aca="false">IF(ISNUMBER('Total Deaths'!G165),'Total Deaths'!G165/'Total Deaths'!$G$31,"")</f>
        <v/>
      </c>
      <c r="G157" s="32" t="str">
        <f aca="false">IF(ISNUMBER('Total Deaths'!H163),'Total Deaths'!H163/'Total Deaths'!H$31,"")</f>
        <v/>
      </c>
      <c r="H157" s="32" t="str">
        <f aca="false">IF(ISNUMBER('Total Deaths'!I167),'Total Deaths'!I167/'Total Deaths'!I$31,"")</f>
        <v/>
      </c>
      <c r="I157" s="32" t="str">
        <f aca="false">IF(ISNUMBER('Total Deaths'!J168),'Total Deaths'!J168/'Total Deaths'!J$31,"")</f>
        <v/>
      </c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C158" s="32" t="str">
        <f aca="false">IF(ISNUMBER('Total Deaths'!D149),'Total Deaths'!D149/'Total Deaths'!D$31,"")</f>
        <v/>
      </c>
      <c r="D158" s="32" t="str">
        <f aca="false"> IF( ISNUMBER('Total Deaths'!E156),'Total Deaths'!E156/'Total Deaths'!E$31,"")</f>
        <v/>
      </c>
      <c r="E158" s="32" t="str">
        <f aca="false">IF(ISNUMBER('Total Deaths'!F160),'Total Deaths'!F160/'Total Deaths'!F$31,"")</f>
        <v/>
      </c>
      <c r="F158" s="32" t="str">
        <f aca="false">IF(ISNUMBER('Total Deaths'!G166),'Total Deaths'!G166/'Total Deaths'!$G$31,"")</f>
        <v/>
      </c>
      <c r="G158" s="32" t="str">
        <f aca="false">IF(ISNUMBER('Total Deaths'!H164),'Total Deaths'!H164/'Total Deaths'!H$31,"")</f>
        <v/>
      </c>
      <c r="H158" s="32" t="str">
        <f aca="false">IF(ISNUMBER('Total Deaths'!I168),'Total Deaths'!I168/'Total Deaths'!I$31,"")</f>
        <v/>
      </c>
      <c r="I158" s="32" t="str">
        <f aca="false">IF(ISNUMBER('Total Deaths'!J169),'Total Deaths'!J169/'Total Deaths'!J$31,"")</f>
        <v/>
      </c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C159" s="32" t="str">
        <f aca="false">IF(ISNUMBER('Total Deaths'!D150),'Total Deaths'!D150/'Total Deaths'!D$31,"")</f>
        <v/>
      </c>
      <c r="D159" s="32" t="str">
        <f aca="false"> IF( ISNUMBER('Total Deaths'!E157),'Total Deaths'!E157/'Total Deaths'!E$31,"")</f>
        <v/>
      </c>
      <c r="E159" s="32" t="str">
        <f aca="false">IF(ISNUMBER('Total Deaths'!F161),'Total Deaths'!F161/'Total Deaths'!F$31,"")</f>
        <v/>
      </c>
      <c r="F159" s="32" t="str">
        <f aca="false">IF(ISNUMBER('Total Deaths'!G167),'Total Deaths'!G167/'Total Deaths'!$G$31,"")</f>
        <v/>
      </c>
      <c r="G159" s="32" t="str">
        <f aca="false">IF(ISNUMBER('Total Deaths'!H165),'Total Deaths'!H165/'Total Deaths'!H$31,"")</f>
        <v/>
      </c>
      <c r="H159" s="32" t="str">
        <f aca="false">IF(ISNUMBER('Total Deaths'!I169),'Total Deaths'!I169/'Total Deaths'!I$31,"")</f>
        <v/>
      </c>
      <c r="I159" s="32" t="str">
        <f aca="false">IF(ISNUMBER('Total Deaths'!J170),'Total Deaths'!J170/'Total Deaths'!J$31,"")</f>
        <v/>
      </c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C160" s="32" t="str">
        <f aca="false">IF(ISNUMBER('Total Deaths'!D151),'Total Deaths'!D151/'Total Deaths'!D$31,"")</f>
        <v/>
      </c>
      <c r="D160" s="32" t="str">
        <f aca="false"> IF( ISNUMBER('Total Deaths'!E158),'Total Deaths'!E158/'Total Deaths'!E$31,"")</f>
        <v/>
      </c>
      <c r="E160" s="32" t="str">
        <f aca="false">IF(ISNUMBER('Total Deaths'!F162),'Total Deaths'!F162/'Total Deaths'!F$31,"")</f>
        <v/>
      </c>
      <c r="F160" s="32" t="str">
        <f aca="false">IF(ISNUMBER('Total Deaths'!G168),'Total Deaths'!G168/'Total Deaths'!$G$31,"")</f>
        <v/>
      </c>
      <c r="G160" s="32" t="str">
        <f aca="false">IF(ISNUMBER('Total Deaths'!H166),'Total Deaths'!H166/'Total Deaths'!H$31,"")</f>
        <v/>
      </c>
      <c r="H160" s="32" t="str">
        <f aca="false">IF(ISNUMBER('Total Deaths'!I170),'Total Deaths'!I170/'Total Deaths'!I$31,"")</f>
        <v/>
      </c>
      <c r="I160" s="32" t="str">
        <f aca="false">IF(ISNUMBER('Total Deaths'!J171),'Total Deaths'!J171/'Total Deaths'!J$31,"")</f>
        <v/>
      </c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C161" s="32" t="str">
        <f aca="false">IF(ISNUMBER('Total Deaths'!D152),'Total Deaths'!D152/'Total Deaths'!D$31,"")</f>
        <v/>
      </c>
      <c r="D161" s="32" t="str">
        <f aca="false"> IF( ISNUMBER('Total Deaths'!E159),'Total Deaths'!E159/'Total Deaths'!E$31,"")</f>
        <v/>
      </c>
      <c r="E161" s="32" t="str">
        <f aca="false">IF(ISNUMBER('Total Deaths'!F163),'Total Deaths'!F163/'Total Deaths'!F$31,"")</f>
        <v/>
      </c>
      <c r="F161" s="32" t="str">
        <f aca="false">IF(ISNUMBER('Total Deaths'!G169),'Total Deaths'!G169/'Total Deaths'!$G$31,"")</f>
        <v/>
      </c>
      <c r="G161" s="32" t="str">
        <f aca="false">IF(ISNUMBER('Total Deaths'!H167),'Total Deaths'!H167/'Total Deaths'!H$31,"")</f>
        <v/>
      </c>
      <c r="H161" s="32" t="str">
        <f aca="false">IF(ISNUMBER('Total Deaths'!I171),'Total Deaths'!I171/'Total Deaths'!I$31,"")</f>
        <v/>
      </c>
      <c r="I161" s="32" t="str">
        <f aca="false">IF(ISNUMBER('Total Deaths'!J172),'Total Deaths'!J172/'Total Deaths'!J$31,"")</f>
        <v/>
      </c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C162" s="32" t="str">
        <f aca="false">IF(ISNUMBER('Total Deaths'!D153),'Total Deaths'!D153/'Total Deaths'!D$31,"")</f>
        <v/>
      </c>
      <c r="D162" s="32" t="str">
        <f aca="false"> IF( ISNUMBER('Total Deaths'!E160),'Total Deaths'!E160/'Total Deaths'!E$31,"")</f>
        <v/>
      </c>
      <c r="E162" s="32" t="str">
        <f aca="false">IF(ISNUMBER('Total Deaths'!F164),'Total Deaths'!F164/'Total Deaths'!F$31,"")</f>
        <v/>
      </c>
      <c r="F162" s="32" t="str">
        <f aca="false">IF(ISNUMBER('Total Deaths'!G170),'Total Deaths'!G170/'Total Deaths'!$G$31,"")</f>
        <v/>
      </c>
      <c r="G162" s="32" t="str">
        <f aca="false">IF(ISNUMBER('Total Deaths'!H168),'Total Deaths'!H168/'Total Deaths'!H$31,"")</f>
        <v/>
      </c>
      <c r="H162" s="32" t="str">
        <f aca="false">IF(ISNUMBER('Total Deaths'!I172),'Total Deaths'!I172/'Total Deaths'!I$31,"")</f>
        <v/>
      </c>
      <c r="I162" s="32" t="str">
        <f aca="false">IF(ISNUMBER('Total Deaths'!J173),'Total Deaths'!J173/'Total Deaths'!J$31,"")</f>
        <v/>
      </c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C163" s="32" t="str">
        <f aca="false">IF(ISNUMBER('Total Deaths'!D154),'Total Deaths'!D154/'Total Deaths'!D$31,"")</f>
        <v/>
      </c>
      <c r="D163" s="32" t="str">
        <f aca="false"> IF( ISNUMBER('Total Deaths'!E161),'Total Deaths'!E161/'Total Deaths'!E$31,"")</f>
        <v/>
      </c>
      <c r="E163" s="32" t="str">
        <f aca="false">IF(ISNUMBER('Total Deaths'!F165),'Total Deaths'!F165/'Total Deaths'!F$31,"")</f>
        <v/>
      </c>
      <c r="F163" s="32" t="str">
        <f aca="false">IF(ISNUMBER('Total Deaths'!G171),'Total Deaths'!G171/'Total Deaths'!$G$31,"")</f>
        <v/>
      </c>
      <c r="G163" s="32" t="str">
        <f aca="false">IF(ISNUMBER('Total Deaths'!H169),'Total Deaths'!H169/'Total Deaths'!H$31,"")</f>
        <v/>
      </c>
      <c r="H163" s="32" t="str">
        <f aca="false">IF(ISNUMBER('Total Deaths'!I173),'Total Deaths'!I173/'Total Deaths'!I$31,"")</f>
        <v/>
      </c>
      <c r="I163" s="32" t="str">
        <f aca="false">IF(ISNUMBER('Total Deaths'!J174),'Total Deaths'!J174/'Total Deaths'!J$31,"")</f>
        <v/>
      </c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C164" s="32" t="str">
        <f aca="false">IF(ISNUMBER('Total Deaths'!D155),'Total Deaths'!D155/'Total Deaths'!D$31,"")</f>
        <v/>
      </c>
      <c r="D164" s="32" t="str">
        <f aca="false"> IF( ISNUMBER('Total Deaths'!E162),'Total Deaths'!E162/'Total Deaths'!E$31,"")</f>
        <v/>
      </c>
      <c r="E164" s="32" t="str">
        <f aca="false">IF(ISNUMBER('Total Deaths'!F166),'Total Deaths'!F166/'Total Deaths'!F$31,"")</f>
        <v/>
      </c>
      <c r="F164" s="32" t="str">
        <f aca="false">IF(ISNUMBER('Total Deaths'!G172),'Total Deaths'!G172/'Total Deaths'!$G$31,"")</f>
        <v/>
      </c>
      <c r="G164" s="32" t="str">
        <f aca="false">IF(ISNUMBER('Total Deaths'!H170),'Total Deaths'!H170/'Total Deaths'!H$31,"")</f>
        <v/>
      </c>
      <c r="H164" s="32" t="str">
        <f aca="false">IF(ISNUMBER('Total Deaths'!I174),'Total Deaths'!I174/'Total Deaths'!I$31,"")</f>
        <v/>
      </c>
      <c r="I164" s="32" t="str">
        <f aca="false">IF(ISNUMBER('Total Deaths'!J175),'Total Deaths'!J175/'Total Deaths'!J$31,"")</f>
        <v/>
      </c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C165" s="32" t="str">
        <f aca="false">IF(ISNUMBER('Total Deaths'!D156),'Total Deaths'!D156/'Total Deaths'!D$31,"")</f>
        <v/>
      </c>
      <c r="D165" s="32" t="str">
        <f aca="false"> IF( ISNUMBER('Total Deaths'!E163),'Total Deaths'!E163/'Total Deaths'!E$31,"")</f>
        <v/>
      </c>
      <c r="E165" s="32" t="str">
        <f aca="false">IF(ISNUMBER('Total Deaths'!F167),'Total Deaths'!F167/'Total Deaths'!F$31,"")</f>
        <v/>
      </c>
      <c r="F165" s="32" t="str">
        <f aca="false">IF(ISNUMBER('Total Deaths'!G173),'Total Deaths'!G173/'Total Deaths'!$G$31,"")</f>
        <v/>
      </c>
      <c r="G165" s="32" t="str">
        <f aca="false">IF(ISNUMBER('Total Deaths'!H171),'Total Deaths'!H171/'Total Deaths'!H$31,"")</f>
        <v/>
      </c>
      <c r="H165" s="32" t="str">
        <f aca="false">IF(ISNUMBER('Total Deaths'!I175),'Total Deaths'!I175/'Total Deaths'!I$31,"")</f>
        <v/>
      </c>
      <c r="I165" s="32" t="str">
        <f aca="false">IF(ISNUMBER('Total Deaths'!J176),'Total Deaths'!J176/'Total Deaths'!J$31,"")</f>
        <v/>
      </c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C166" s="32" t="str">
        <f aca="false">IF(ISNUMBER('Total Deaths'!D157),'Total Deaths'!D157/'Total Deaths'!D$31,"")</f>
        <v/>
      </c>
      <c r="D166" s="32" t="str">
        <f aca="false"> IF( ISNUMBER('Total Deaths'!E164),'Total Deaths'!E164/'Total Deaths'!E$31,"")</f>
        <v/>
      </c>
      <c r="E166" s="32" t="str">
        <f aca="false">IF(ISNUMBER('Total Deaths'!F168),'Total Deaths'!F168/'Total Deaths'!F$31,"")</f>
        <v/>
      </c>
      <c r="F166" s="32" t="str">
        <f aca="false">IF(ISNUMBER('Total Deaths'!G174),'Total Deaths'!G174/'Total Deaths'!$G$31,"")</f>
        <v/>
      </c>
      <c r="G166" s="32" t="str">
        <f aca="false">IF(ISNUMBER('Total Deaths'!H172),'Total Deaths'!H172/'Total Deaths'!H$31,"")</f>
        <v/>
      </c>
      <c r="H166" s="32" t="str">
        <f aca="false">IF(ISNUMBER('Total Deaths'!I176),'Total Deaths'!I176/'Total Deaths'!I$31,"")</f>
        <v/>
      </c>
      <c r="I166" s="32" t="str">
        <f aca="false">IF(ISNUMBER('Total Deaths'!J177),'Total Deaths'!J177/'Total Deaths'!J$31,"")</f>
        <v/>
      </c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C167" s="32" t="str">
        <f aca="false">IF(ISNUMBER('Total Deaths'!D158),'Total Deaths'!D158/'Total Deaths'!D$31,"")</f>
        <v/>
      </c>
      <c r="D167" s="32" t="str">
        <f aca="false"> IF( ISNUMBER('Total Deaths'!E165),'Total Deaths'!E165/'Total Deaths'!E$31,"")</f>
        <v/>
      </c>
      <c r="E167" s="32" t="str">
        <f aca="false">IF(ISNUMBER('Total Deaths'!F169),'Total Deaths'!F169/'Total Deaths'!F$31,"")</f>
        <v/>
      </c>
      <c r="F167" s="32" t="str">
        <f aca="false">IF(ISNUMBER('Total Deaths'!G175),'Total Deaths'!G175/'Total Deaths'!$G$31,"")</f>
        <v/>
      </c>
      <c r="G167" s="32" t="str">
        <f aca="false">IF(ISNUMBER('Total Deaths'!H173),'Total Deaths'!H173/'Total Deaths'!H$31,"")</f>
        <v/>
      </c>
      <c r="H167" s="32" t="str">
        <f aca="false">IF(ISNUMBER('Total Deaths'!I177),'Total Deaths'!I177/'Total Deaths'!I$31,"")</f>
        <v/>
      </c>
      <c r="I167" s="32" t="str">
        <f aca="false">IF(ISNUMBER('Total Deaths'!J178),'Total Deaths'!J178/'Total Deaths'!J$31,"")</f>
        <v/>
      </c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C168" s="32" t="str">
        <f aca="false">IF(ISNUMBER('Total Deaths'!D159),'Total Deaths'!D159/'Total Deaths'!D$31,"")</f>
        <v/>
      </c>
      <c r="D168" s="32" t="str">
        <f aca="false"> IF( ISNUMBER('Total Deaths'!E166),'Total Deaths'!E166/'Total Deaths'!E$31,"")</f>
        <v/>
      </c>
      <c r="E168" s="32" t="str">
        <f aca="false">IF(ISNUMBER('Total Deaths'!F170),'Total Deaths'!F170/'Total Deaths'!F$31,"")</f>
        <v/>
      </c>
      <c r="F168" s="32" t="str">
        <f aca="false">IF(ISNUMBER('Total Deaths'!G176),'Total Deaths'!G176/'Total Deaths'!$G$31,"")</f>
        <v/>
      </c>
      <c r="G168" s="32" t="str">
        <f aca="false">IF(ISNUMBER('Total Deaths'!H174),'Total Deaths'!H174/'Total Deaths'!H$31,"")</f>
        <v/>
      </c>
      <c r="H168" s="32" t="str">
        <f aca="false">IF(ISNUMBER('Total Deaths'!I178),'Total Deaths'!I178/'Total Deaths'!I$31,"")</f>
        <v/>
      </c>
      <c r="I168" s="32" t="str">
        <f aca="false">IF(ISNUMBER('Total Deaths'!J179),'Total Deaths'!J179/'Total Deaths'!J$31,"")</f>
        <v/>
      </c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C169" s="32" t="str">
        <f aca="false">IF(ISNUMBER('Total Deaths'!D160),'Total Deaths'!D160/'Total Deaths'!D$31,"")</f>
        <v/>
      </c>
      <c r="D169" s="32" t="str">
        <f aca="false"> IF( ISNUMBER('Total Deaths'!E167),'Total Deaths'!E167/'Total Deaths'!E$31,"")</f>
        <v/>
      </c>
      <c r="E169" s="32" t="str">
        <f aca="false">IF(ISNUMBER('Total Deaths'!F171),'Total Deaths'!F171/'Total Deaths'!F$31,"")</f>
        <v/>
      </c>
      <c r="F169" s="32" t="str">
        <f aca="false">IF(ISNUMBER('Total Deaths'!G177),'Total Deaths'!G177/'Total Deaths'!$G$31,"")</f>
        <v/>
      </c>
      <c r="G169" s="32" t="str">
        <f aca="false">IF(ISNUMBER('Total Deaths'!H175),'Total Deaths'!H175/'Total Deaths'!H$31,"")</f>
        <v/>
      </c>
      <c r="H169" s="32" t="str">
        <f aca="false">IF(ISNUMBER('Total Deaths'!I179),'Total Deaths'!I179/'Total Deaths'!I$31,"")</f>
        <v/>
      </c>
      <c r="I169" s="32" t="str">
        <f aca="false">IF(ISNUMBER('Total Deaths'!J180),'Total Deaths'!J180/'Total Deaths'!J$31,"")</f>
        <v/>
      </c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C170" s="32" t="str">
        <f aca="false">IF(ISNUMBER('Total Deaths'!D161),'Total Deaths'!D161/'Total Deaths'!D$31,"")</f>
        <v/>
      </c>
      <c r="D170" s="32" t="str">
        <f aca="false"> IF( ISNUMBER('Total Deaths'!E168),'Total Deaths'!E168/'Total Deaths'!E$31,"")</f>
        <v/>
      </c>
      <c r="E170" s="32" t="str">
        <f aca="false">IF(ISNUMBER('Total Deaths'!F172),'Total Deaths'!F172/'Total Deaths'!F$31,"")</f>
        <v/>
      </c>
      <c r="F170" s="32" t="str">
        <f aca="false">IF(ISNUMBER('Total Deaths'!G178),'Total Deaths'!G178/'Total Deaths'!$G$31,"")</f>
        <v/>
      </c>
      <c r="G170" s="32" t="str">
        <f aca="false">IF(ISNUMBER('Total Deaths'!H176),'Total Deaths'!H176/'Total Deaths'!H$31,"")</f>
        <v/>
      </c>
      <c r="H170" s="32" t="str">
        <f aca="false">IF(ISNUMBER('Total Deaths'!I180),'Total Deaths'!I180/'Total Deaths'!I$31,"")</f>
        <v/>
      </c>
      <c r="I170" s="32" t="str">
        <f aca="false">IF(ISNUMBER('Total Deaths'!J181),'Total Deaths'!J181/'Total Deaths'!J$31,"")</f>
        <v/>
      </c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C171" s="32" t="str">
        <f aca="false">IF(ISNUMBER('Total Deaths'!D162),'Total Deaths'!D162/'Total Deaths'!D$31,"")</f>
        <v/>
      </c>
      <c r="D171" s="32" t="str">
        <f aca="false"> IF( ISNUMBER('Total Deaths'!E169),'Total Deaths'!E169/'Total Deaths'!E$31,"")</f>
        <v/>
      </c>
      <c r="E171" s="32" t="str">
        <f aca="false">IF(ISNUMBER('Total Deaths'!F173),'Total Deaths'!F173/'Total Deaths'!F$31,"")</f>
        <v/>
      </c>
      <c r="F171" s="32" t="str">
        <f aca="false">IF(ISNUMBER('Total Deaths'!G179),'Total Deaths'!G179/'Total Deaths'!$G$31,"")</f>
        <v/>
      </c>
      <c r="G171" s="32" t="str">
        <f aca="false">IF(ISNUMBER('Total Deaths'!H177),'Total Deaths'!H177/'Total Deaths'!H$31,"")</f>
        <v/>
      </c>
      <c r="H171" s="32" t="str">
        <f aca="false">IF(ISNUMBER('Total Deaths'!I181),'Total Deaths'!I181/'Total Deaths'!I$31,"")</f>
        <v/>
      </c>
      <c r="I171" s="32" t="str">
        <f aca="false">IF(ISNUMBER('Total Deaths'!J182),'Total Deaths'!J182/'Total Deaths'!J$31,"")</f>
        <v/>
      </c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C172" s="32" t="str">
        <f aca="false">IF(ISNUMBER('Total Deaths'!D163),'Total Deaths'!D163/'Total Deaths'!D$31,"")</f>
        <v/>
      </c>
      <c r="D172" s="32" t="str">
        <f aca="false"> IF( ISNUMBER('Total Deaths'!E170),'Total Deaths'!E170/'Total Deaths'!E$31,"")</f>
        <v/>
      </c>
      <c r="E172" s="32" t="str">
        <f aca="false">IF(ISNUMBER('Total Deaths'!F174),'Total Deaths'!F174/'Total Deaths'!F$31,"")</f>
        <v/>
      </c>
      <c r="F172" s="32" t="str">
        <f aca="false">IF(ISNUMBER('Total Deaths'!G180),'Total Deaths'!G180/'Total Deaths'!$G$31,"")</f>
        <v/>
      </c>
      <c r="G172" s="32" t="str">
        <f aca="false">IF(ISNUMBER('Total Deaths'!H178),'Total Deaths'!H178/'Total Deaths'!H$31,"")</f>
        <v/>
      </c>
      <c r="H172" s="32" t="str">
        <f aca="false">IF(ISNUMBER('Total Deaths'!I182),'Total Deaths'!I182/'Total Deaths'!I$31,"")</f>
        <v/>
      </c>
      <c r="I172" s="32" t="str">
        <f aca="false">IF(ISNUMBER('Total Deaths'!J183),'Total Deaths'!J183/'Total Deaths'!J$31,"")</f>
        <v/>
      </c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C173" s="32" t="str">
        <f aca="false">IF(ISNUMBER('Total Deaths'!D164),'Total Deaths'!D164/'Total Deaths'!D$31,"")</f>
        <v/>
      </c>
      <c r="D173" s="32" t="str">
        <f aca="false"> IF( ISNUMBER('Total Deaths'!E171),'Total Deaths'!E171/'Total Deaths'!E$31,"")</f>
        <v/>
      </c>
      <c r="E173" s="32" t="str">
        <f aca="false">IF(ISNUMBER('Total Deaths'!F175),'Total Deaths'!F175/'Total Deaths'!F$31,"")</f>
        <v/>
      </c>
      <c r="F173" s="32" t="str">
        <f aca="false">IF(ISNUMBER('Total Deaths'!G181),'Total Deaths'!G181/'Total Deaths'!$G$31,"")</f>
        <v/>
      </c>
      <c r="G173" s="32" t="str">
        <f aca="false">IF(ISNUMBER('Total Deaths'!H179),'Total Deaths'!H179/'Total Deaths'!H$31,"")</f>
        <v/>
      </c>
      <c r="H173" s="32" t="str">
        <f aca="false">IF(ISNUMBER('Total Deaths'!I183),'Total Deaths'!I183/'Total Deaths'!I$31,"")</f>
        <v/>
      </c>
      <c r="I173" s="32" t="str">
        <f aca="false">IF(ISNUMBER('Total Deaths'!J184),'Total Deaths'!J184/'Total Deaths'!J$31,"")</f>
        <v/>
      </c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C174" s="32" t="str">
        <f aca="false">IF(ISNUMBER('Total Deaths'!D165),'Total Deaths'!D165/'Total Deaths'!D$31,"")</f>
        <v/>
      </c>
      <c r="D174" s="32" t="str">
        <f aca="false"> IF( ISNUMBER('Total Deaths'!E172),'Total Deaths'!E172/'Total Deaths'!E$31,"")</f>
        <v/>
      </c>
      <c r="E174" s="32" t="str">
        <f aca="false">IF(ISNUMBER('Total Deaths'!F176),'Total Deaths'!F176/'Total Deaths'!F$31,"")</f>
        <v/>
      </c>
      <c r="F174" s="32" t="str">
        <f aca="false">IF(ISNUMBER('Total Deaths'!G182),'Total Deaths'!G182/'Total Deaths'!$G$31,"")</f>
        <v/>
      </c>
      <c r="G174" s="32" t="str">
        <f aca="false">IF(ISNUMBER('Total Deaths'!H180),'Total Deaths'!H180/'Total Deaths'!H$31,"")</f>
        <v/>
      </c>
      <c r="H174" s="32" t="str">
        <f aca="false">IF(ISNUMBER('Total Deaths'!I184),'Total Deaths'!I184/'Total Deaths'!I$31,"")</f>
        <v/>
      </c>
      <c r="I174" s="32" t="str">
        <f aca="false">IF(ISNUMBER('Total Deaths'!J185),'Total Deaths'!J185/'Total Deaths'!J$31,"")</f>
        <v/>
      </c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C175" s="32" t="str">
        <f aca="false">IF(ISNUMBER('Total Deaths'!D166),'Total Deaths'!D166/'Total Deaths'!D$31,"")</f>
        <v/>
      </c>
      <c r="D175" s="32" t="str">
        <f aca="false"> IF( ISNUMBER('Total Deaths'!E173),'Total Deaths'!E173/'Total Deaths'!E$31,"")</f>
        <v/>
      </c>
      <c r="E175" s="32" t="str">
        <f aca="false">IF(ISNUMBER('Total Deaths'!F177),'Total Deaths'!F177/'Total Deaths'!F$31,"")</f>
        <v/>
      </c>
      <c r="F175" s="32" t="str">
        <f aca="false">IF(ISNUMBER('Total Deaths'!G183),'Total Deaths'!G183/'Total Deaths'!$G$31,"")</f>
        <v/>
      </c>
      <c r="G175" s="32" t="str">
        <f aca="false">IF(ISNUMBER('Total Deaths'!H181),'Total Deaths'!H181/'Total Deaths'!H$31,"")</f>
        <v/>
      </c>
      <c r="H175" s="32" t="str">
        <f aca="false">IF(ISNUMBER('Total Deaths'!I185),'Total Deaths'!I185/'Total Deaths'!I$31,"")</f>
        <v/>
      </c>
      <c r="I175" s="32" t="str">
        <f aca="false">IF(ISNUMBER('Total Deaths'!J186),'Total Deaths'!J186/'Total Deaths'!J$31,"")</f>
        <v/>
      </c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C176" s="32" t="str">
        <f aca="false">IF(ISNUMBER('Total Deaths'!D167),'Total Deaths'!D167/'Total Deaths'!D$31,"")</f>
        <v/>
      </c>
      <c r="D176" s="32" t="str">
        <f aca="false"> IF( ISNUMBER('Total Deaths'!E174),'Total Deaths'!E174/'Total Deaths'!E$31,"")</f>
        <v/>
      </c>
      <c r="E176" s="32" t="str">
        <f aca="false">IF(ISNUMBER('Total Deaths'!F178),'Total Deaths'!F178/'Total Deaths'!F$31,"")</f>
        <v/>
      </c>
      <c r="F176" s="32" t="str">
        <f aca="false">IF(ISNUMBER('Total Deaths'!G184),'Total Deaths'!G184/'Total Deaths'!$G$31,"")</f>
        <v/>
      </c>
      <c r="G176" s="32" t="str">
        <f aca="false">IF(ISNUMBER('Total Deaths'!H182),'Total Deaths'!H182/'Total Deaths'!H$31,"")</f>
        <v/>
      </c>
      <c r="H176" s="32" t="str">
        <f aca="false">IF(ISNUMBER('Total Deaths'!I186),'Total Deaths'!I186/'Total Deaths'!I$31,"")</f>
        <v/>
      </c>
      <c r="I176" s="32" t="str">
        <f aca="false">IF(ISNUMBER('Total Deaths'!J187),'Total Deaths'!J187/'Total Deaths'!J$31,"")</f>
        <v/>
      </c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C177" s="32" t="str">
        <f aca="false">IF(ISNUMBER('Total Deaths'!D168),'Total Deaths'!D168/'Total Deaths'!D$31,"")</f>
        <v/>
      </c>
      <c r="D177" s="32" t="str">
        <f aca="false"> IF( ISNUMBER('Total Deaths'!E175),'Total Deaths'!E175/'Total Deaths'!E$31,"")</f>
        <v/>
      </c>
      <c r="E177" s="32" t="str">
        <f aca="false">IF(ISNUMBER('Total Deaths'!F179),'Total Deaths'!F179/'Total Deaths'!F$31,"")</f>
        <v/>
      </c>
      <c r="F177" s="32" t="str">
        <f aca="false">IF(ISNUMBER('Total Deaths'!G185),'Total Deaths'!G185/'Total Deaths'!$G$31,"")</f>
        <v/>
      </c>
      <c r="G177" s="32" t="str">
        <f aca="false">IF(ISNUMBER('Total Deaths'!H183),'Total Deaths'!H183/'Total Deaths'!H$31,"")</f>
        <v/>
      </c>
      <c r="H177" s="32" t="str">
        <f aca="false">IF(ISNUMBER('Total Deaths'!I187),'Total Deaths'!I187/'Total Deaths'!I$31,"")</f>
        <v/>
      </c>
      <c r="I177" s="32" t="str">
        <f aca="false">IF(ISNUMBER('Total Deaths'!J188),'Total Deaths'!J188/'Total Deaths'!J$31,"")</f>
        <v/>
      </c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C178" s="32" t="str">
        <f aca="false">IF(ISNUMBER('Total Deaths'!D169),'Total Deaths'!D169/'Total Deaths'!D$31,"")</f>
        <v/>
      </c>
      <c r="D178" s="32" t="str">
        <f aca="false"> IF( ISNUMBER('Total Deaths'!E176),'Total Deaths'!E176/'Total Deaths'!E$31,"")</f>
        <v/>
      </c>
      <c r="E178" s="32" t="str">
        <f aca="false">IF(ISNUMBER('Total Deaths'!F180),'Total Deaths'!F180/'Total Deaths'!F$31,"")</f>
        <v/>
      </c>
      <c r="F178" s="32" t="str">
        <f aca="false">IF(ISNUMBER('Total Deaths'!G186),'Total Deaths'!G186/'Total Deaths'!$G$31,"")</f>
        <v/>
      </c>
      <c r="G178" s="32" t="str">
        <f aca="false">IF(ISNUMBER('Total Deaths'!H184),'Total Deaths'!H184/'Total Deaths'!H$31,"")</f>
        <v/>
      </c>
      <c r="H178" s="32" t="str">
        <f aca="false">IF(ISNUMBER('Total Deaths'!I188),'Total Deaths'!I188/'Total Deaths'!I$31,"")</f>
        <v/>
      </c>
      <c r="I178" s="32" t="str">
        <f aca="false">IF(ISNUMBER('Total Deaths'!J189),'Total Deaths'!J189/'Total Deaths'!J$31,"")</f>
        <v/>
      </c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C179" s="32" t="str">
        <f aca="false">IF(ISNUMBER('Total Deaths'!D170),'Total Deaths'!D170/'Total Deaths'!D$31,"")</f>
        <v/>
      </c>
      <c r="D179" s="32" t="str">
        <f aca="false"> IF( ISNUMBER('Total Deaths'!E177),'Total Deaths'!E177/'Total Deaths'!E$31,"")</f>
        <v/>
      </c>
      <c r="E179" s="32" t="str">
        <f aca="false">IF(ISNUMBER('Total Deaths'!F181),'Total Deaths'!F181/'Total Deaths'!F$31,"")</f>
        <v/>
      </c>
      <c r="F179" s="32" t="str">
        <f aca="false">IF(ISNUMBER('Total Deaths'!G187),'Total Deaths'!G187/'Total Deaths'!$G$31,"")</f>
        <v/>
      </c>
      <c r="G179" s="32" t="str">
        <f aca="false">IF(ISNUMBER('Total Deaths'!H185),'Total Deaths'!H185/'Total Deaths'!H$31,"")</f>
        <v/>
      </c>
      <c r="H179" s="32" t="str">
        <f aca="false">IF(ISNUMBER('Total Deaths'!I189),'Total Deaths'!I189/'Total Deaths'!I$31,"")</f>
        <v/>
      </c>
      <c r="I179" s="32" t="str">
        <f aca="false">IF(ISNUMBER('Total Deaths'!J190),'Total Deaths'!J190/'Total Deaths'!J$31,"")</f>
        <v/>
      </c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C180" s="32" t="str">
        <f aca="false">IF(ISNUMBER('Total Deaths'!D171),'Total Deaths'!D171/'Total Deaths'!D$31,"")</f>
        <v/>
      </c>
      <c r="D180" s="32" t="str">
        <f aca="false"> IF( ISNUMBER('Total Deaths'!E178),'Total Deaths'!E178/'Total Deaths'!E$31,"")</f>
        <v/>
      </c>
      <c r="E180" s="32" t="str">
        <f aca="false">IF(ISNUMBER('Total Deaths'!F182),'Total Deaths'!F182/'Total Deaths'!F$31,"")</f>
        <v/>
      </c>
      <c r="F180" s="32" t="str">
        <f aca="false">IF(ISNUMBER('Total Deaths'!G188),'Total Deaths'!G188/'Total Deaths'!$G$31,"")</f>
        <v/>
      </c>
      <c r="G180" s="32" t="str">
        <f aca="false">IF(ISNUMBER('Total Deaths'!H186),'Total Deaths'!H186/'Total Deaths'!H$31,"")</f>
        <v/>
      </c>
      <c r="H180" s="32" t="str">
        <f aca="false">IF(ISNUMBER('Total Deaths'!I190),'Total Deaths'!I190/'Total Deaths'!I$31,"")</f>
        <v/>
      </c>
      <c r="I180" s="32" t="str">
        <f aca="false">IF(ISNUMBER('Total Deaths'!J191),'Total Deaths'!J191/'Total Deaths'!J$31,"")</f>
        <v/>
      </c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C181" s="32" t="str">
        <f aca="false">IF(ISNUMBER('Total Deaths'!D172),'Total Deaths'!D172/'Total Deaths'!D$31,"")</f>
        <v/>
      </c>
      <c r="D181" s="32" t="str">
        <f aca="false"> IF( ISNUMBER('Total Deaths'!E179),'Total Deaths'!E179/'Total Deaths'!E$31,"")</f>
        <v/>
      </c>
      <c r="E181" s="32" t="str">
        <f aca="false">IF(ISNUMBER('Total Deaths'!F183),'Total Deaths'!F183/'Total Deaths'!F$31,"")</f>
        <v/>
      </c>
      <c r="F181" s="32" t="str">
        <f aca="false">IF(ISNUMBER('Total Deaths'!G189),'Total Deaths'!G189/'Total Deaths'!$G$31,"")</f>
        <v/>
      </c>
      <c r="G181" s="32" t="str">
        <f aca="false">IF(ISNUMBER('Total Deaths'!H187),'Total Deaths'!H187/'Total Deaths'!H$31,"")</f>
        <v/>
      </c>
      <c r="H181" s="32" t="str">
        <f aca="false">IF(ISNUMBER('Total Deaths'!I191),'Total Deaths'!I191/'Total Deaths'!I$31,"")</f>
        <v/>
      </c>
      <c r="I181" s="32" t="str">
        <f aca="false">IF(ISNUMBER('Total Deaths'!J192),'Total Deaths'!J192/'Total Deaths'!J$31,"")</f>
        <v/>
      </c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C182" s="32" t="str">
        <f aca="false">IF(ISNUMBER('Total Deaths'!D173),'Total Deaths'!D173/'Total Deaths'!D$31,"")</f>
        <v/>
      </c>
      <c r="D182" s="32" t="str">
        <f aca="false"> IF( ISNUMBER('Total Deaths'!E180),'Total Deaths'!E180/'Total Deaths'!E$31,"")</f>
        <v/>
      </c>
      <c r="E182" s="32" t="str">
        <f aca="false">IF(ISNUMBER('Total Deaths'!F184),'Total Deaths'!F184/'Total Deaths'!F$31,"")</f>
        <v/>
      </c>
      <c r="F182" s="32" t="str">
        <f aca="false">IF(ISNUMBER('Total Deaths'!G190),'Total Deaths'!G190/'Total Deaths'!$G$31,"")</f>
        <v/>
      </c>
      <c r="G182" s="32" t="str">
        <f aca="false">IF(ISNUMBER('Total Deaths'!H188),'Total Deaths'!H188/'Total Deaths'!H$31,"")</f>
        <v/>
      </c>
      <c r="H182" s="32" t="str">
        <f aca="false">IF(ISNUMBER('Total Deaths'!I192),'Total Deaths'!I192/'Total Deaths'!I$31,"")</f>
        <v/>
      </c>
      <c r="I182" s="32" t="str">
        <f aca="false">IF(ISNUMBER('Total Deaths'!J193),'Total Deaths'!J193/'Total Deaths'!J$31,"")</f>
        <v/>
      </c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C183" s="32" t="str">
        <f aca="false">IF(ISNUMBER('Total Deaths'!D174),'Total Deaths'!D174/'Total Deaths'!D$31,"")</f>
        <v/>
      </c>
      <c r="D183" s="32" t="str">
        <f aca="false"> IF( ISNUMBER('Total Deaths'!E181),'Total Deaths'!E181/'Total Deaths'!E$31,"")</f>
        <v/>
      </c>
      <c r="E183" s="32" t="str">
        <f aca="false">IF(ISNUMBER('Total Deaths'!F185),'Total Deaths'!F185/'Total Deaths'!F$31,"")</f>
        <v/>
      </c>
      <c r="F183" s="32" t="str">
        <f aca="false">IF(ISNUMBER('Total Deaths'!G191),'Total Deaths'!G191/'Total Deaths'!$G$31,"")</f>
        <v/>
      </c>
      <c r="G183" s="32" t="str">
        <f aca="false">IF(ISNUMBER('Total Deaths'!H189),'Total Deaths'!H189/'Total Deaths'!H$31,"")</f>
        <v/>
      </c>
      <c r="H183" s="32" t="str">
        <f aca="false">IF(ISNUMBER('Total Deaths'!I193),'Total Deaths'!I193/'Total Deaths'!I$31,"")</f>
        <v/>
      </c>
      <c r="I183" s="32" t="str">
        <f aca="false">IF(ISNUMBER('Total Deaths'!J194),'Total Deaths'!J194/'Total Deaths'!J$31,"")</f>
        <v/>
      </c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C184" s="32" t="str">
        <f aca="false">IF(ISNUMBER('Total Deaths'!D175),'Total Deaths'!D175/'Total Deaths'!D$31,"")</f>
        <v/>
      </c>
      <c r="D184" s="32" t="str">
        <f aca="false"> IF( ISNUMBER('Total Deaths'!E182),'Total Deaths'!E182/'Total Deaths'!E$31,"")</f>
        <v/>
      </c>
      <c r="E184" s="32" t="str">
        <f aca="false">IF(ISNUMBER('Total Deaths'!F186),'Total Deaths'!F186/'Total Deaths'!F$31,"")</f>
        <v/>
      </c>
      <c r="F184" s="32" t="str">
        <f aca="false">IF(ISNUMBER('Total Deaths'!G192),'Total Deaths'!G192/'Total Deaths'!$G$31,"")</f>
        <v/>
      </c>
      <c r="G184" s="32" t="str">
        <f aca="false">IF(ISNUMBER('Total Deaths'!H190),'Total Deaths'!H190/'Total Deaths'!H$31,"")</f>
        <v/>
      </c>
      <c r="H184" s="32" t="str">
        <f aca="false">IF(ISNUMBER('Total Deaths'!I194),'Total Deaths'!I194/'Total Deaths'!I$31,"")</f>
        <v/>
      </c>
      <c r="I184" s="32" t="str">
        <f aca="false">IF(ISNUMBER('Total Deaths'!J195),'Total Deaths'!J195/'Total Deaths'!J$31,"")</f>
        <v/>
      </c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C185" s="32" t="str">
        <f aca="false">IF(ISNUMBER('Total Deaths'!D176),'Total Deaths'!D176/'Total Deaths'!D$31,"")</f>
        <v/>
      </c>
      <c r="D185" s="32" t="str">
        <f aca="false"> IF( ISNUMBER('Total Deaths'!E183),'Total Deaths'!E183/'Total Deaths'!E$31,"")</f>
        <v/>
      </c>
      <c r="E185" s="32" t="str">
        <f aca="false">IF(ISNUMBER('Total Deaths'!F187),'Total Deaths'!F187/'Total Deaths'!F$31,"")</f>
        <v/>
      </c>
      <c r="F185" s="32" t="str">
        <f aca="false">IF(ISNUMBER('Total Deaths'!G193),'Total Deaths'!G193/'Total Deaths'!$G$31,"")</f>
        <v/>
      </c>
      <c r="G185" s="32" t="str">
        <f aca="false">IF(ISNUMBER('Total Deaths'!H191),'Total Deaths'!H191/'Total Deaths'!H$31,"")</f>
        <v/>
      </c>
      <c r="H185" s="32" t="str">
        <f aca="false">IF(ISNUMBER('Total Deaths'!I195),'Total Deaths'!I195/'Total Deaths'!I$31,"")</f>
        <v/>
      </c>
      <c r="I185" s="32" t="str">
        <f aca="false">IF(ISNUMBER('Total Deaths'!J196),'Total Deaths'!J196/'Total Deaths'!J$31,"")</f>
        <v/>
      </c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C186" s="32" t="str">
        <f aca="false">IF(ISNUMBER('Total Deaths'!D177),'Total Deaths'!D177/'Total Deaths'!D$31,"")</f>
        <v/>
      </c>
      <c r="D186" s="32" t="str">
        <f aca="false"> IF( ISNUMBER('Total Deaths'!E184),'Total Deaths'!E184/'Total Deaths'!E$31,"")</f>
        <v/>
      </c>
      <c r="E186" s="32" t="str">
        <f aca="false">IF(ISNUMBER('Total Deaths'!F188),'Total Deaths'!F188/'Total Deaths'!F$31,"")</f>
        <v/>
      </c>
      <c r="F186" s="32" t="str">
        <f aca="false">IF(ISNUMBER('Total Deaths'!G194),'Total Deaths'!G194/'Total Deaths'!$G$31,"")</f>
        <v/>
      </c>
      <c r="G186" s="32" t="str">
        <f aca="false">IF(ISNUMBER('Total Deaths'!H192),'Total Deaths'!H192/'Total Deaths'!H$31,"")</f>
        <v/>
      </c>
      <c r="H186" s="32" t="str">
        <f aca="false">IF(ISNUMBER('Total Deaths'!I196),'Total Deaths'!I196/'Total Deaths'!I$31,"")</f>
        <v/>
      </c>
      <c r="I186" s="32" t="str">
        <f aca="false">IF(ISNUMBER('Total Deaths'!J197),'Total Deaths'!J197/'Total Deaths'!J$31,"")</f>
        <v/>
      </c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C187" s="32" t="str">
        <f aca="false">IF(ISNUMBER('Total Deaths'!D178),'Total Deaths'!D178/'Total Deaths'!D$31,"")</f>
        <v/>
      </c>
      <c r="D187" s="32" t="str">
        <f aca="false"> IF( ISNUMBER('Total Deaths'!E185),'Total Deaths'!E185/'Total Deaths'!E$31,"")</f>
        <v/>
      </c>
      <c r="E187" s="32" t="str">
        <f aca="false">IF(ISNUMBER('Total Deaths'!F189),'Total Deaths'!F189/'Total Deaths'!F$31,"")</f>
        <v/>
      </c>
      <c r="F187" s="32" t="str">
        <f aca="false">IF(ISNUMBER('Total Deaths'!G195),'Total Deaths'!G195/'Total Deaths'!$G$31,"")</f>
        <v/>
      </c>
      <c r="G187" s="32" t="str">
        <f aca="false">IF(ISNUMBER('Total Deaths'!H193),'Total Deaths'!H193/'Total Deaths'!H$31,"")</f>
        <v/>
      </c>
      <c r="H187" s="32" t="str">
        <f aca="false">IF(ISNUMBER('Total Deaths'!I197),'Total Deaths'!I197/'Total Deaths'!I$31,"")</f>
        <v/>
      </c>
      <c r="I187" s="32" t="str">
        <f aca="false">IF(ISNUMBER('Total Deaths'!J198),'Total Deaths'!J198/'Total Deaths'!J$31,"")</f>
        <v/>
      </c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C188" s="32" t="str">
        <f aca="false">IF(ISNUMBER('Total Deaths'!D179),'Total Deaths'!D179/'Total Deaths'!D$31,"")</f>
        <v/>
      </c>
      <c r="D188" s="32" t="str">
        <f aca="false"> IF( ISNUMBER('Total Deaths'!E186),'Total Deaths'!E186/'Total Deaths'!E$31,"")</f>
        <v/>
      </c>
      <c r="E188" s="32" t="str">
        <f aca="false">IF(ISNUMBER('Total Deaths'!F190),'Total Deaths'!F190/'Total Deaths'!F$31,"")</f>
        <v/>
      </c>
      <c r="F188" s="32" t="str">
        <f aca="false">IF(ISNUMBER('Total Deaths'!G196),'Total Deaths'!G196/'Total Deaths'!$G$31,"")</f>
        <v/>
      </c>
      <c r="G188" s="32" t="str">
        <f aca="false">IF(ISNUMBER('Total Deaths'!H194),'Total Deaths'!H194/'Total Deaths'!H$31,"")</f>
        <v/>
      </c>
      <c r="H188" s="32" t="str">
        <f aca="false">IF(ISNUMBER('Total Deaths'!I198),'Total Deaths'!I198/'Total Deaths'!I$31,"")</f>
        <v/>
      </c>
      <c r="I188" s="32" t="str">
        <f aca="false">IF(ISNUMBER('Total Deaths'!J199),'Total Deaths'!J199/'Total Deaths'!J$31,"")</f>
        <v/>
      </c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C189" s="32" t="str">
        <f aca="false">IF(ISNUMBER('Total Deaths'!D180),'Total Deaths'!D180/'Total Deaths'!D$31,"")</f>
        <v/>
      </c>
      <c r="D189" s="32" t="str">
        <f aca="false"> IF( ISNUMBER('Total Deaths'!E187),'Total Deaths'!E187/'Total Deaths'!E$31,"")</f>
        <v/>
      </c>
      <c r="E189" s="32" t="str">
        <f aca="false">IF(ISNUMBER('Total Deaths'!F191),'Total Deaths'!F191/'Total Deaths'!F$31,"")</f>
        <v/>
      </c>
      <c r="F189" s="32" t="str">
        <f aca="false">IF(ISNUMBER('Total Deaths'!G197),'Total Deaths'!G197/'Total Deaths'!$G$31,"")</f>
        <v/>
      </c>
      <c r="G189" s="32" t="str">
        <f aca="false">IF(ISNUMBER('Total Deaths'!H195),'Total Deaths'!H195/'Total Deaths'!H$31,"")</f>
        <v/>
      </c>
      <c r="H189" s="32" t="str">
        <f aca="false">IF(ISNUMBER('Total Deaths'!I199),'Total Deaths'!I199/'Total Deaths'!I$31,"")</f>
        <v/>
      </c>
      <c r="I189" s="32" t="str">
        <f aca="false">IF(ISNUMBER('Total Deaths'!J200),'Total Deaths'!J200/'Total Deaths'!J$31,"")</f>
        <v/>
      </c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C190" s="32" t="str">
        <f aca="false">IF(ISNUMBER('Total Deaths'!D181),'Total Deaths'!D181/'Total Deaths'!D$31,"")</f>
        <v/>
      </c>
      <c r="D190" s="32" t="str">
        <f aca="false"> IF( ISNUMBER('Total Deaths'!E188),'Total Deaths'!E188/'Total Deaths'!E$31,"")</f>
        <v/>
      </c>
      <c r="E190" s="32" t="str">
        <f aca="false">IF(ISNUMBER('Total Deaths'!F192),'Total Deaths'!F192/'Total Deaths'!F$31,"")</f>
        <v/>
      </c>
      <c r="F190" s="32" t="str">
        <f aca="false">IF(ISNUMBER('Total Deaths'!G198),'Total Deaths'!G198/'Total Deaths'!$G$31,"")</f>
        <v/>
      </c>
      <c r="G190" s="32" t="str">
        <f aca="false">IF(ISNUMBER('Total Deaths'!H196),'Total Deaths'!H196/'Total Deaths'!H$31,"")</f>
        <v/>
      </c>
      <c r="H190" s="32" t="str">
        <f aca="false">IF(ISNUMBER('Total Deaths'!I200),'Total Deaths'!I200/'Total Deaths'!I$31,"")</f>
        <v/>
      </c>
      <c r="I190" s="32" t="str">
        <f aca="false">IF(ISNUMBER('Total Deaths'!J201),'Total Deaths'!J201/'Total Deaths'!J$31,"")</f>
        <v/>
      </c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C191" s="32" t="str">
        <f aca="false">IF(ISNUMBER('Total Deaths'!D182),'Total Deaths'!D182/'Total Deaths'!D$31,"")</f>
        <v/>
      </c>
      <c r="D191" s="32" t="str">
        <f aca="false"> IF( ISNUMBER('Total Deaths'!E189),'Total Deaths'!E189/'Total Deaths'!E$31,"")</f>
        <v/>
      </c>
      <c r="E191" s="32" t="str">
        <f aca="false">IF(ISNUMBER('Total Deaths'!F193),'Total Deaths'!F193/'Total Deaths'!F$31,"")</f>
        <v/>
      </c>
      <c r="F191" s="32" t="str">
        <f aca="false">IF(ISNUMBER('Total Deaths'!G199),'Total Deaths'!G199/'Total Deaths'!$G$31,"")</f>
        <v/>
      </c>
      <c r="G191" s="32" t="str">
        <f aca="false">IF(ISNUMBER('Total Deaths'!H197),'Total Deaths'!H197/'Total Deaths'!H$31,"")</f>
        <v/>
      </c>
      <c r="H191" s="32" t="str">
        <f aca="false">IF(ISNUMBER('Total Deaths'!I201),'Total Deaths'!I201/'Total Deaths'!I$31,"")</f>
        <v/>
      </c>
      <c r="I191" s="32" t="str">
        <f aca="false">IF(ISNUMBER('Total Deaths'!J202),'Total Deaths'!J202/'Total Deaths'!J$31,"")</f>
        <v/>
      </c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C192" s="32" t="str">
        <f aca="false">IF(ISNUMBER('Total Deaths'!D183),'Total Deaths'!D183/'Total Deaths'!D$31,"")</f>
        <v/>
      </c>
      <c r="D192" s="32" t="str">
        <f aca="false"> IF( ISNUMBER('Total Deaths'!E190),'Total Deaths'!E190/'Total Deaths'!E$31,"")</f>
        <v/>
      </c>
      <c r="E192" s="32" t="str">
        <f aca="false">IF(ISNUMBER('Total Deaths'!F194),'Total Deaths'!F194/'Total Deaths'!F$31,"")</f>
        <v/>
      </c>
      <c r="F192" s="32" t="str">
        <f aca="false">IF(ISNUMBER('Total Deaths'!G200),'Total Deaths'!G200/'Total Deaths'!$G$31,"")</f>
        <v/>
      </c>
      <c r="G192" s="32" t="str">
        <f aca="false">IF(ISNUMBER('Total Deaths'!H198),'Total Deaths'!H198/'Total Deaths'!H$31,"")</f>
        <v/>
      </c>
      <c r="H192" s="32" t="str">
        <f aca="false">IF(ISNUMBER('Total Deaths'!I202),'Total Deaths'!I202/'Total Deaths'!I$31,"")</f>
        <v/>
      </c>
      <c r="I192" s="32" t="str">
        <f aca="false">IF(ISNUMBER('Total Deaths'!J203),'Total Deaths'!J203/'Total Deaths'!J$31,"")</f>
        <v/>
      </c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C193" s="32" t="str">
        <f aca="false">IF(ISNUMBER('Total Deaths'!D184),'Total Deaths'!D184/'Total Deaths'!D$31,"")</f>
        <v/>
      </c>
      <c r="D193" s="32" t="str">
        <f aca="false"> IF( ISNUMBER('Total Deaths'!E191),'Total Deaths'!E191/'Total Deaths'!E$31,"")</f>
        <v/>
      </c>
      <c r="E193" s="32" t="str">
        <f aca="false">IF(ISNUMBER('Total Deaths'!F195),'Total Deaths'!F195/'Total Deaths'!F$31,"")</f>
        <v/>
      </c>
      <c r="F193" s="32" t="str">
        <f aca="false">IF(ISNUMBER('Total Deaths'!G201),'Total Deaths'!G201/'Total Deaths'!$G$31,"")</f>
        <v/>
      </c>
      <c r="G193" s="32" t="str">
        <f aca="false">IF(ISNUMBER('Total Deaths'!H199),'Total Deaths'!H199/'Total Deaths'!H$31,"")</f>
        <v/>
      </c>
      <c r="H193" s="32" t="str">
        <f aca="false">IF(ISNUMBER('Total Deaths'!I203),'Total Deaths'!I203/'Total Deaths'!I$31,"")</f>
        <v/>
      </c>
      <c r="I193" s="32" t="str">
        <f aca="false">IF(ISNUMBER('Total Deaths'!J204),'Total Deaths'!J204/'Total Deaths'!J$31,"")</f>
        <v/>
      </c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C194" s="32" t="str">
        <f aca="false">IF(ISNUMBER('Total Deaths'!D185),'Total Deaths'!D185/'Total Deaths'!D$31,"")</f>
        <v/>
      </c>
      <c r="D194" s="32" t="str">
        <f aca="false"> IF( ISNUMBER('Total Deaths'!E192),'Total Deaths'!E192/'Total Deaths'!E$31,"")</f>
        <v/>
      </c>
      <c r="E194" s="32" t="str">
        <f aca="false">IF(ISNUMBER('Total Deaths'!F196),'Total Deaths'!F196/'Total Deaths'!F$31,"")</f>
        <v/>
      </c>
      <c r="F194" s="32" t="str">
        <f aca="false">IF(ISNUMBER('Total Deaths'!G202),'Total Deaths'!G202/'Total Deaths'!$G$31,"")</f>
        <v/>
      </c>
      <c r="G194" s="32" t="str">
        <f aca="false">IF(ISNUMBER('Total Deaths'!H200),'Total Deaths'!H200/'Total Deaths'!H$31,"")</f>
        <v/>
      </c>
      <c r="H194" s="32" t="str">
        <f aca="false">IF(ISNUMBER('Total Deaths'!I204),'Total Deaths'!I204/'Total Deaths'!I$31,"")</f>
        <v/>
      </c>
      <c r="I194" s="32" t="str">
        <f aca="false">IF(ISNUMBER('Total Deaths'!J205),'Total Deaths'!J205/'Total Deaths'!J$31,"")</f>
        <v/>
      </c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C195" s="32" t="str">
        <f aca="false">IF(ISNUMBER('Total Deaths'!D186),'Total Deaths'!D186/'Total Deaths'!D$31,"")</f>
        <v/>
      </c>
      <c r="D195" s="32" t="str">
        <f aca="false"> IF( ISNUMBER('Total Deaths'!E193),'Total Deaths'!E193/'Total Deaths'!E$31,"")</f>
        <v/>
      </c>
      <c r="E195" s="32" t="str">
        <f aca="false">IF(ISNUMBER('Total Deaths'!F197),'Total Deaths'!F197/'Total Deaths'!F$31,"")</f>
        <v/>
      </c>
      <c r="F195" s="32" t="str">
        <f aca="false">IF(ISNUMBER('Total Deaths'!G203),'Total Deaths'!G203/'Total Deaths'!$G$31,"")</f>
        <v/>
      </c>
      <c r="G195" s="32" t="str">
        <f aca="false">IF(ISNUMBER('Total Deaths'!H201),'Total Deaths'!H201/'Total Deaths'!H$31,"")</f>
        <v/>
      </c>
      <c r="H195" s="32" t="str">
        <f aca="false">IF(ISNUMBER('Total Deaths'!I205),'Total Deaths'!I205/'Total Deaths'!I$31,"")</f>
        <v/>
      </c>
      <c r="I195" s="32" t="str">
        <f aca="false">IF(ISNUMBER('Total Deaths'!J206),'Total Deaths'!J206/'Total Deaths'!J$31,"")</f>
        <v/>
      </c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C196" s="32" t="str">
        <f aca="false">IF(ISNUMBER('Total Deaths'!D187),'Total Deaths'!D187/'Total Deaths'!D$31,"")</f>
        <v/>
      </c>
      <c r="D196" s="32" t="str">
        <f aca="false"> IF( ISNUMBER('Total Deaths'!E194),'Total Deaths'!E194/'Total Deaths'!E$31,"")</f>
        <v/>
      </c>
      <c r="E196" s="32" t="str">
        <f aca="false">IF(ISNUMBER('Total Deaths'!F198),'Total Deaths'!F198/'Total Deaths'!F$31,"")</f>
        <v/>
      </c>
      <c r="F196" s="32" t="str">
        <f aca="false">IF(ISNUMBER('Total Deaths'!G204),'Total Deaths'!G204/'Total Deaths'!$G$31,"")</f>
        <v/>
      </c>
      <c r="G196" s="32" t="str">
        <f aca="false">IF(ISNUMBER('Total Deaths'!H202),'Total Deaths'!H202/'Total Deaths'!H$31,"")</f>
        <v/>
      </c>
      <c r="H196" s="32" t="str">
        <f aca="false">IF(ISNUMBER('Total Deaths'!I206),'Total Deaths'!I206/'Total Deaths'!I$31,"")</f>
        <v/>
      </c>
      <c r="I196" s="32" t="str">
        <f aca="false">IF(ISNUMBER('Total Deaths'!J207),'Total Deaths'!J207/'Total Deaths'!J$31,"")</f>
        <v/>
      </c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C197" s="32" t="str">
        <f aca="false">IF(ISNUMBER('Total Deaths'!D188),'Total Deaths'!D188/'Total Deaths'!D$31,"")</f>
        <v/>
      </c>
      <c r="D197" s="32" t="str">
        <f aca="false"> IF( ISNUMBER('Total Deaths'!E195),'Total Deaths'!E195/'Total Deaths'!E$31,"")</f>
        <v/>
      </c>
      <c r="E197" s="32" t="str">
        <f aca="false">IF(ISNUMBER('Total Deaths'!F199),'Total Deaths'!F199/'Total Deaths'!F$31,"")</f>
        <v/>
      </c>
      <c r="F197" s="32" t="str">
        <f aca="false">IF(ISNUMBER('Total Deaths'!G205),'Total Deaths'!G205/'Total Deaths'!$G$31,"")</f>
        <v/>
      </c>
      <c r="G197" s="32" t="str">
        <f aca="false">IF(ISNUMBER('Total Deaths'!H203),'Total Deaths'!H203/'Total Deaths'!H$31,"")</f>
        <v/>
      </c>
      <c r="H197" s="32" t="str">
        <f aca="false">IF(ISNUMBER('Total Deaths'!I207),'Total Deaths'!I207/'Total Deaths'!I$31,"")</f>
        <v/>
      </c>
      <c r="I197" s="32" t="str">
        <f aca="false">IF(ISNUMBER('Total Deaths'!J208),'Total Deaths'!J208/'Total Deaths'!J$31,"")</f>
        <v/>
      </c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C198" s="32" t="str">
        <f aca="false">IF(ISNUMBER('Total Deaths'!D189),'Total Deaths'!D189/'Total Deaths'!D$31,"")</f>
        <v/>
      </c>
      <c r="D198" s="32" t="str">
        <f aca="false"> IF( ISNUMBER('Total Deaths'!E196),'Total Deaths'!E196/'Total Deaths'!E$31,"")</f>
        <v/>
      </c>
      <c r="E198" s="32" t="str">
        <f aca="false">IF(ISNUMBER('Total Deaths'!F200),'Total Deaths'!F200/'Total Deaths'!F$31,"")</f>
        <v/>
      </c>
      <c r="F198" s="32" t="str">
        <f aca="false">IF(ISNUMBER('Total Deaths'!G206),'Total Deaths'!G206/'Total Deaths'!$G$31,"")</f>
        <v/>
      </c>
      <c r="G198" s="32" t="str">
        <f aca="false">IF(ISNUMBER('Total Deaths'!H204),'Total Deaths'!H204/'Total Deaths'!H$31,"")</f>
        <v/>
      </c>
      <c r="H198" s="32" t="str">
        <f aca="false">IF(ISNUMBER('Total Deaths'!I208),'Total Deaths'!I208/'Total Deaths'!I$31,"")</f>
        <v/>
      </c>
      <c r="I198" s="32" t="str">
        <f aca="false">IF(ISNUMBER('Total Deaths'!J209),'Total Deaths'!J209/'Total Deaths'!J$31,"")</f>
        <v/>
      </c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C199" s="32" t="str">
        <f aca="false">IF(ISNUMBER('Total Deaths'!D190),'Total Deaths'!D190/'Total Deaths'!D$31,"")</f>
        <v/>
      </c>
      <c r="D199" s="32" t="str">
        <f aca="false"> IF( ISNUMBER('Total Deaths'!E197),'Total Deaths'!E197/'Total Deaths'!E$31,"")</f>
        <v/>
      </c>
      <c r="E199" s="32" t="str">
        <f aca="false">IF(ISNUMBER('Total Deaths'!F201),'Total Deaths'!F201/'Total Deaths'!F$31,"")</f>
        <v/>
      </c>
      <c r="F199" s="32" t="str">
        <f aca="false">IF(ISNUMBER('Total Deaths'!G207),'Total Deaths'!G207/'Total Deaths'!$G$31,"")</f>
        <v/>
      </c>
      <c r="G199" s="32" t="str">
        <f aca="false">IF(ISNUMBER('Total Deaths'!H205),'Total Deaths'!H205/'Total Deaths'!H$31,"")</f>
        <v/>
      </c>
      <c r="H199" s="32" t="str">
        <f aca="false">IF(ISNUMBER('Total Deaths'!I209),'Total Deaths'!I209/'Total Deaths'!I$31,"")</f>
        <v/>
      </c>
      <c r="I199" s="32" t="str">
        <f aca="false">IF(ISNUMBER('Total Deaths'!J210),'Total Deaths'!J210/'Total Deaths'!J$31,"")</f>
        <v/>
      </c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C200" s="32" t="str">
        <f aca="false">IF(ISNUMBER('Total Deaths'!D191),'Total Deaths'!D191/'Total Deaths'!D$31,"")</f>
        <v/>
      </c>
      <c r="D200" s="32" t="str">
        <f aca="false"> IF( ISNUMBER('Total Deaths'!E198),'Total Deaths'!E198/'Total Deaths'!E$31,"")</f>
        <v/>
      </c>
      <c r="E200" s="32" t="str">
        <f aca="false">IF(ISNUMBER('Total Deaths'!F202),'Total Deaths'!F202/'Total Deaths'!F$31,"")</f>
        <v/>
      </c>
      <c r="F200" s="32" t="str">
        <f aca="false">IF(ISNUMBER('Total Deaths'!G208),'Total Deaths'!G208/'Total Deaths'!$G$31,"")</f>
        <v/>
      </c>
      <c r="G200" s="32" t="str">
        <f aca="false">IF(ISNUMBER('Total Deaths'!H206),'Total Deaths'!H206/'Total Deaths'!H$31,"")</f>
        <v/>
      </c>
      <c r="H200" s="32" t="str">
        <f aca="false">IF(ISNUMBER('Total Deaths'!I210),'Total Deaths'!I210/'Total Deaths'!I$31,"")</f>
        <v/>
      </c>
      <c r="I200" s="32" t="str">
        <f aca="false">IF(ISNUMBER('Total Deaths'!J211),'Total Deaths'!J211/'Total Deaths'!J$31,"")</f>
        <v/>
      </c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C201" s="32" t="str">
        <f aca="false">IF(ISNUMBER('Total Deaths'!D192),'Total Deaths'!D192/'Total Deaths'!D$31,"")</f>
        <v/>
      </c>
      <c r="D201" s="32" t="str">
        <f aca="false"> IF( ISNUMBER('Total Deaths'!E199),'Total Deaths'!E199/'Total Deaths'!E$31,"")</f>
        <v/>
      </c>
      <c r="E201" s="32" t="str">
        <f aca="false">IF(ISNUMBER('Total Deaths'!F203),'Total Deaths'!F203/'Total Deaths'!F$31,"")</f>
        <v/>
      </c>
      <c r="F201" s="32" t="str">
        <f aca="false">IF(ISNUMBER('Total Deaths'!G209),'Total Deaths'!G209/'Total Deaths'!$G$31,"")</f>
        <v/>
      </c>
      <c r="G201" s="32" t="str">
        <f aca="false">IF(ISNUMBER('Total Deaths'!H207),'Total Deaths'!H207/'Total Deaths'!H$31,"")</f>
        <v/>
      </c>
      <c r="H201" s="32" t="str">
        <f aca="false">IF(ISNUMBER('Total Deaths'!I211),'Total Deaths'!I211/'Total Deaths'!I$31,"")</f>
        <v/>
      </c>
      <c r="I201" s="32" t="str">
        <f aca="false">IF(ISNUMBER('Total Deaths'!J212),'Total Deaths'!J212/'Total Deaths'!J$31,"")</f>
        <v/>
      </c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C202" s="32" t="str">
        <f aca="false">IF(ISNUMBER('Total Deaths'!D193),'Total Deaths'!D193/'Total Deaths'!D$31,"")</f>
        <v/>
      </c>
      <c r="D202" s="32" t="str">
        <f aca="false"> IF( ISNUMBER('Total Deaths'!E200),'Total Deaths'!E200/'Total Deaths'!E$31,"")</f>
        <v/>
      </c>
      <c r="E202" s="32" t="str">
        <f aca="false">IF(ISNUMBER('Total Deaths'!F204),'Total Deaths'!F204/'Total Deaths'!F$31,"")</f>
        <v/>
      </c>
      <c r="F202" s="32" t="str">
        <f aca="false">IF(ISNUMBER('Total Deaths'!G210),'Total Deaths'!G210/'Total Deaths'!$G$31,"")</f>
        <v/>
      </c>
      <c r="G202" s="32" t="str">
        <f aca="false">IF(ISNUMBER('Total Deaths'!H208),'Total Deaths'!H208/'Total Deaths'!H$31,"")</f>
        <v/>
      </c>
      <c r="H202" s="32" t="str">
        <f aca="false">IF(ISNUMBER('Total Deaths'!I212),'Total Deaths'!I212/'Total Deaths'!I$31,"")</f>
        <v/>
      </c>
      <c r="I202" s="32" t="str">
        <f aca="false">IF(ISNUMBER('Total Deaths'!J213),'Total Deaths'!J213/'Total Deaths'!J$31,"")</f>
        <v/>
      </c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C203" s="32" t="str">
        <f aca="false">IF(ISNUMBER('Total Deaths'!D194),'Total Deaths'!D194/'Total Deaths'!D$31,"")</f>
        <v/>
      </c>
      <c r="D203" s="32" t="str">
        <f aca="false"> IF( ISNUMBER('Total Deaths'!E201),'Total Deaths'!E201/'Total Deaths'!E$31,"")</f>
        <v/>
      </c>
      <c r="E203" s="32" t="str">
        <f aca="false">IF(ISNUMBER('Total Deaths'!F205),'Total Deaths'!F205/'Total Deaths'!F$31,"")</f>
        <v/>
      </c>
      <c r="F203" s="32" t="str">
        <f aca="false">IF(ISNUMBER('Total Deaths'!G211),'Total Deaths'!G211/'Total Deaths'!$G$31,"")</f>
        <v/>
      </c>
      <c r="G203" s="32" t="str">
        <f aca="false">IF(ISNUMBER('Total Deaths'!H209),'Total Deaths'!H209/'Total Deaths'!H$31,"")</f>
        <v/>
      </c>
      <c r="H203" s="32" t="str">
        <f aca="false">IF(ISNUMBER('Total Deaths'!I213),'Total Deaths'!I213/'Total Deaths'!I$31,"")</f>
        <v/>
      </c>
      <c r="I203" s="32" t="str">
        <f aca="false">IF(ISNUMBER('Total Deaths'!J214),'Total Deaths'!J214/'Total Deaths'!J$31,"")</f>
        <v/>
      </c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C204" s="32" t="str">
        <f aca="false">IF(ISNUMBER('Total Deaths'!D195),'Total Deaths'!D195/'Total Deaths'!D$31,"")</f>
        <v/>
      </c>
      <c r="D204" s="32" t="str">
        <f aca="false"> IF( ISNUMBER('Total Deaths'!E202),'Total Deaths'!E202/'Total Deaths'!E$31,"")</f>
        <v/>
      </c>
      <c r="E204" s="32" t="str">
        <f aca="false">IF(ISNUMBER('Total Deaths'!F206),'Total Deaths'!F206/'Total Deaths'!F$31,"")</f>
        <v/>
      </c>
      <c r="F204" s="32" t="str">
        <f aca="false">IF(ISNUMBER('Total Deaths'!G212),'Total Deaths'!G212/'Total Deaths'!$G$31,"")</f>
        <v/>
      </c>
      <c r="G204" s="32" t="str">
        <f aca="false">IF(ISNUMBER('Total Deaths'!H210),'Total Deaths'!H210/'Total Deaths'!H$31,"")</f>
        <v/>
      </c>
      <c r="H204" s="32" t="str">
        <f aca="false">IF(ISNUMBER('Total Deaths'!I214),'Total Deaths'!I214/'Total Deaths'!I$31,"")</f>
        <v/>
      </c>
      <c r="I204" s="32" t="str">
        <f aca="false">IF(ISNUMBER('Total Deaths'!J215),'Total Deaths'!J215/'Total Deaths'!J$31,"")</f>
        <v/>
      </c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C205" s="32" t="str">
        <f aca="false">IF(ISNUMBER('Total Deaths'!D196),'Total Deaths'!D196/'Total Deaths'!D$31,"")</f>
        <v/>
      </c>
      <c r="D205" s="32" t="str">
        <f aca="false"> IF( ISNUMBER('Total Deaths'!E203),'Total Deaths'!E203/'Total Deaths'!E$31,"")</f>
        <v/>
      </c>
      <c r="E205" s="32" t="str">
        <f aca="false">IF(ISNUMBER('Total Deaths'!F207),'Total Deaths'!F207/'Total Deaths'!F$31,"")</f>
        <v/>
      </c>
      <c r="F205" s="32" t="str">
        <f aca="false">IF(ISNUMBER('Total Deaths'!G213),'Total Deaths'!G213/'Total Deaths'!$G$31,"")</f>
        <v/>
      </c>
      <c r="G205" s="32" t="str">
        <f aca="false">IF(ISNUMBER('Total Deaths'!H211),'Total Deaths'!H211/'Total Deaths'!H$31,"")</f>
        <v/>
      </c>
      <c r="H205" s="32" t="str">
        <f aca="false">IF(ISNUMBER('Total Deaths'!I215),'Total Deaths'!I215/'Total Deaths'!I$31,"")</f>
        <v/>
      </c>
      <c r="I205" s="32" t="str">
        <f aca="false">IF(ISNUMBER('Total Deaths'!J216),'Total Deaths'!J216/'Total Deaths'!J$31,"")</f>
        <v/>
      </c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C206" s="32" t="str">
        <f aca="false">IF(ISNUMBER('Total Deaths'!D197),'Total Deaths'!D197/'Total Deaths'!D$31,"")</f>
        <v/>
      </c>
      <c r="D206" s="32" t="str">
        <f aca="false"> IF( ISNUMBER('Total Deaths'!E204),'Total Deaths'!E204/'Total Deaths'!E$31,"")</f>
        <v/>
      </c>
      <c r="E206" s="32" t="str">
        <f aca="false">IF(ISNUMBER('Total Deaths'!F208),'Total Deaths'!F208/'Total Deaths'!F$31,"")</f>
        <v/>
      </c>
      <c r="F206" s="32" t="str">
        <f aca="false">IF(ISNUMBER('Total Deaths'!G214),'Total Deaths'!G214/'Total Deaths'!$G$31,"")</f>
        <v/>
      </c>
      <c r="G206" s="32" t="str">
        <f aca="false">IF(ISNUMBER('Total Deaths'!H212),'Total Deaths'!H212/'Total Deaths'!H$31,"")</f>
        <v/>
      </c>
      <c r="H206" s="32" t="str">
        <f aca="false">IF(ISNUMBER('Total Deaths'!I216),'Total Deaths'!I216/'Total Deaths'!I$31,"")</f>
        <v/>
      </c>
      <c r="I206" s="32" t="str">
        <f aca="false">IF(ISNUMBER('Total Deaths'!J217),'Total Deaths'!J217/'Total Deaths'!J$31,"")</f>
        <v/>
      </c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C207" s="32" t="str">
        <f aca="false">IF(ISNUMBER('Total Deaths'!D198),'Total Deaths'!D198/'Total Deaths'!D$31,"")</f>
        <v/>
      </c>
      <c r="D207" s="32" t="str">
        <f aca="false"> IF( ISNUMBER('Total Deaths'!E205),'Total Deaths'!E205/'Total Deaths'!E$31,"")</f>
        <v/>
      </c>
      <c r="E207" s="32" t="str">
        <f aca="false">IF(ISNUMBER('Total Deaths'!F209),'Total Deaths'!F209/'Total Deaths'!F$31,"")</f>
        <v/>
      </c>
      <c r="F207" s="32" t="str">
        <f aca="false">IF(ISNUMBER('Total Deaths'!G215),'Total Deaths'!G215/'Total Deaths'!$G$31,"")</f>
        <v/>
      </c>
      <c r="G207" s="32" t="str">
        <f aca="false">IF(ISNUMBER('Total Deaths'!H213),'Total Deaths'!H213/'Total Deaths'!H$31,"")</f>
        <v/>
      </c>
      <c r="H207" s="32" t="str">
        <f aca="false">IF(ISNUMBER('Total Deaths'!I217),'Total Deaths'!I217/'Total Deaths'!I$31,"")</f>
        <v/>
      </c>
      <c r="I207" s="32" t="str">
        <f aca="false">IF(ISNUMBER('Total Deaths'!J218),'Total Deaths'!J218/'Total Deaths'!J$31,"")</f>
        <v/>
      </c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C208" s="32" t="str">
        <f aca="false">IF(ISNUMBER('Total Deaths'!D199),'Total Deaths'!D199/'Total Deaths'!D$31,"")</f>
        <v/>
      </c>
      <c r="D208" s="32" t="str">
        <f aca="false"> IF( ISNUMBER('Total Deaths'!E206),'Total Deaths'!E206/'Total Deaths'!E$31,"")</f>
        <v/>
      </c>
      <c r="E208" s="32" t="str">
        <f aca="false">IF(ISNUMBER('Total Deaths'!F210),'Total Deaths'!F210/'Total Deaths'!F$31,"")</f>
        <v/>
      </c>
      <c r="F208" s="32" t="str">
        <f aca="false">IF(ISNUMBER('Total Deaths'!G216),'Total Deaths'!G216/'Total Deaths'!$G$31,"")</f>
        <v/>
      </c>
      <c r="G208" s="32" t="str">
        <f aca="false">IF(ISNUMBER('Total Deaths'!H214),'Total Deaths'!H214/'Total Deaths'!H$31,"")</f>
        <v/>
      </c>
      <c r="H208" s="32" t="str">
        <f aca="false">IF(ISNUMBER('Total Deaths'!I218),'Total Deaths'!I218/'Total Deaths'!I$31,"")</f>
        <v/>
      </c>
      <c r="I208" s="32" t="str">
        <f aca="false">IF(ISNUMBER('Total Deaths'!J219),'Total Deaths'!J219/'Total Deaths'!J$31,"")</f>
        <v/>
      </c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C209" s="32" t="str">
        <f aca="false">IF(ISNUMBER('Total Deaths'!D200),'Total Deaths'!D200/'Total Deaths'!D$31,"")</f>
        <v/>
      </c>
      <c r="D209" s="32" t="str">
        <f aca="false"> IF( ISNUMBER('Total Deaths'!E207),'Total Deaths'!E207/'Total Deaths'!E$31,"")</f>
        <v/>
      </c>
      <c r="E209" s="32" t="str">
        <f aca="false">IF(ISNUMBER('Total Deaths'!F211),'Total Deaths'!F211/'Total Deaths'!F$31,"")</f>
        <v/>
      </c>
      <c r="F209" s="32" t="str">
        <f aca="false">IF(ISNUMBER('Total Deaths'!G217),'Total Deaths'!G217/'Total Deaths'!$G$31,"")</f>
        <v/>
      </c>
      <c r="G209" s="32" t="str">
        <f aca="false">IF(ISNUMBER('Total Deaths'!H215),'Total Deaths'!H215/'Total Deaths'!H$31,"")</f>
        <v/>
      </c>
      <c r="H209" s="32" t="str">
        <f aca="false">IF(ISNUMBER('Total Deaths'!I219),'Total Deaths'!I219/'Total Deaths'!I$31,"")</f>
        <v/>
      </c>
      <c r="I209" s="32" t="str">
        <f aca="false">IF(ISNUMBER('Total Deaths'!J220),'Total Deaths'!J220/'Total Deaths'!J$31,"")</f>
        <v/>
      </c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C210" s="32" t="str">
        <f aca="false">IF(ISNUMBER('Total Deaths'!D201),'Total Deaths'!D201/'Total Deaths'!D$31,"")</f>
        <v/>
      </c>
      <c r="D210" s="32" t="str">
        <f aca="false"> IF( ISNUMBER('Total Deaths'!E208),'Total Deaths'!E208/'Total Deaths'!E$31,"")</f>
        <v/>
      </c>
      <c r="E210" s="32" t="str">
        <f aca="false">IF(ISNUMBER('Total Deaths'!F212),'Total Deaths'!F212/'Total Deaths'!F$31,"")</f>
        <v/>
      </c>
      <c r="F210" s="32" t="str">
        <f aca="false">IF(ISNUMBER('Total Deaths'!G218),'Total Deaths'!G218/'Total Deaths'!$G$31,"")</f>
        <v/>
      </c>
      <c r="G210" s="32" t="str">
        <f aca="false">IF(ISNUMBER('Total Deaths'!H216),'Total Deaths'!H216/'Total Deaths'!H$31,"")</f>
        <v/>
      </c>
      <c r="H210" s="32" t="str">
        <f aca="false">IF(ISNUMBER('Total Deaths'!I220),'Total Deaths'!I220/'Total Deaths'!I$31,"")</f>
        <v/>
      </c>
      <c r="I210" s="32" t="str">
        <f aca="false">IF(ISNUMBER('Total Deaths'!J221),'Total Deaths'!J221/'Total Deaths'!J$31,"")</f>
        <v/>
      </c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C211" s="32" t="str">
        <f aca="false">IF(ISNUMBER('Total Deaths'!D202),'Total Deaths'!D202/'Total Deaths'!D$31,"")</f>
        <v/>
      </c>
      <c r="D211" s="32" t="str">
        <f aca="false"> IF( ISNUMBER('Total Deaths'!E209),'Total Deaths'!E209/'Total Deaths'!E$31,"")</f>
        <v/>
      </c>
      <c r="E211" s="32" t="str">
        <f aca="false">IF(ISNUMBER('Total Deaths'!F213),'Total Deaths'!F213/'Total Deaths'!F$31,"")</f>
        <v/>
      </c>
      <c r="F211" s="32" t="str">
        <f aca="false">IF(ISNUMBER('Total Deaths'!G219),'Total Deaths'!G219/'Total Deaths'!$G$31,"")</f>
        <v/>
      </c>
      <c r="G211" s="32" t="str">
        <f aca="false">IF(ISNUMBER('Total Deaths'!H217),'Total Deaths'!H217/'Total Deaths'!H$31,"")</f>
        <v/>
      </c>
      <c r="H211" s="32" t="str">
        <f aca="false">IF(ISNUMBER('Total Deaths'!I221),'Total Deaths'!I221/'Total Deaths'!I$31,"")</f>
        <v/>
      </c>
      <c r="I211" s="32" t="str">
        <f aca="false">IF(ISNUMBER('Total Deaths'!J222),'Total Deaths'!J222/'Total Deaths'!J$31,"")</f>
        <v/>
      </c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C212" s="32" t="str">
        <f aca="false">IF(ISNUMBER('Total Deaths'!D203),'Total Deaths'!D203/'Total Deaths'!D$31,"")</f>
        <v/>
      </c>
      <c r="D212" s="32" t="str">
        <f aca="false"> IF( ISNUMBER('Total Deaths'!E210),'Total Deaths'!E210/'Total Deaths'!E$31,"")</f>
        <v/>
      </c>
      <c r="E212" s="32" t="str">
        <f aca="false">IF(ISNUMBER('Total Deaths'!F214),'Total Deaths'!F214/'Total Deaths'!F$31,"")</f>
        <v/>
      </c>
      <c r="F212" s="32" t="str">
        <f aca="false">IF(ISNUMBER('Total Deaths'!G220),'Total Deaths'!G220/'Total Deaths'!$G$31,"")</f>
        <v/>
      </c>
      <c r="G212" s="32" t="str">
        <f aca="false">IF(ISNUMBER('Total Deaths'!H218),'Total Deaths'!H218/'Total Deaths'!H$31,"")</f>
        <v/>
      </c>
      <c r="H212" s="32" t="str">
        <f aca="false">IF(ISNUMBER('Total Deaths'!I222),'Total Deaths'!I222/'Total Deaths'!I$31,"")</f>
        <v/>
      </c>
      <c r="I212" s="32" t="str">
        <f aca="false">IF(ISNUMBER('Total Deaths'!J223),'Total Deaths'!J223/'Total Deaths'!J$31,"")</f>
        <v/>
      </c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C213" s="32" t="str">
        <f aca="false">IF(ISNUMBER('Total Deaths'!D204),'Total Deaths'!D204/'Total Deaths'!D$31,"")</f>
        <v/>
      </c>
      <c r="D213" s="32" t="str">
        <f aca="false"> IF( ISNUMBER('Total Deaths'!E211),'Total Deaths'!E211/'Total Deaths'!E$31,"")</f>
        <v/>
      </c>
      <c r="E213" s="32" t="str">
        <f aca="false">IF(ISNUMBER('Total Deaths'!F215),'Total Deaths'!F215/'Total Deaths'!F$31,"")</f>
        <v/>
      </c>
      <c r="F213" s="32" t="str">
        <f aca="false">IF(ISNUMBER('Total Deaths'!G221),'Total Deaths'!G221/'Total Deaths'!$G$31,"")</f>
        <v/>
      </c>
      <c r="G213" s="32" t="str">
        <f aca="false">IF(ISNUMBER('Total Deaths'!H219),'Total Deaths'!H219/'Total Deaths'!H$31,"")</f>
        <v/>
      </c>
      <c r="H213" s="32" t="str">
        <f aca="false">IF(ISNUMBER('Total Deaths'!I223),'Total Deaths'!I223/'Total Deaths'!I$31,"")</f>
        <v/>
      </c>
      <c r="I213" s="32" t="str">
        <f aca="false">IF(ISNUMBER('Total Deaths'!J224),'Total Deaths'!J224/'Total Deaths'!J$31,"")</f>
        <v/>
      </c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C214" s="32" t="str">
        <f aca="false">IF(ISNUMBER('Total Deaths'!D205),'Total Deaths'!D205/'Total Deaths'!D$31,"")</f>
        <v/>
      </c>
      <c r="D214" s="32" t="str">
        <f aca="false"> IF( ISNUMBER('Total Deaths'!E212),'Total Deaths'!E212/'Total Deaths'!E$31,"")</f>
        <v/>
      </c>
      <c r="E214" s="32" t="str">
        <f aca="false">IF(ISNUMBER('Total Deaths'!F216),'Total Deaths'!F216/'Total Deaths'!F$31,"")</f>
        <v/>
      </c>
      <c r="F214" s="32" t="str">
        <f aca="false">IF(ISNUMBER('Total Deaths'!G222),'Total Deaths'!G222/'Total Deaths'!$G$31,"")</f>
        <v/>
      </c>
      <c r="G214" s="32" t="str">
        <f aca="false">IF(ISNUMBER('Total Deaths'!H220),'Total Deaths'!H220/'Total Deaths'!H$31,"")</f>
        <v/>
      </c>
      <c r="H214" s="32" t="str">
        <f aca="false">IF(ISNUMBER('Total Deaths'!I224),'Total Deaths'!I224/'Total Deaths'!I$31,"")</f>
        <v/>
      </c>
      <c r="I214" s="32" t="str">
        <f aca="false">IF(ISNUMBER('Total Deaths'!J225),'Total Deaths'!J225/'Total Deaths'!J$31,"")</f>
        <v/>
      </c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C215" s="32" t="str">
        <f aca="false">IF(ISNUMBER('Total Deaths'!D206),'Total Deaths'!D206/'Total Deaths'!D$31,"")</f>
        <v/>
      </c>
      <c r="D215" s="32" t="str">
        <f aca="false"> IF( ISNUMBER('Total Deaths'!E213),'Total Deaths'!E213/'Total Deaths'!E$31,"")</f>
        <v/>
      </c>
      <c r="E215" s="32" t="str">
        <f aca="false">IF(ISNUMBER('Total Deaths'!F217),'Total Deaths'!F217/'Total Deaths'!F$31,"")</f>
        <v/>
      </c>
      <c r="F215" s="32" t="str">
        <f aca="false">IF(ISNUMBER('Total Deaths'!G223),'Total Deaths'!G223/'Total Deaths'!$G$31,"")</f>
        <v/>
      </c>
      <c r="G215" s="32" t="str">
        <f aca="false">IF(ISNUMBER('Total Deaths'!H221),'Total Deaths'!H221/'Total Deaths'!H$31,"")</f>
        <v/>
      </c>
      <c r="H215" s="32" t="str">
        <f aca="false">IF(ISNUMBER('Total Deaths'!I225),'Total Deaths'!I225/'Total Deaths'!I$31,"")</f>
        <v/>
      </c>
      <c r="I215" s="32" t="str">
        <f aca="false">IF(ISNUMBER('Total Deaths'!J226),'Total Deaths'!J226/'Total Deaths'!J$31,"")</f>
        <v/>
      </c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C216" s="32" t="str">
        <f aca="false">IF(ISNUMBER('Total Deaths'!D207),'Total Deaths'!D207/'Total Deaths'!D$31,"")</f>
        <v/>
      </c>
      <c r="D216" s="32" t="str">
        <f aca="false"> IF( ISNUMBER('Total Deaths'!E214),'Total Deaths'!E214/'Total Deaths'!E$31,"")</f>
        <v/>
      </c>
      <c r="E216" s="32" t="str">
        <f aca="false">IF(ISNUMBER('Total Deaths'!F218),'Total Deaths'!F218/'Total Deaths'!F$31,"")</f>
        <v/>
      </c>
      <c r="F216" s="32" t="str">
        <f aca="false">IF(ISNUMBER('Total Deaths'!G224),'Total Deaths'!G224/'Total Deaths'!$G$31,"")</f>
        <v/>
      </c>
      <c r="G216" s="32" t="str">
        <f aca="false">IF(ISNUMBER('Total Deaths'!H222),'Total Deaths'!H222/'Total Deaths'!H$31,"")</f>
        <v/>
      </c>
      <c r="H216" s="32" t="str">
        <f aca="false">IF(ISNUMBER('Total Deaths'!I226),'Total Deaths'!I226/'Total Deaths'!I$31,"")</f>
        <v/>
      </c>
      <c r="I216" s="32" t="str">
        <f aca="false">IF(ISNUMBER('Total Deaths'!J227),'Total Deaths'!J227/'Total Deaths'!J$31,"")</f>
        <v/>
      </c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C217" s="32" t="str">
        <f aca="false">IF(ISNUMBER('Total Deaths'!D208),'Total Deaths'!D208/'Total Deaths'!D$31,"")</f>
        <v/>
      </c>
      <c r="D217" s="32" t="str">
        <f aca="false"> IF( ISNUMBER('Total Deaths'!E215),'Total Deaths'!E215/'Total Deaths'!E$31,"")</f>
        <v/>
      </c>
      <c r="E217" s="32" t="str">
        <f aca="false">IF(ISNUMBER('Total Deaths'!F219),'Total Deaths'!F219/'Total Deaths'!F$31,"")</f>
        <v/>
      </c>
      <c r="F217" s="32" t="str">
        <f aca="false">IF(ISNUMBER('Total Deaths'!G225),'Total Deaths'!G225/'Total Deaths'!$G$31,"")</f>
        <v/>
      </c>
      <c r="G217" s="32" t="str">
        <f aca="false">IF(ISNUMBER('Total Deaths'!H223),'Total Deaths'!H223/'Total Deaths'!H$31,"")</f>
        <v/>
      </c>
      <c r="H217" s="32" t="str">
        <f aca="false">IF(ISNUMBER('Total Deaths'!I227),'Total Deaths'!I227/'Total Deaths'!I$31,"")</f>
        <v/>
      </c>
      <c r="I217" s="32" t="str">
        <f aca="false">IF(ISNUMBER('Total Deaths'!J228),'Total Deaths'!J228/'Total Deaths'!J$31,"")</f>
        <v/>
      </c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C218" s="32" t="str">
        <f aca="false">IF(ISNUMBER('Total Deaths'!D209),'Total Deaths'!D209/'Total Deaths'!D$31,"")</f>
        <v/>
      </c>
      <c r="D218" s="32" t="str">
        <f aca="false"> IF( ISNUMBER('Total Deaths'!E216),'Total Deaths'!E216/'Total Deaths'!E$31,"")</f>
        <v/>
      </c>
      <c r="E218" s="32" t="str">
        <f aca="false">IF(ISNUMBER('Total Deaths'!F220),'Total Deaths'!F220/'Total Deaths'!F$31,"")</f>
        <v/>
      </c>
      <c r="F218" s="32" t="str">
        <f aca="false">IF(ISNUMBER('Total Deaths'!G226),'Total Deaths'!G226/'Total Deaths'!$G$31,"")</f>
        <v/>
      </c>
      <c r="G218" s="32" t="str">
        <f aca="false">IF(ISNUMBER('Total Deaths'!H224),'Total Deaths'!H224/'Total Deaths'!H$31,"")</f>
        <v/>
      </c>
      <c r="H218" s="32" t="str">
        <f aca="false">IF(ISNUMBER('Total Deaths'!I228),'Total Deaths'!I228/'Total Deaths'!I$31,"")</f>
        <v/>
      </c>
      <c r="I218" s="32" t="str">
        <f aca="false">IF(ISNUMBER('Total Deaths'!J229),'Total Deaths'!J229/'Total Deaths'!J$31,"")</f>
        <v/>
      </c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C219" s="32" t="str">
        <f aca="false">IF(ISNUMBER('Total Deaths'!D210),'Total Deaths'!D210/'Total Deaths'!D$31,"")</f>
        <v/>
      </c>
      <c r="D219" s="32" t="str">
        <f aca="false"> IF( ISNUMBER('Total Deaths'!E217),'Total Deaths'!E217/'Total Deaths'!E$31,"")</f>
        <v/>
      </c>
      <c r="E219" s="32" t="str">
        <f aca="false">IF(ISNUMBER('Total Deaths'!F221),'Total Deaths'!F221/'Total Deaths'!F$31,"")</f>
        <v/>
      </c>
      <c r="F219" s="32" t="str">
        <f aca="false">IF(ISNUMBER('Total Deaths'!G227),'Total Deaths'!G227/'Total Deaths'!$G$31,"")</f>
        <v/>
      </c>
      <c r="G219" s="32" t="str">
        <f aca="false">IF(ISNUMBER('Total Deaths'!H225),'Total Deaths'!H225/'Total Deaths'!H$31,"")</f>
        <v/>
      </c>
      <c r="H219" s="32" t="str">
        <f aca="false">IF(ISNUMBER('Total Deaths'!I229),'Total Deaths'!I229/'Total Deaths'!I$31,"")</f>
        <v/>
      </c>
      <c r="I219" s="32" t="str">
        <f aca="false">IF(ISNUMBER('Total Deaths'!J230),'Total Deaths'!J230/'Total Deaths'!J$31,"")</f>
        <v/>
      </c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C220" s="32" t="str">
        <f aca="false">IF(ISNUMBER('Total Deaths'!D211),'Total Deaths'!D211/'Total Deaths'!D$31,"")</f>
        <v/>
      </c>
      <c r="D220" s="32" t="str">
        <f aca="false"> IF( ISNUMBER('Total Deaths'!E218),'Total Deaths'!E218/'Total Deaths'!E$31,"")</f>
        <v/>
      </c>
      <c r="E220" s="32" t="str">
        <f aca="false">IF(ISNUMBER('Total Deaths'!F222),'Total Deaths'!F222/'Total Deaths'!F$31,"")</f>
        <v/>
      </c>
      <c r="F220" s="32" t="str">
        <f aca="false">IF(ISNUMBER('Total Deaths'!G228),'Total Deaths'!G228/'Total Deaths'!$G$31,"")</f>
        <v/>
      </c>
      <c r="G220" s="32" t="str">
        <f aca="false">IF(ISNUMBER('Total Deaths'!H226),'Total Deaths'!H226/'Total Deaths'!H$31,"")</f>
        <v/>
      </c>
      <c r="H220" s="32" t="str">
        <f aca="false">IF(ISNUMBER('Total Deaths'!I230),'Total Deaths'!I230/'Total Deaths'!I$31,"")</f>
        <v/>
      </c>
      <c r="I220" s="32" t="str">
        <f aca="false">IF(ISNUMBER('Total Deaths'!J231),'Total Deaths'!J231/'Total Deaths'!J$31,"")</f>
        <v/>
      </c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C221" s="32" t="str">
        <f aca="false">IF(ISNUMBER('Total Deaths'!D212),'Total Deaths'!D212/'Total Deaths'!D$31,"")</f>
        <v/>
      </c>
      <c r="D221" s="32" t="str">
        <f aca="false"> IF( ISNUMBER('Total Deaths'!E219),'Total Deaths'!E219/'Total Deaths'!E$31,"")</f>
        <v/>
      </c>
      <c r="E221" s="32" t="str">
        <f aca="false">IF(ISNUMBER('Total Deaths'!F223),'Total Deaths'!F223/'Total Deaths'!F$31,"")</f>
        <v/>
      </c>
      <c r="F221" s="32" t="str">
        <f aca="false">IF(ISNUMBER('Total Deaths'!G229),'Total Deaths'!G229/'Total Deaths'!$G$31,"")</f>
        <v/>
      </c>
      <c r="G221" s="32" t="str">
        <f aca="false">IF(ISNUMBER('Total Deaths'!H227),'Total Deaths'!H227/'Total Deaths'!H$31,"")</f>
        <v/>
      </c>
      <c r="H221" s="32" t="str">
        <f aca="false">IF(ISNUMBER('Total Deaths'!I231),'Total Deaths'!I231/'Total Deaths'!I$31,"")</f>
        <v/>
      </c>
      <c r="I221" s="32" t="str">
        <f aca="false">IF(ISNUMBER('Total Deaths'!J232),'Total Deaths'!J232/'Total Deaths'!J$31,"")</f>
        <v/>
      </c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C222" s="32" t="str">
        <f aca="false">IF(ISNUMBER('Total Deaths'!D213),'Total Deaths'!D213/'Total Deaths'!D$31,"")</f>
        <v/>
      </c>
      <c r="D222" s="32" t="str">
        <f aca="false"> IF( ISNUMBER('Total Deaths'!E220),'Total Deaths'!E220/'Total Deaths'!E$31,"")</f>
        <v/>
      </c>
      <c r="E222" s="32" t="str">
        <f aca="false">IF(ISNUMBER('Total Deaths'!F224),'Total Deaths'!F224/'Total Deaths'!F$31,"")</f>
        <v/>
      </c>
      <c r="F222" s="32" t="str">
        <f aca="false">IF(ISNUMBER('Total Deaths'!G230),'Total Deaths'!G230/'Total Deaths'!$G$31,"")</f>
        <v/>
      </c>
      <c r="G222" s="32" t="str">
        <f aca="false">IF(ISNUMBER('Total Deaths'!H228),'Total Deaths'!H228/'Total Deaths'!H$31,"")</f>
        <v/>
      </c>
      <c r="H222" s="32" t="str">
        <f aca="false">IF(ISNUMBER('Total Deaths'!I232),'Total Deaths'!I232/'Total Deaths'!I$31,"")</f>
        <v/>
      </c>
      <c r="I222" s="32" t="str">
        <f aca="false">IF(ISNUMBER('Total Deaths'!J233),'Total Deaths'!J233/'Total Deaths'!J$31,"")</f>
        <v/>
      </c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C223" s="32" t="str">
        <f aca="false">IF(ISNUMBER('Total Deaths'!D214),'Total Deaths'!D214/'Total Deaths'!D$31,"")</f>
        <v/>
      </c>
      <c r="D223" s="32" t="str">
        <f aca="false"> IF( ISNUMBER('Total Deaths'!E221),'Total Deaths'!E221/'Total Deaths'!E$31,"")</f>
        <v/>
      </c>
      <c r="E223" s="32" t="str">
        <f aca="false">IF(ISNUMBER('Total Deaths'!F225),'Total Deaths'!F225/'Total Deaths'!F$31,"")</f>
        <v/>
      </c>
      <c r="F223" s="32" t="str">
        <f aca="false">IF(ISNUMBER('Total Deaths'!G231),'Total Deaths'!G231/'Total Deaths'!$G$31,"")</f>
        <v/>
      </c>
      <c r="G223" s="32" t="str">
        <f aca="false">IF(ISNUMBER('Total Deaths'!H229),'Total Deaths'!H229/'Total Deaths'!H$31,"")</f>
        <v/>
      </c>
      <c r="H223" s="32" t="str">
        <f aca="false">IF(ISNUMBER('Total Deaths'!I233),'Total Deaths'!I233/'Total Deaths'!I$31,"")</f>
        <v/>
      </c>
      <c r="I223" s="32" t="str">
        <f aca="false">IF(ISNUMBER('Total Deaths'!J234),'Total Deaths'!J234/'Total Deaths'!J$31,"")</f>
        <v/>
      </c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C224" s="32" t="str">
        <f aca="false">IF(ISNUMBER('Total Deaths'!D215),'Total Deaths'!D215/'Total Deaths'!D$31,"")</f>
        <v/>
      </c>
      <c r="D224" s="32" t="str">
        <f aca="false"> IF( ISNUMBER('Total Deaths'!E222),'Total Deaths'!E222/'Total Deaths'!E$31,"")</f>
        <v/>
      </c>
      <c r="E224" s="32" t="str">
        <f aca="false">IF(ISNUMBER('Total Deaths'!F226),'Total Deaths'!F226/'Total Deaths'!F$31,"")</f>
        <v/>
      </c>
      <c r="F224" s="32" t="str">
        <f aca="false">IF(ISNUMBER('Total Deaths'!G232),'Total Deaths'!G232/'Total Deaths'!$G$31,"")</f>
        <v/>
      </c>
      <c r="G224" s="32" t="str">
        <f aca="false">IF(ISNUMBER('Total Deaths'!H230),'Total Deaths'!H230/'Total Deaths'!H$31,"")</f>
        <v/>
      </c>
      <c r="H224" s="32" t="str">
        <f aca="false">IF(ISNUMBER('Total Deaths'!I234),'Total Deaths'!I234/'Total Deaths'!I$31,"")</f>
        <v/>
      </c>
      <c r="I224" s="32" t="str">
        <f aca="false">IF(ISNUMBER('Total Deaths'!J235),'Total Deaths'!J235/'Total Deaths'!J$31,"")</f>
        <v/>
      </c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C225" s="32" t="str">
        <f aca="false">IF(ISNUMBER('Total Deaths'!D216),'Total Deaths'!D216/'Total Deaths'!D$31,"")</f>
        <v/>
      </c>
      <c r="D225" s="32" t="str">
        <f aca="false"> IF( ISNUMBER('Total Deaths'!E223),'Total Deaths'!E223/'Total Deaths'!E$31,"")</f>
        <v/>
      </c>
      <c r="E225" s="32" t="str">
        <f aca="false">IF(ISNUMBER('Total Deaths'!F227),'Total Deaths'!F227/'Total Deaths'!F$31,"")</f>
        <v/>
      </c>
      <c r="F225" s="32" t="str">
        <f aca="false">IF(ISNUMBER('Total Deaths'!G233),'Total Deaths'!G233/'Total Deaths'!$G$31,"")</f>
        <v/>
      </c>
      <c r="G225" s="32" t="str">
        <f aca="false">IF(ISNUMBER('Total Deaths'!H231),'Total Deaths'!H231/'Total Deaths'!H$31,"")</f>
        <v/>
      </c>
      <c r="H225" s="32" t="str">
        <f aca="false">IF(ISNUMBER('Total Deaths'!I235),'Total Deaths'!I235/'Total Deaths'!I$31,"")</f>
        <v/>
      </c>
      <c r="I225" s="32" t="str">
        <f aca="false">IF(ISNUMBER('Total Deaths'!J236),'Total Deaths'!J236/'Total Deaths'!J$31,"")</f>
        <v/>
      </c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C226" s="32" t="str">
        <f aca="false">IF(ISNUMBER('Total Deaths'!D217),'Total Deaths'!D217/'Total Deaths'!D$31,"")</f>
        <v/>
      </c>
      <c r="D226" s="32" t="str">
        <f aca="false"> IF( ISNUMBER('Total Deaths'!E224),'Total Deaths'!E224/'Total Deaths'!E$31,"")</f>
        <v/>
      </c>
      <c r="E226" s="32" t="str">
        <f aca="false">IF(ISNUMBER('Total Deaths'!F228),'Total Deaths'!F228/'Total Deaths'!F$31,"")</f>
        <v/>
      </c>
      <c r="F226" s="32" t="str">
        <f aca="false">IF(ISNUMBER('Total Deaths'!G234),'Total Deaths'!G234/'Total Deaths'!$G$31,"")</f>
        <v/>
      </c>
      <c r="G226" s="32" t="str">
        <f aca="false">IF(ISNUMBER('Total Deaths'!H232),'Total Deaths'!H232/'Total Deaths'!H$31,"")</f>
        <v/>
      </c>
      <c r="H226" s="32" t="str">
        <f aca="false">IF(ISNUMBER('Total Deaths'!I236),'Total Deaths'!I236/'Total Deaths'!I$31,"")</f>
        <v/>
      </c>
      <c r="I226" s="32" t="str">
        <f aca="false">IF(ISNUMBER('Total Deaths'!J237),'Total Deaths'!J237/'Total Deaths'!J$31,"")</f>
        <v/>
      </c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C227" s="32" t="str">
        <f aca="false">IF(ISNUMBER('Total Deaths'!D218),'Total Deaths'!D218/'Total Deaths'!D$31,"")</f>
        <v/>
      </c>
      <c r="D227" s="32" t="str">
        <f aca="false"> IF( ISNUMBER('Total Deaths'!E225),'Total Deaths'!E225/'Total Deaths'!E$31,"")</f>
        <v/>
      </c>
      <c r="E227" s="32" t="str">
        <f aca="false">IF(ISNUMBER('Total Deaths'!F229),'Total Deaths'!F229/'Total Deaths'!F$31,"")</f>
        <v/>
      </c>
      <c r="F227" s="32" t="str">
        <f aca="false">IF(ISNUMBER('Total Deaths'!G235),'Total Deaths'!G235/'Total Deaths'!$G$31,"")</f>
        <v/>
      </c>
      <c r="G227" s="32" t="str">
        <f aca="false">IF(ISNUMBER('Total Deaths'!H233),'Total Deaths'!H233/'Total Deaths'!H$31,"")</f>
        <v/>
      </c>
      <c r="H227" s="32" t="str">
        <f aca="false">IF(ISNUMBER('Total Deaths'!I237),'Total Deaths'!I237/'Total Deaths'!I$31,"")</f>
        <v/>
      </c>
      <c r="I227" s="32" t="str">
        <f aca="false">IF(ISNUMBER('Total Deaths'!J238),'Total Deaths'!J238/'Total Deaths'!J$31,"")</f>
        <v/>
      </c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C228" s="32" t="str">
        <f aca="false">IF(ISNUMBER('Total Deaths'!D219),'Total Deaths'!D219/'Total Deaths'!D$31,"")</f>
        <v/>
      </c>
      <c r="D228" s="32" t="str">
        <f aca="false"> IF( ISNUMBER('Total Deaths'!E226),'Total Deaths'!E226/'Total Deaths'!E$31,"")</f>
        <v/>
      </c>
      <c r="E228" s="32" t="str">
        <f aca="false">IF(ISNUMBER('Total Deaths'!F230),'Total Deaths'!F230/'Total Deaths'!F$31,"")</f>
        <v/>
      </c>
      <c r="F228" s="32" t="str">
        <f aca="false">IF(ISNUMBER('Total Deaths'!G236),'Total Deaths'!G236/'Total Deaths'!$G$31,"")</f>
        <v/>
      </c>
      <c r="G228" s="32" t="str">
        <f aca="false">IF(ISNUMBER('Total Deaths'!H234),'Total Deaths'!H234/'Total Deaths'!H$31,"")</f>
        <v/>
      </c>
      <c r="H228" s="32" t="str">
        <f aca="false">IF(ISNUMBER('Total Deaths'!I238),'Total Deaths'!I238/'Total Deaths'!I$31,"")</f>
        <v/>
      </c>
      <c r="I228" s="32" t="str">
        <f aca="false">IF(ISNUMBER('Total Deaths'!J239),'Total Deaths'!J239/'Total Deaths'!J$31,"")</f>
        <v/>
      </c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C229" s="32" t="str">
        <f aca="false">IF(ISNUMBER('Total Deaths'!D220),'Total Deaths'!D220/'Total Deaths'!D$31,"")</f>
        <v/>
      </c>
      <c r="D229" s="32" t="str">
        <f aca="false"> IF( ISNUMBER('Total Deaths'!E227),'Total Deaths'!E227/'Total Deaths'!E$31,"")</f>
        <v/>
      </c>
      <c r="E229" s="32" t="str">
        <f aca="false">IF(ISNUMBER('Total Deaths'!F231),'Total Deaths'!F231/'Total Deaths'!F$31,"")</f>
        <v/>
      </c>
      <c r="F229" s="32" t="str">
        <f aca="false">IF(ISNUMBER('Total Deaths'!G237),'Total Deaths'!G237/'Total Deaths'!$G$31,"")</f>
        <v/>
      </c>
      <c r="G229" s="32" t="str">
        <f aca="false">IF(ISNUMBER('Total Deaths'!H235),'Total Deaths'!H235/'Total Deaths'!H$31,"")</f>
        <v/>
      </c>
      <c r="H229" s="32" t="str">
        <f aca="false">IF(ISNUMBER('Total Deaths'!I239),'Total Deaths'!I239/'Total Deaths'!I$31,"")</f>
        <v/>
      </c>
      <c r="I229" s="32" t="str">
        <f aca="false">IF(ISNUMBER('Total Deaths'!J240),'Total Deaths'!J240/'Total Deaths'!J$31,"")</f>
        <v/>
      </c>
    </row>
    <row r="230" customFormat="false" ht="12.8" hidden="false" customHeight="false" outlineLevel="0" collapsed="false">
      <c r="A230" s="15"/>
    </row>
    <row r="231" customFormat="false" ht="12.8" hidden="false" customHeight="false" outlineLevel="0" collapsed="false">
      <c r="A231" s="15"/>
    </row>
    <row r="232" customFormat="false" ht="12.8" hidden="false" customHeight="false" outlineLevel="0" collapsed="false">
      <c r="A232" s="15"/>
    </row>
    <row r="233" customFormat="false" ht="12.8" hidden="false" customHeight="false" outlineLevel="0" collapsed="false">
      <c r="A233" s="15"/>
    </row>
    <row r="234" customFormat="false" ht="12.8" hidden="false" customHeight="false" outlineLevel="0" collapsed="false">
      <c r="A234" s="15"/>
    </row>
    <row r="235" customFormat="false" ht="12.8" hidden="false" customHeight="false" outlineLevel="0" collapsed="false">
      <c r="A235" s="15"/>
    </row>
    <row r="236" customFormat="false" ht="12.8" hidden="false" customHeight="false" outlineLevel="0" collapsed="false">
      <c r="A236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G233"/>
  <sheetViews>
    <sheetView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AO50" activeCellId="0" sqref="AO5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.64"/>
    <col collapsed="false" customWidth="false" hidden="false" outlineLevel="0" max="3" min="3" style="40" width="11.52"/>
    <col collapsed="false" customWidth="false" hidden="false" outlineLevel="0" max="9" min="4" style="1" width="11.52"/>
    <col collapsed="false" customWidth="true" hidden="false" outlineLevel="0" max="11" min="11" style="0" width="14.44"/>
  </cols>
  <sheetData>
    <row r="1" customFormat="false" ht="12.8" hidden="false" customHeight="false" outlineLevel="0" collapsed="false">
      <c r="C1" s="0"/>
      <c r="D1" s="0"/>
      <c r="E1" s="0"/>
      <c r="F1" s="0"/>
      <c r="G1" s="0"/>
      <c r="H1" s="0"/>
      <c r="I1" s="0"/>
    </row>
    <row r="2" customFormat="false" ht="12.8" hidden="false" customHeight="false" outlineLevel="0" collapsed="false">
      <c r="C2" s="0"/>
      <c r="D2" s="0"/>
      <c r="E2" s="0"/>
      <c r="F2" s="0"/>
      <c r="G2" s="0"/>
      <c r="H2" s="0"/>
      <c r="I2" s="0"/>
    </row>
    <row r="3" customFormat="false" ht="12.8" hidden="false" customHeight="false" outlineLevel="0" collapsed="false">
      <c r="C3" s="0"/>
      <c r="D3" s="0"/>
      <c r="E3" s="0"/>
      <c r="F3" s="0"/>
      <c r="G3" s="0"/>
      <c r="H3" s="0"/>
      <c r="I3" s="0"/>
    </row>
    <row r="4" customFormat="false" ht="12.8" hidden="false" customHeight="false" outlineLevel="0" collapsed="false">
      <c r="C4" s="0"/>
      <c r="D4" s="0"/>
      <c r="E4" s="0"/>
      <c r="F4" s="0"/>
      <c r="G4" s="0"/>
      <c r="H4" s="0"/>
      <c r="I4" s="0"/>
    </row>
    <row r="5" customFormat="false" ht="12.8" hidden="false" customHeight="false" outlineLevel="0" collapsed="false">
      <c r="C5" s="0"/>
      <c r="D5" s="0"/>
      <c r="E5" s="0"/>
      <c r="F5" s="0"/>
      <c r="G5" s="0"/>
      <c r="H5" s="0"/>
      <c r="I5" s="0"/>
    </row>
    <row r="6" customFormat="false" ht="12.8" hidden="false" customHeight="false" outlineLevel="0" collapsed="false">
      <c r="C6" s="0"/>
      <c r="D6" s="0"/>
      <c r="E6" s="0"/>
      <c r="F6" s="0"/>
      <c r="G6" s="0"/>
      <c r="H6" s="0"/>
      <c r="I6" s="0"/>
    </row>
    <row r="7" customFormat="false" ht="12.8" hidden="false" customHeight="false" outlineLevel="0" collapsed="false">
      <c r="C7" s="0"/>
      <c r="D7" s="0"/>
      <c r="E7" s="0"/>
      <c r="F7" s="0"/>
      <c r="G7" s="0"/>
      <c r="H7" s="0"/>
      <c r="I7" s="0"/>
    </row>
    <row r="8" customFormat="false" ht="12.8" hidden="false" customHeight="false" outlineLevel="0" collapsed="false">
      <c r="C8" s="0"/>
      <c r="D8" s="0"/>
      <c r="E8" s="0"/>
      <c r="F8" s="0"/>
      <c r="G8" s="0"/>
      <c r="H8" s="0"/>
      <c r="I8" s="0"/>
    </row>
    <row r="9" customFormat="false" ht="12.8" hidden="false" customHeight="false" outlineLevel="0" collapsed="false">
      <c r="C9" s="0"/>
      <c r="D9" s="0"/>
      <c r="E9" s="0"/>
      <c r="F9" s="0"/>
      <c r="G9" s="0"/>
      <c r="H9" s="0"/>
      <c r="I9" s="0"/>
    </row>
    <row r="10" customFormat="false" ht="12.8" hidden="false" customHeight="false" outlineLevel="0" collapsed="false">
      <c r="C10" s="0"/>
      <c r="D10" s="0"/>
      <c r="E10" s="0"/>
      <c r="F10" s="0"/>
      <c r="G10" s="0"/>
      <c r="H10" s="0"/>
      <c r="I10" s="0"/>
    </row>
    <row r="11" customFormat="false" ht="12.8" hidden="false" customHeight="false" outlineLevel="0" collapsed="false">
      <c r="C11" s="0"/>
      <c r="D11" s="0"/>
      <c r="E11" s="0"/>
      <c r="F11" s="0"/>
      <c r="G11" s="0"/>
      <c r="H11" s="0"/>
      <c r="I11" s="0"/>
    </row>
    <row r="12" customFormat="false" ht="12.8" hidden="false" customHeight="false" outlineLevel="0" collapsed="false">
      <c r="C12" s="0"/>
      <c r="D12" s="0"/>
      <c r="E12" s="0"/>
      <c r="F12" s="0"/>
      <c r="G12" s="0"/>
      <c r="H12" s="0"/>
      <c r="I12" s="0"/>
    </row>
    <row r="13" customFormat="false" ht="12.8" hidden="false" customHeight="false" outlineLevel="0" collapsed="false">
      <c r="C13" s="0"/>
      <c r="D13" s="0"/>
      <c r="E13" s="0"/>
      <c r="F13" s="0"/>
      <c r="G13" s="0"/>
      <c r="H13" s="0"/>
      <c r="I13" s="0"/>
    </row>
    <row r="14" customFormat="false" ht="12.8" hidden="false" customHeight="false" outlineLevel="0" collapsed="false">
      <c r="C14" s="0"/>
      <c r="D14" s="0"/>
      <c r="E14" s="0"/>
      <c r="F14" s="0"/>
      <c r="G14" s="0"/>
      <c r="H14" s="0"/>
      <c r="I14" s="0"/>
    </row>
    <row r="15" customFormat="false" ht="12.8" hidden="false" customHeight="false" outlineLevel="0" collapsed="false">
      <c r="C15" s="0"/>
      <c r="D15" s="0"/>
      <c r="E15" s="0"/>
      <c r="F15" s="0"/>
      <c r="G15" s="0"/>
      <c r="H15" s="0"/>
      <c r="I15" s="0"/>
    </row>
    <row r="16" customFormat="false" ht="12.8" hidden="false" customHeight="false" outlineLevel="0" collapsed="false">
      <c r="C16" s="0"/>
      <c r="D16" s="0"/>
      <c r="E16" s="0"/>
      <c r="F16" s="0"/>
      <c r="G16" s="0"/>
      <c r="H16" s="0"/>
      <c r="I16" s="0"/>
    </row>
    <row r="17" customFormat="false" ht="12.8" hidden="false" customHeight="false" outlineLevel="0" collapsed="false">
      <c r="C17" s="0"/>
      <c r="D17" s="0"/>
      <c r="E17" s="0"/>
      <c r="F17" s="0"/>
      <c r="G17" s="0"/>
      <c r="H17" s="0"/>
      <c r="I17" s="0"/>
    </row>
    <row r="18" customFormat="false" ht="12.8" hidden="false" customHeight="false" outlineLevel="0" collapsed="false">
      <c r="C18" s="0"/>
      <c r="D18" s="0"/>
      <c r="E18" s="0"/>
      <c r="F18" s="0"/>
      <c r="G18" s="0"/>
      <c r="H18" s="0"/>
      <c r="I18" s="0"/>
    </row>
    <row r="19" customFormat="false" ht="12.8" hidden="false" customHeight="false" outlineLevel="0" collapsed="false">
      <c r="C19" s="0"/>
      <c r="D19" s="0"/>
      <c r="E19" s="0"/>
      <c r="F19" s="0"/>
      <c r="G19" s="0"/>
      <c r="H19" s="0"/>
      <c r="I19" s="0"/>
    </row>
    <row r="20" customFormat="false" ht="12.8" hidden="false" customHeight="false" outlineLevel="0" collapsed="false">
      <c r="C20" s="0"/>
      <c r="D20" s="0"/>
      <c r="E20" s="0"/>
      <c r="F20" s="0"/>
      <c r="G20" s="0"/>
      <c r="H20" s="0"/>
      <c r="I20" s="0"/>
    </row>
    <row r="21" customFormat="false" ht="12.8" hidden="false" customHeight="false" outlineLevel="0" collapsed="false">
      <c r="C21" s="0"/>
      <c r="D21" s="0"/>
      <c r="E21" s="0"/>
      <c r="F21" s="0"/>
      <c r="G21" s="0"/>
      <c r="H21" s="0"/>
      <c r="I21" s="0"/>
    </row>
    <row r="22" customFormat="false" ht="12.8" hidden="false" customHeight="false" outlineLevel="0" collapsed="false">
      <c r="C22" s="0"/>
      <c r="D22" s="0"/>
      <c r="E22" s="0"/>
      <c r="F22" s="0"/>
      <c r="G22" s="0"/>
      <c r="H22" s="0"/>
      <c r="I22" s="0"/>
    </row>
    <row r="23" customFormat="false" ht="12.8" hidden="false" customHeight="false" outlineLevel="0" collapsed="false">
      <c r="C23" s="0"/>
      <c r="D23" s="0"/>
      <c r="E23" s="0"/>
      <c r="F23" s="0"/>
      <c r="G23" s="0"/>
      <c r="H23" s="0"/>
      <c r="I23" s="0"/>
    </row>
    <row r="24" customFormat="false" ht="12.8" hidden="false" customHeight="false" outlineLevel="0" collapsed="false">
      <c r="C24" s="0"/>
      <c r="D24" s="0"/>
      <c r="E24" s="0"/>
      <c r="F24" s="0"/>
      <c r="G24" s="0"/>
      <c r="H24" s="0"/>
      <c r="I24" s="0"/>
    </row>
    <row r="25" customFormat="false" ht="12.8" hidden="false" customHeight="false" outlineLevel="0" collapsed="false">
      <c r="C25" s="0"/>
      <c r="D25" s="0"/>
      <c r="E25" s="0"/>
      <c r="F25" s="0"/>
      <c r="G25" s="0"/>
      <c r="H25" s="0"/>
      <c r="I25" s="0"/>
    </row>
    <row r="26" customFormat="false" ht="12.8" hidden="false" customHeight="false" outlineLevel="0" collapsed="false">
      <c r="C26" s="0"/>
      <c r="D26" s="0"/>
      <c r="E26" s="0"/>
      <c r="F26" s="0"/>
      <c r="G26" s="0"/>
      <c r="H26" s="0"/>
      <c r="I26" s="0"/>
    </row>
    <row r="27" customFormat="false" ht="12.8" hidden="false" customHeight="false" outlineLevel="0" collapsed="false">
      <c r="C27" s="0"/>
      <c r="D27" s="0"/>
      <c r="E27" s="0"/>
      <c r="F27" s="0"/>
      <c r="G27" s="0"/>
      <c r="H27" s="0"/>
      <c r="I27" s="0"/>
    </row>
    <row r="28" customFormat="false" ht="12.8" hidden="false" customHeight="false" outlineLevel="0" collapsed="false">
      <c r="C28" s="0"/>
      <c r="D28" s="0"/>
      <c r="E28" s="0"/>
      <c r="F28" s="0"/>
      <c r="G28" s="0"/>
      <c r="H28" s="0"/>
      <c r="I28" s="0"/>
    </row>
    <row r="29" customFormat="false" ht="12.8" hidden="false" customHeight="false" outlineLevel="0" collapsed="false">
      <c r="C29" s="0"/>
      <c r="D29" s="0"/>
      <c r="E29" s="0"/>
      <c r="F29" s="0"/>
      <c r="G29" s="0"/>
      <c r="H29" s="0"/>
      <c r="I29" s="0"/>
    </row>
    <row r="30" customFormat="false" ht="12.8" hidden="false" customHeight="false" outlineLevel="0" collapsed="false">
      <c r="C30" s="0"/>
      <c r="D30" s="0"/>
      <c r="E30" s="0"/>
      <c r="F30" s="0"/>
      <c r="G30" s="0"/>
      <c r="H30" s="0"/>
      <c r="I30" s="0"/>
    </row>
    <row r="31" customFormat="false" ht="12.8" hidden="false" customHeight="false" outlineLevel="0" collapsed="false">
      <c r="C31" s="0"/>
      <c r="D31" s="0"/>
      <c r="E31" s="0"/>
      <c r="F31" s="0"/>
      <c r="G31" s="0"/>
      <c r="H31" s="0"/>
      <c r="I31" s="0"/>
    </row>
    <row r="32" customFormat="false" ht="12.8" hidden="false" customHeight="false" outlineLevel="0" collapsed="false">
      <c r="C32" s="0"/>
      <c r="D32" s="0"/>
      <c r="E32" s="0"/>
      <c r="F32" s="0"/>
      <c r="G32" s="0"/>
      <c r="H32" s="0"/>
      <c r="I32" s="0"/>
    </row>
    <row r="33" customFormat="false" ht="12.8" hidden="false" customHeight="false" outlineLevel="0" collapsed="false">
      <c r="C33" s="0"/>
      <c r="D33" s="0"/>
      <c r="E33" s="0"/>
      <c r="F33" s="0"/>
      <c r="G33" s="0"/>
      <c r="H33" s="0"/>
      <c r="I33" s="0"/>
    </row>
    <row r="34" customFormat="false" ht="12.8" hidden="false" customHeight="false" outlineLevel="0" collapsed="false">
      <c r="C34" s="0"/>
      <c r="D34" s="0"/>
      <c r="E34" s="0"/>
      <c r="F34" s="0"/>
      <c r="G34" s="0"/>
      <c r="H34" s="0"/>
      <c r="I34" s="0"/>
    </row>
    <row r="35" customFormat="false" ht="12.8" hidden="false" customHeight="false" outlineLevel="0" collapsed="false">
      <c r="C35" s="0"/>
      <c r="D35" s="0"/>
      <c r="E35" s="0"/>
      <c r="F35" s="0"/>
      <c r="G35" s="0"/>
      <c r="H35" s="0"/>
      <c r="I35" s="0"/>
    </row>
    <row r="36" customFormat="false" ht="12.8" hidden="false" customHeight="false" outlineLevel="0" collapsed="false">
      <c r="C36" s="0"/>
      <c r="D36" s="0"/>
      <c r="E36" s="0"/>
      <c r="F36" s="0"/>
      <c r="G36" s="0"/>
      <c r="H36" s="0"/>
      <c r="I36" s="0"/>
    </row>
    <row r="37" customFormat="false" ht="12.8" hidden="false" customHeight="false" outlineLevel="0" collapsed="false">
      <c r="C37" s="0"/>
      <c r="D37" s="0"/>
      <c r="E37" s="0"/>
      <c r="F37" s="0"/>
      <c r="G37" s="0"/>
      <c r="H37" s="0"/>
      <c r="I37" s="0"/>
    </row>
    <row r="38" customFormat="false" ht="12.8" hidden="false" customHeight="false" outlineLevel="0" collapsed="false">
      <c r="C38" s="0"/>
      <c r="D38" s="0"/>
      <c r="E38" s="0"/>
      <c r="F38" s="0"/>
      <c r="G38" s="0"/>
      <c r="H38" s="0"/>
      <c r="I38" s="0"/>
    </row>
    <row r="39" customFormat="false" ht="12.8" hidden="false" customHeight="false" outlineLevel="0" collapsed="false">
      <c r="C39" s="0"/>
      <c r="D39" s="0"/>
      <c r="E39" s="0"/>
      <c r="F39" s="0"/>
      <c r="G39" s="0"/>
      <c r="H39" s="0"/>
      <c r="I39" s="0"/>
    </row>
    <row r="40" customFormat="false" ht="12.8" hidden="false" customHeight="false" outlineLevel="0" collapsed="false">
      <c r="C40" s="0"/>
      <c r="D40" s="0"/>
      <c r="E40" s="0"/>
      <c r="F40" s="0"/>
      <c r="G40" s="0"/>
      <c r="H40" s="0"/>
      <c r="I40" s="0"/>
    </row>
    <row r="41" customFormat="false" ht="12.8" hidden="false" customHeight="false" outlineLevel="0" collapsed="false">
      <c r="C41" s="0"/>
      <c r="D41" s="0"/>
      <c r="E41" s="0"/>
      <c r="F41" s="0"/>
      <c r="G41" s="0"/>
      <c r="H41" s="0"/>
      <c r="I41" s="0"/>
    </row>
    <row r="42" customFormat="false" ht="12.8" hidden="false" customHeight="false" outlineLevel="0" collapsed="false">
      <c r="C42" s="0"/>
      <c r="D42" s="0"/>
      <c r="E42" s="0"/>
      <c r="F42" s="0"/>
      <c r="G42" s="0"/>
      <c r="H42" s="0"/>
      <c r="I42" s="0"/>
    </row>
    <row r="43" customFormat="false" ht="12.8" hidden="false" customHeight="false" outlineLevel="0" collapsed="false">
      <c r="C43" s="0"/>
      <c r="D43" s="0"/>
      <c r="E43" s="0"/>
      <c r="F43" s="0"/>
      <c r="G43" s="0"/>
      <c r="H43" s="0"/>
      <c r="I43" s="0"/>
    </row>
    <row r="44" customFormat="false" ht="12.8" hidden="false" customHeight="false" outlineLevel="0" collapsed="false">
      <c r="C44" s="0"/>
      <c r="D44" s="0"/>
      <c r="E44" s="0"/>
      <c r="F44" s="0"/>
      <c r="G44" s="0"/>
      <c r="H44" s="0"/>
      <c r="I44" s="0"/>
    </row>
    <row r="45" customFormat="false" ht="12.8" hidden="false" customHeight="false" outlineLevel="0" collapsed="false">
      <c r="C45" s="0"/>
      <c r="D45" s="0"/>
      <c r="E45" s="0"/>
      <c r="F45" s="0"/>
      <c r="G45" s="0"/>
      <c r="H45" s="0"/>
      <c r="I45" s="0"/>
    </row>
    <row r="46" customFormat="false" ht="12.8" hidden="false" customHeight="false" outlineLevel="0" collapsed="false">
      <c r="C46" s="0"/>
      <c r="D46" s="0"/>
      <c r="E46" s="0"/>
      <c r="F46" s="0"/>
      <c r="G46" s="0"/>
      <c r="H46" s="0"/>
      <c r="I46" s="0"/>
    </row>
    <row r="47" customFormat="false" ht="12.8" hidden="false" customHeight="false" outlineLevel="0" collapsed="false">
      <c r="C47" s="0"/>
      <c r="D47" s="0"/>
      <c r="E47" s="0"/>
      <c r="F47" s="0"/>
      <c r="G47" s="0"/>
      <c r="H47" s="0"/>
      <c r="I47" s="0"/>
    </row>
    <row r="48" customFormat="false" ht="12.8" hidden="false" customHeight="false" outlineLevel="0" collapsed="false">
      <c r="C48" s="0" t="s">
        <v>143</v>
      </c>
      <c r="D48" s="32" t="n">
        <f aca="false">AVERAGE(D52:D54)</f>
        <v>1.56245407113463</v>
      </c>
      <c r="E48" s="32" t="n">
        <f aca="false">AVERAGE(E52:E54)</f>
        <v>1.49922756981581</v>
      </c>
      <c r="F48" s="32" t="n">
        <f aca="false">AVERAGE(F52:F54)</f>
        <v>1.35539553648945</v>
      </c>
      <c r="G48" s="32" t="n">
        <f aca="false">AVERAGE(G52:G54)</f>
        <v>1.51651651651652</v>
      </c>
      <c r="H48" s="32" t="n">
        <f aca="false">AVERAGE(H52:H54)</f>
        <v>1.34094671452689</v>
      </c>
      <c r="I48" s="32" t="n">
        <f aca="false">AVERAGE(I52:I54)</f>
        <v>1.24566129573682</v>
      </c>
      <c r="J48" s="32" t="n">
        <f aca="false">AVERAGE(J52:J54)</f>
        <v>1.17036020264714</v>
      </c>
    </row>
    <row r="49" customFormat="false" ht="12.8" hidden="false" customHeight="false" outlineLevel="0" collapsed="false">
      <c r="C49" s="0"/>
      <c r="D49" s="0"/>
      <c r="E49" s="0"/>
      <c r="F49" s="0"/>
      <c r="G49" s="0"/>
      <c r="H49" s="0"/>
      <c r="I49" s="0"/>
    </row>
    <row r="50" customFormat="false" ht="12.8" hidden="false" customHeight="false" outlineLevel="0" collapsed="false">
      <c r="C50" s="0"/>
      <c r="D50" s="51" t="s">
        <v>144</v>
      </c>
      <c r="E50" s="0"/>
      <c r="F50" s="0"/>
      <c r="G50" s="0"/>
      <c r="H50" s="0"/>
      <c r="I50" s="0"/>
      <c r="O50" s="51" t="s">
        <v>144</v>
      </c>
      <c r="Z50" s="51" t="s">
        <v>144</v>
      </c>
    </row>
    <row r="51" customFormat="false" ht="12.8" hidden="false" customHeight="false" outlineLevel="0" collapsed="false">
      <c r="C51" s="0"/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128</v>
      </c>
      <c r="M51" s="7" t="s">
        <v>120</v>
      </c>
      <c r="O51" s="45" t="s">
        <v>9</v>
      </c>
      <c r="P51" s="7" t="s">
        <v>10</v>
      </c>
      <c r="Q51" s="7" t="s">
        <v>11</v>
      </c>
      <c r="R51" s="7" t="s">
        <v>13</v>
      </c>
      <c r="S51" s="7" t="s">
        <v>15</v>
      </c>
      <c r="T51" s="7" t="s">
        <v>14</v>
      </c>
      <c r="U51" s="7" t="s">
        <v>12</v>
      </c>
      <c r="V51" s="7"/>
      <c r="Z51" s="7" t="s">
        <v>10</v>
      </c>
      <c r="AA51" s="7" t="s">
        <v>12</v>
      </c>
      <c r="AB51" s="7" t="s">
        <v>14</v>
      </c>
      <c r="AC51" s="7" t="s">
        <v>15</v>
      </c>
      <c r="AD51" s="45" t="s">
        <v>9</v>
      </c>
      <c r="AE51" s="7" t="s">
        <v>11</v>
      </c>
      <c r="AF51" s="7" t="s">
        <v>13</v>
      </c>
    </row>
    <row r="52" customFormat="false" ht="12.8" hidden="false" customHeight="false" outlineLevel="0" collapsed="false">
      <c r="C52" s="0" t="n">
        <v>0</v>
      </c>
      <c r="D52" s="47" t="n">
        <f aca="false">'Deaths per day'!$D52</f>
        <v>1.15575396825397</v>
      </c>
      <c r="E52" s="47" t="n">
        <f aca="false">'Deaths per day'!$E52</f>
        <v>1.25775401069519</v>
      </c>
      <c r="F52" s="47" t="n">
        <f aca="false">'Deaths per day'!$F52</f>
        <v>1.21342117358664</v>
      </c>
      <c r="G52" s="47" t="n">
        <f aca="false">'Deaths per day'!$G52</f>
        <v>1.15830115830116</v>
      </c>
      <c r="H52" s="47" t="n">
        <f aca="false">'Deaths per day'!$H52</f>
        <v>1.26124797167724</v>
      </c>
      <c r="I52" s="47" t="n">
        <f aca="false">'Deaths per day'!$I52</f>
        <v>1.17371601208459</v>
      </c>
      <c r="J52" s="47" t="n">
        <f aca="false">'Deaths per day'!$J52</f>
        <v>1.25686321317737</v>
      </c>
      <c r="K52" s="54"/>
      <c r="L52" s="20"/>
      <c r="M52" s="15" t="n">
        <f aca="false">'Deaths-1M'!$A$52</f>
        <v>43897</v>
      </c>
      <c r="N52" s="0" t="n">
        <v>0</v>
      </c>
      <c r="O52" s="47" t="n">
        <f aca="false">IF(ISNUMBER($D52),$D52,"")</f>
        <v>1.15575396825397</v>
      </c>
      <c r="P52" s="47" t="n">
        <f aca="false">IF(ISNUMBER($E52),$E52,"")</f>
        <v>1.25775401069519</v>
      </c>
      <c r="Q52" s="47" t="n">
        <f aca="false">IF(ISNUMBER($F52),$F52,"")</f>
        <v>1.21342117358664</v>
      </c>
      <c r="R52" s="47" t="n">
        <f aca="false">IF(ISNUMBER($H52),$H52,"")</f>
        <v>1.26124797167724</v>
      </c>
      <c r="S52" s="47" t="n">
        <f aca="false">IF(ISNUMBER($J52),$J52,"")</f>
        <v>1.25686321317737</v>
      </c>
      <c r="T52" s="47" t="n">
        <f aca="false">IF(ISNUMBER($I52),$I52,"")</f>
        <v>1.17371601208459</v>
      </c>
      <c r="U52" s="47" t="n">
        <f aca="false">IF(ISNUMBER($G52),$G52,"")</f>
        <v>1.15830115830116</v>
      </c>
      <c r="V52" s="7"/>
      <c r="Y52" s="0" t="n">
        <v>0</v>
      </c>
      <c r="Z52" s="47" t="n">
        <f aca="false">IF(ISNUMBER($E52),$E52,"")</f>
        <v>1.25775401069519</v>
      </c>
      <c r="AA52" s="47" t="n">
        <f aca="false">IF(ISNUMBER($G52),$G52,"")</f>
        <v>1.15830115830116</v>
      </c>
      <c r="AB52" s="47" t="n">
        <f aca="false">IF(ISNUMBER($I52),$I52,"")</f>
        <v>1.17371601208459</v>
      </c>
      <c r="AC52" s="47" t="n">
        <f aca="false">IF(ISNUMBER($J52),$J52,"")</f>
        <v>1.25686321317737</v>
      </c>
      <c r="AD52" s="47" t="n">
        <f aca="false">IF(ISNUMBER($D52),$D52,"")</f>
        <v>1.15575396825397</v>
      </c>
      <c r="AE52" s="47" t="n">
        <f aca="false">IF(ISNUMBER($F52),$F52,"")</f>
        <v>1.21342117358664</v>
      </c>
      <c r="AF52" s="47" t="n">
        <f aca="false">IF(ISNUMBER($H52),$H52,"")</f>
        <v>1.26124797167724</v>
      </c>
      <c r="AG52" s="32"/>
    </row>
    <row r="53" customFormat="false" ht="12.8" hidden="false" customHeight="false" outlineLevel="0" collapsed="false">
      <c r="C53" s="0" t="n">
        <f aca="false">C52+1</f>
        <v>1</v>
      </c>
      <c r="D53" s="47" t="n">
        <f aca="false">(0.7*'Deaths per day'!$D52+1.3*'Deaths per day'!$D53)/2</f>
        <v>1.83391203703704</v>
      </c>
      <c r="E53" s="47" t="n">
        <f aca="false">(0.7*'Deaths per day'!$E52+1.3*'Deaths per day'!$E53)/2</f>
        <v>1.8027807486631</v>
      </c>
      <c r="F53" s="47" t="n">
        <f aca="false">(0.7*'Deaths per day'!$F52+1.3*'Deaths per day'!$F53)/2</f>
        <v>1.50022981461621</v>
      </c>
      <c r="G53" s="47" t="n">
        <f aca="false">(0.7*'Deaths per day'!$G52+1.3*'Deaths per day'!$G53)/2</f>
        <v>1.78571428571429</v>
      </c>
      <c r="H53" s="47" t="n">
        <f aca="false">(0.7*'Deaths per day'!$H52+1.3*'Deaths per day'!$H53)/2</f>
        <v>1.15098097064464</v>
      </c>
      <c r="I53" s="47" t="n">
        <f aca="false">(0.7*'Deaths per day'!$I52+1.3*'Deaths per day'!$I53)/2</f>
        <v>1.19826283987915</v>
      </c>
      <c r="J53" s="47" t="n">
        <f aca="false">(0.7*'Deaths per day'!$J52+1.3*'Deaths per day'!J53)/2</f>
        <v>1.07609214609692</v>
      </c>
      <c r="K53" s="54"/>
      <c r="L53" s="20"/>
      <c r="M53" s="15" t="n">
        <f aca="false">M52+1</f>
        <v>43898</v>
      </c>
      <c r="N53" s="0" t="n">
        <f aca="false">N52+1</f>
        <v>1</v>
      </c>
      <c r="O53" s="47" t="n">
        <f aca="false">IF(ISNUMBER($D53),$D53,"")</f>
        <v>1.83391203703704</v>
      </c>
      <c r="P53" s="47" t="n">
        <f aca="false">IF(ISNUMBER($E53),$E53,"")</f>
        <v>1.8027807486631</v>
      </c>
      <c r="Q53" s="47" t="n">
        <f aca="false">IF(ISNUMBER($F53),$F53,"")</f>
        <v>1.50022981461621</v>
      </c>
      <c r="R53" s="47" t="n">
        <f aca="false">IF(ISNUMBER($H53),$H53,"")</f>
        <v>1.15098097064464</v>
      </c>
      <c r="S53" s="47" t="n">
        <f aca="false">IF(ISNUMBER($J53),$J53,"")</f>
        <v>1.07609214609692</v>
      </c>
      <c r="T53" s="47" t="n">
        <f aca="false">IF(ISNUMBER($I53),$I53,"")</f>
        <v>1.19826283987915</v>
      </c>
      <c r="U53" s="47" t="n">
        <f aca="false">IF(ISNUMBER($G53),$G53,"")</f>
        <v>1.78571428571429</v>
      </c>
      <c r="V53" s="7"/>
      <c r="Y53" s="0" t="n">
        <f aca="false">Y52+1</f>
        <v>1</v>
      </c>
      <c r="Z53" s="47" t="n">
        <f aca="false">IF(ISNUMBER($E53),$E53,"")</f>
        <v>1.8027807486631</v>
      </c>
      <c r="AA53" s="47" t="n">
        <f aca="false">IF(ISNUMBER($G53),$G53,"")</f>
        <v>1.78571428571429</v>
      </c>
      <c r="AB53" s="47" t="n">
        <f aca="false">IF(ISNUMBER($I53),$I53,"")</f>
        <v>1.19826283987915</v>
      </c>
      <c r="AC53" s="47" t="n">
        <f aca="false">IF(ISNUMBER($J53),$J53,"")</f>
        <v>1.07609214609692</v>
      </c>
      <c r="AD53" s="47" t="n">
        <f aca="false">IF(ISNUMBER($D53),$D53,"")</f>
        <v>1.83391203703704</v>
      </c>
      <c r="AE53" s="47" t="n">
        <f aca="false">IF(ISNUMBER($F53),$F53,"")</f>
        <v>1.50022981461621</v>
      </c>
      <c r="AF53" s="47" t="n">
        <f aca="false">IF(ISNUMBER($H53),$H53,"")</f>
        <v>1.15098097064464</v>
      </c>
      <c r="AG53" s="32"/>
    </row>
    <row r="54" customFormat="false" ht="12.8" hidden="false" customHeight="false" outlineLevel="0" collapsed="false">
      <c r="C54" s="0" t="n">
        <f aca="false">C53+1</f>
        <v>2</v>
      </c>
      <c r="D54" s="47" t="n">
        <f aca="false">(0.7*'Deaths per day'!$D52+'Deaths per day'!$D53+1.3*'Deaths per day'!$D54)/3</f>
        <v>1.69769620811288</v>
      </c>
      <c r="E54" s="47" t="n">
        <f aca="false">(0.7*'Deaths per day'!$E52+'Deaths per day'!$E53+1.3*'Deaths per day'!$E54)/3</f>
        <v>1.43714795008913</v>
      </c>
      <c r="F54" s="47" t="n">
        <f aca="false">(0.7*'Deaths per day'!$F52+'Deaths per day'!$F53+1.3*'Deaths per day'!$F54)/3</f>
        <v>1.35253562126551</v>
      </c>
      <c r="G54" s="47" t="n">
        <f aca="false">(0.7*'Deaths per day'!$G52+'Deaths per day'!$G53+1.3*'Deaths per day'!$G54)/3</f>
        <v>1.60553410553411</v>
      </c>
      <c r="H54" s="47" t="n">
        <f aca="false">(0.7*'Deaths per day'!$H52+'Deaths per day'!$H53+1.3*'Deaths per day'!$H54)/3</f>
        <v>1.61061120125879</v>
      </c>
      <c r="I54" s="47" t="n">
        <f aca="false">(0.7*'Deaths per day'!$I52+'Deaths per day'!$I53+1.3*'Deaths per day'!$I54)/3</f>
        <v>1.36500503524673</v>
      </c>
      <c r="J54" s="47" t="n">
        <f aca="false">(0.7*'Deaths per day'!$J52+'Deaths per day'!$J53+1.3*'Deaths per day'!$J54)/3</f>
        <v>1.17812524866714</v>
      </c>
      <c r="K54" s="54"/>
      <c r="L54" s="20"/>
      <c r="M54" s="15" t="n">
        <f aca="false">M53+1</f>
        <v>43899</v>
      </c>
      <c r="N54" s="0" t="n">
        <f aca="false">N53+1</f>
        <v>2</v>
      </c>
      <c r="O54" s="47" t="n">
        <f aca="false">IF(ISNUMBER($D54),$D54,"")</f>
        <v>1.69769620811288</v>
      </c>
      <c r="P54" s="47" t="n">
        <f aca="false">IF(ISNUMBER($E54),$E54,"")</f>
        <v>1.43714795008913</v>
      </c>
      <c r="Q54" s="47" t="n">
        <f aca="false">IF(ISNUMBER($F54),$F54,"")</f>
        <v>1.35253562126551</v>
      </c>
      <c r="R54" s="47" t="n">
        <f aca="false">IF(ISNUMBER($H54),$H54,"")</f>
        <v>1.61061120125879</v>
      </c>
      <c r="S54" s="47" t="n">
        <f aca="false">IF(ISNUMBER($J54),$J54,"")</f>
        <v>1.17812524866714</v>
      </c>
      <c r="T54" s="47" t="n">
        <f aca="false">IF(ISNUMBER($I54),$I54,"")</f>
        <v>1.36500503524673</v>
      </c>
      <c r="U54" s="47" t="n">
        <f aca="false">IF(ISNUMBER($G54),$G54,"")</f>
        <v>1.60553410553411</v>
      </c>
      <c r="V54" s="7"/>
      <c r="Y54" s="0" t="n">
        <f aca="false">Y53+1</f>
        <v>2</v>
      </c>
      <c r="Z54" s="47" t="n">
        <f aca="false">IF(ISNUMBER($E54),$E54,"")</f>
        <v>1.43714795008913</v>
      </c>
      <c r="AA54" s="47" t="n">
        <f aca="false">IF(ISNUMBER($G54),$G54,"")</f>
        <v>1.60553410553411</v>
      </c>
      <c r="AB54" s="47" t="n">
        <f aca="false">IF(ISNUMBER($I54),$I54,"")</f>
        <v>1.36500503524673</v>
      </c>
      <c r="AC54" s="47" t="n">
        <f aca="false">IF(ISNUMBER($J54),$J54,"")</f>
        <v>1.17812524866714</v>
      </c>
      <c r="AD54" s="47" t="n">
        <f aca="false">IF(ISNUMBER($D54),$D54,"")</f>
        <v>1.69769620811288</v>
      </c>
      <c r="AE54" s="47" t="n">
        <f aca="false">IF(ISNUMBER($F54),$F54,"")</f>
        <v>1.35253562126551</v>
      </c>
      <c r="AF54" s="47" t="n">
        <f aca="false">IF(ISNUMBER($H54),$H54,"")</f>
        <v>1.61061120125879</v>
      </c>
      <c r="AG54" s="32"/>
    </row>
    <row r="55" customFormat="false" ht="12.8" hidden="false" customHeight="false" outlineLevel="0" collapsed="false">
      <c r="C55" s="0" t="n">
        <f aca="false">C54+1</f>
        <v>3</v>
      </c>
      <c r="D55" s="47" t="n">
        <f aca="false">(0.7*'Deaths per day'!$D52+0.8*'Deaths per day'!$D53+1.2*'Deaths per day'!$D54+1.3*'Deaths per day'!$D55)/4</f>
        <v>2.02600033068783</v>
      </c>
      <c r="E55" s="47" t="n">
        <f aca="false">(0.7*'Deaths per day'!$E52+0.8*'Deaths per day'!$E53+1.2*'Deaths per day'!$E54+1.3*'Deaths per day'!$E55)/4</f>
        <v>2.2751871657754</v>
      </c>
      <c r="F55" s="47" t="n">
        <f aca="false">(0.7*'Deaths per day'!$F52+0.8*'Deaths per day'!$F53+1.2*'Deaths per day'!$F54+1.3*'Deaths per day'!$F55)/4</f>
        <v>1.45947602267504</v>
      </c>
      <c r="G55" s="47" t="n">
        <f aca="false">(0.7*'Deaths per day'!$G52+0.8*'Deaths per day'!$G53+1.2*'Deaths per day'!$G54+1.3*'Deaths per day'!$G55)/4</f>
        <v>1.94015444015444</v>
      </c>
      <c r="H55" s="47" t="n">
        <f aca="false">(0.7*'Deaths per day'!$H52+0.8*'Deaths per day'!$H53+1.2*'Deaths per day'!$H54+1.3*'Deaths per day'!$H55)/4</f>
        <v>1.99015341495796</v>
      </c>
      <c r="I55" s="47" t="n">
        <f aca="false">(0.7*'Deaths per day'!$I52+0.8*'Deaths per day'!$I53+1.2*'Deaths per day'!$I54+1.3*'Deaths per day'!$I55)/4</f>
        <v>1.27896525679758</v>
      </c>
      <c r="J55" s="47" t="n">
        <f aca="false">(0.7*'Deaths per day'!$J52+0.8*'Deaths per day'!$J53+1.2*'Deaths per day'!$J54+1.3*'Deaths per day'!$J55)/4</f>
        <v>1.20586655526379</v>
      </c>
      <c r="K55" s="54"/>
      <c r="L55" s="20"/>
      <c r="M55" s="15" t="n">
        <f aca="false">M54+1</f>
        <v>43900</v>
      </c>
      <c r="N55" s="0" t="n">
        <f aca="false">N54+1</f>
        <v>3</v>
      </c>
      <c r="O55" s="47" t="n">
        <f aca="false">IF(ISNUMBER($D55),$D55,"")</f>
        <v>2.02600033068783</v>
      </c>
      <c r="P55" s="47" t="n">
        <f aca="false">IF(ISNUMBER($E55),$E55,"")</f>
        <v>2.2751871657754</v>
      </c>
      <c r="Q55" s="47" t="n">
        <f aca="false">IF(ISNUMBER($F55),$F55,"")</f>
        <v>1.45947602267504</v>
      </c>
      <c r="R55" s="47" t="n">
        <f aca="false">IF(ISNUMBER($H55),$H55,"")</f>
        <v>1.99015341495796</v>
      </c>
      <c r="S55" s="47" t="n">
        <f aca="false">IF(ISNUMBER($J55),$J55,"")</f>
        <v>1.20586655526379</v>
      </c>
      <c r="T55" s="47" t="n">
        <f aca="false">IF(ISNUMBER($I55),$I55,"")</f>
        <v>1.27896525679758</v>
      </c>
      <c r="U55" s="47" t="n">
        <f aca="false">IF(ISNUMBER($G55),$G55,"")</f>
        <v>1.94015444015444</v>
      </c>
      <c r="V55" s="7"/>
      <c r="Y55" s="0" t="n">
        <f aca="false">Y54+1</f>
        <v>3</v>
      </c>
      <c r="Z55" s="47" t="n">
        <f aca="false">IF(ISNUMBER($E55),$E55,"")</f>
        <v>2.2751871657754</v>
      </c>
      <c r="AA55" s="47" t="n">
        <f aca="false">IF(ISNUMBER($G55),$G55,"")</f>
        <v>1.94015444015444</v>
      </c>
      <c r="AB55" s="47" t="n">
        <f aca="false">IF(ISNUMBER($I55),$I55,"")</f>
        <v>1.27896525679758</v>
      </c>
      <c r="AC55" s="47" t="n">
        <f aca="false">IF(ISNUMBER($J55),$J55,"")</f>
        <v>1.20586655526379</v>
      </c>
      <c r="AD55" s="47" t="n">
        <f aca="false">IF(ISNUMBER($D55),$D55,"")</f>
        <v>2.02600033068783</v>
      </c>
      <c r="AE55" s="47" t="n">
        <f aca="false">IF(ISNUMBER($F55),$F55,"")</f>
        <v>1.45947602267504</v>
      </c>
      <c r="AF55" s="47" t="n">
        <f aca="false">IF(ISNUMBER($H55),$H55,"")</f>
        <v>1.99015341495796</v>
      </c>
      <c r="AG55" s="32"/>
    </row>
    <row r="56" customFormat="false" ht="12.8" hidden="false" customHeight="false" outlineLevel="0" collapsed="false">
      <c r="C56" s="0" t="n">
        <f aca="false">C55+1</f>
        <v>4</v>
      </c>
      <c r="D56" s="47" t="n">
        <f aca="false">(0.7*'Deaths per day'!$D52+0.8*'Deaths per day'!$D53+'Deaths per day'!$D54+1.2*'Deaths per day'!$D55+1.3*'Deaths per day'!$D56)/5</f>
        <v>2.34368386243386</v>
      </c>
      <c r="E56" s="47" t="n">
        <f aca="false">(0.7*'Deaths per day'!$E52+0.8*'Deaths per day'!$E53+'Deaths per day'!$E54+1.2*'Deaths per day'!$E55+1.3*'Deaths per day'!$E56)/5</f>
        <v>2.28132620320856</v>
      </c>
      <c r="F56" s="47" t="n">
        <f aca="false">(0.7*'Deaths per day'!$F52+0.8*'Deaths per day'!$F53+'Deaths per day'!$F54+1.2*'Deaths per day'!$F55+1.3*'Deaths per day'!$F56)/5</f>
        <v>1.53160717021603</v>
      </c>
      <c r="G56" s="47" t="n">
        <f aca="false">(0.7*'Deaths per day'!$G52+0.8*'Deaths per day'!$G53+'Deaths per day'!$G54+1.2*'Deaths per day'!$G55+1.3*'Deaths per day'!$G56)/5</f>
        <v>1.44015444015444</v>
      </c>
      <c r="H56" s="47" t="n">
        <f aca="false">(0.7*'Deaths per day'!$H52+0.8*'Deaths per day'!$H53+'Deaths per day'!$H54+1.2*'Deaths per day'!$H55+1.3*'Deaths per day'!$H56)/5</f>
        <v>2.15120224221862</v>
      </c>
      <c r="I56" s="47" t="n">
        <f aca="false">(0.7*'Deaths per day'!$I52+0.8*'Deaths per day'!$I53+'Deaths per day'!$I54+1.2*'Deaths per day'!$I55+1.3*'Deaths per day'!$I56)/5</f>
        <v>1.37616314199396</v>
      </c>
      <c r="J56" s="47" t="n">
        <f aca="false">(0.7*'Deaths per day'!$J52+0.8*'Deaths per day'!$J53+'Deaths per day'!$J54+1.2*'Deaths per day'!$J55+1.3*'Deaths per day'!$J56)/5</f>
        <v>1.29174027214132</v>
      </c>
      <c r="K56" s="54"/>
      <c r="L56" s="20"/>
      <c r="M56" s="15" t="n">
        <f aca="false">M55+1</f>
        <v>43901</v>
      </c>
      <c r="N56" s="0" t="n">
        <f aca="false">N55+1</f>
        <v>4</v>
      </c>
      <c r="O56" s="47" t="n">
        <f aca="false">IF(ISNUMBER($D56),$D56,"")</f>
        <v>2.34368386243386</v>
      </c>
      <c r="P56" s="47" t="n">
        <f aca="false">IF(ISNUMBER($E56),$E56,"")</f>
        <v>2.28132620320856</v>
      </c>
      <c r="Q56" s="47" t="n">
        <f aca="false">IF(ISNUMBER($F56),$F56,"")</f>
        <v>1.53160717021603</v>
      </c>
      <c r="R56" s="47" t="n">
        <f aca="false">IF(ISNUMBER($H56),$H56,"")</f>
        <v>2.15120224221862</v>
      </c>
      <c r="S56" s="47" t="n">
        <f aca="false">IF(ISNUMBER($J56),$J56,"")</f>
        <v>1.29174027214132</v>
      </c>
      <c r="T56" s="47" t="n">
        <f aca="false">IF(ISNUMBER($I56),$I56,"")</f>
        <v>1.37616314199396</v>
      </c>
      <c r="U56" s="47" t="n">
        <f aca="false">IF(ISNUMBER($G56),$G56,"")</f>
        <v>1.44015444015444</v>
      </c>
      <c r="V56" s="7"/>
      <c r="Y56" s="0" t="n">
        <f aca="false">Y55+1</f>
        <v>4</v>
      </c>
      <c r="Z56" s="47" t="n">
        <f aca="false">IF(ISNUMBER($E56),$E56,"")</f>
        <v>2.28132620320856</v>
      </c>
      <c r="AA56" s="47" t="n">
        <f aca="false">IF(ISNUMBER($G56),$G56,"")</f>
        <v>1.44015444015444</v>
      </c>
      <c r="AB56" s="47" t="n">
        <f aca="false">IF(ISNUMBER($I56),$I56,"")</f>
        <v>1.37616314199396</v>
      </c>
      <c r="AC56" s="47" t="n">
        <f aca="false">IF(ISNUMBER($J56),$J56,"")</f>
        <v>1.29174027214132</v>
      </c>
      <c r="AD56" s="47" t="n">
        <f aca="false">IF(ISNUMBER($D56),$D56,"")</f>
        <v>2.34368386243386</v>
      </c>
      <c r="AE56" s="47" t="n">
        <f aca="false">IF(ISNUMBER($F56),$F56,"")</f>
        <v>1.53160717021603</v>
      </c>
      <c r="AF56" s="47" t="n">
        <f aca="false">IF(ISNUMBER($H56),$H56,"")</f>
        <v>2.15120224221862</v>
      </c>
      <c r="AG56" s="32"/>
    </row>
    <row r="57" customFormat="false" ht="12.8" hidden="false" customHeight="false" outlineLevel="0" collapsed="false">
      <c r="C57" s="0" t="n">
        <f aca="false">C56+1</f>
        <v>5</v>
      </c>
      <c r="D57" s="47" t="n">
        <f aca="false">(0.7*'Deaths per day'!$D52+0.8*'Deaths per day'!$D53+0.9*'Deaths per day'!$D54+1.1*'Deaths per day'!$D55+1.2*'Deaths per day'!$D56+1.3*'Deaths per day'!$D57)/6</f>
        <v>2.50311397707231</v>
      </c>
      <c r="E57" s="47" t="n">
        <f aca="false">(0.7*'Deaths per day'!$E52+0.8*'Deaths per day'!$E53+0.9*'Deaths per day'!$E54+1.1*'Deaths per day'!$E55+1.2*'Deaths per day'!$E56+1.3*'Deaths per day'!$E57)/6</f>
        <v>2.67294117647059</v>
      </c>
      <c r="F57" s="47" t="n">
        <f aca="false">(0.7*'Deaths per day'!$F52+0.8*'Deaths per day'!$F53+0.9*'Deaths per day'!$F54+1.1*'Deaths per day'!$F55+1.2*'Deaths per day'!$F56+1.3*'Deaths per day'!$F57)/6</f>
        <v>1.81665900617946</v>
      </c>
      <c r="G57" s="47" t="n">
        <f aca="false">(0.7*'Deaths per day'!$G52+0.8*'Deaths per day'!$G53+0.9*'Deaths per day'!$G54+1.1*'Deaths per day'!$G55+1.2*'Deaths per day'!$G56+1.3*'Deaths per day'!$G57)/6</f>
        <v>1.23552123552124</v>
      </c>
      <c r="H57" s="47" t="n">
        <f aca="false">(0.7*'Deaths per day'!$H52+0.8*'Deaths per day'!$H53+0.9*'Deaths per day'!$H54+1.1*'Deaths per day'!$H55+1.2*'Deaths per day'!$H56+1.3*'Deaths per day'!$H57)/6</f>
        <v>2.57301961941289</v>
      </c>
      <c r="I57" s="47" t="n">
        <f aca="false">(0.7*'Deaths per day'!$I52+0.8*'Deaths per day'!$I53+0.9*'Deaths per day'!$I54+1.1*'Deaths per day'!$I55+1.2*'Deaths per day'!$I56+1.3*'Deaths per day'!$I57)/6</f>
        <v>2.38975327291037</v>
      </c>
      <c r="J57" s="47" t="n">
        <f aca="false">(0.7*'Deaths per day'!$J52+0.8*'Deaths per day'!$J53+0.9*'Deaths per day'!$J54+1.1*'Deaths per day'!$J55+1.2*'Deaths per day'!$J56+1.3*'Deaths per day'!$J57)/6</f>
        <v>1.41185247075674</v>
      </c>
      <c r="K57" s="54"/>
      <c r="L57" s="20"/>
      <c r="M57" s="15" t="n">
        <f aca="false">M56+1</f>
        <v>43902</v>
      </c>
      <c r="N57" s="0" t="n">
        <f aca="false">N56+1</f>
        <v>5</v>
      </c>
      <c r="O57" s="47" t="n">
        <f aca="false">IF(ISNUMBER($D57),$D57,"")</f>
        <v>2.50311397707231</v>
      </c>
      <c r="P57" s="47" t="n">
        <f aca="false">IF(ISNUMBER($E57),$E57,"")</f>
        <v>2.67294117647059</v>
      </c>
      <c r="Q57" s="47" t="n">
        <f aca="false">IF(ISNUMBER($F57),$F57,"")</f>
        <v>1.81665900617946</v>
      </c>
      <c r="R57" s="47" t="n">
        <f aca="false">IF(ISNUMBER($H57),$H57,"")</f>
        <v>2.57301961941289</v>
      </c>
      <c r="S57" s="47" t="n">
        <f aca="false">IF(ISNUMBER($J57),$J57,"")</f>
        <v>1.41185247075674</v>
      </c>
      <c r="T57" s="47" t="n">
        <f aca="false">IF(ISNUMBER($I57),$I57,"")</f>
        <v>2.38975327291037</v>
      </c>
      <c r="U57" s="47" t="n">
        <f aca="false">IF(ISNUMBER($G57),$G57,"")</f>
        <v>1.23552123552124</v>
      </c>
      <c r="V57" s="7"/>
      <c r="Y57" s="0" t="n">
        <f aca="false">Y56+1</f>
        <v>5</v>
      </c>
      <c r="Z57" s="47" t="n">
        <f aca="false">IF(ISNUMBER($E57),$E57,"")</f>
        <v>2.67294117647059</v>
      </c>
      <c r="AA57" s="47" t="n">
        <f aca="false">IF(ISNUMBER($G57),$G57,"")</f>
        <v>1.23552123552124</v>
      </c>
      <c r="AB57" s="47" t="n">
        <f aca="false">IF(ISNUMBER($I57),$I57,"")</f>
        <v>2.38975327291037</v>
      </c>
      <c r="AC57" s="47" t="n">
        <f aca="false">IF(ISNUMBER($J57),$J57,"")</f>
        <v>1.41185247075674</v>
      </c>
      <c r="AD57" s="47" t="n">
        <f aca="false">IF(ISNUMBER($D57),$D57,"")</f>
        <v>2.50311397707231</v>
      </c>
      <c r="AE57" s="47" t="n">
        <f aca="false">IF(ISNUMBER($F57),$F57,"")</f>
        <v>1.81665900617946</v>
      </c>
      <c r="AF57" s="47" t="n">
        <f aca="false">IF(ISNUMBER($H57),$H57,"")</f>
        <v>2.57301961941289</v>
      </c>
      <c r="AG57" s="32"/>
    </row>
    <row r="58" customFormat="false" ht="12.8" hidden="false" customHeight="false" outlineLevel="0" collapsed="false">
      <c r="C58" s="0" t="n">
        <f aca="false">C57+1</f>
        <v>6</v>
      </c>
      <c r="D58" s="47" t="n">
        <f aca="false">IF('Deaths per day'!D58&gt;0,(0.7*'Deaths per day'!$D52+0.8*'Deaths per day'!$D53+0.9*'Deaths per day'!$D54+'Deaths per day'!$D55+1.1*'Deaths per day'!$D56+1.2*'Deaths per day'!$D57+1.3*'Deaths per day'!$D58)/7,"")</f>
        <v>2.78257275132275</v>
      </c>
      <c r="E58" s="47" t="n">
        <f aca="false">IF('Deaths per day'!$E58&gt;0,(0.7*'Deaths per day'!$E52+0.8*'Deaths per day'!$E53+0.9*'Deaths per day'!$E54+'Deaths per day'!$E55+1.1*'Deaths per day'!$E56+1.2*'Deaths per day'!$E57+1.3*'Deaths per day'!$E58)/7,"")</f>
        <v>3.18245989304813</v>
      </c>
      <c r="F58" s="47" t="n">
        <f aca="false">IF('Deaths per day'!$F58&gt;0,(0.7*'Deaths per day'!$F52+0.8*'Deaths per day'!$F53+0.9*'Deaths per day'!$F54+'Deaths per day'!$F55+1.1*'Deaths per day'!$F56+1.2*'Deaths per day'!$F57+1.3*'Deaths per day'!$F58)/7,"")</f>
        <v>2.15027687189477</v>
      </c>
      <c r="G58" s="47" t="n">
        <f aca="false">IF('Deaths per day'!$G58&gt;0,(0.7*'Deaths per day'!$G52+0.8*'Deaths per day'!$G53+0.9*'Deaths per day'!$G54+'Deaths per day'!$G55+1.1*'Deaths per day'!$G56+1.2*'Deaths per day'!$G57+1.3*'Deaths per day'!$G58)/7,"")</f>
        <v>1.6588527302813</v>
      </c>
      <c r="H58" s="47" t="n">
        <f aca="false">IF('Deaths per day'!$H58&gt;0,(0.7*'Deaths per day'!$H52+0.8*'Deaths per day'!$H53+0.9*'Deaths per day'!$H54+'Deaths per day'!$H55+1.1*'Deaths per day'!$H56+1.2*'Deaths per day'!$H57+1.3*'Deaths per day'!$H58)/7,"")</f>
        <v>2.87326407181843</v>
      </c>
      <c r="I58" s="47" t="n">
        <f aca="false">IF('Deaths per day'!$I58&gt;0,(0.7*'Deaths per day'!$I52+0.8*'Deaths per day'!$I53+0.9*'Deaths per day'!$I54+'Deaths per day'!$I55+1.1*'Deaths per day'!$I56+1.2*'Deaths per day'!$I57+1.3*'Deaths per day'!$I58)/7,"")</f>
        <v>2.61931376780319</v>
      </c>
      <c r="J58" s="47" t="n">
        <f aca="false">IF('Deaths per day'!$J58&gt;0,(0.7*'Deaths per day'!$J52+0.8*'Deaths per day'!$J53+0.9*'Deaths per day'!$J54+'Deaths per day'!$J55+1.1*'Deaths per day'!$J56+1.2*'Deaths per day'!$J57+1.3*'Deaths per day'!$J58)/7,"")</f>
        <v>1.53379599631688</v>
      </c>
      <c r="K58" s="54"/>
      <c r="L58" s="20"/>
      <c r="M58" s="15" t="n">
        <f aca="false">M57+1</f>
        <v>43903</v>
      </c>
      <c r="N58" s="0" t="n">
        <f aca="false">N57+1</f>
        <v>6</v>
      </c>
      <c r="O58" s="47" t="n">
        <f aca="false">IF(ISNUMBER($D58),$D58,"")</f>
        <v>2.78257275132275</v>
      </c>
      <c r="P58" s="47" t="n">
        <f aca="false">IF(ISNUMBER($E58),$E58,"")</f>
        <v>3.18245989304813</v>
      </c>
      <c r="Q58" s="47" t="n">
        <f aca="false">IF(ISNUMBER($F58),$F58,"")</f>
        <v>2.15027687189477</v>
      </c>
      <c r="R58" s="47" t="n">
        <f aca="false">IF(ISNUMBER($H58),$H58,"")</f>
        <v>2.87326407181843</v>
      </c>
      <c r="S58" s="47" t="n">
        <f aca="false">IF(ISNUMBER($J58),$J58,"")</f>
        <v>1.53379599631688</v>
      </c>
      <c r="T58" s="47" t="n">
        <f aca="false">IF(ISNUMBER($I58),$I58,"")</f>
        <v>2.61931376780319</v>
      </c>
      <c r="U58" s="47" t="n">
        <f aca="false">IF(ISNUMBER($G58),$G58,"")</f>
        <v>1.6588527302813</v>
      </c>
      <c r="V58" s="7"/>
      <c r="Y58" s="0" t="n">
        <f aca="false">Y57+1</f>
        <v>6</v>
      </c>
      <c r="Z58" s="47" t="n">
        <f aca="false">IF(ISNUMBER($E58),$E58,"")</f>
        <v>3.18245989304813</v>
      </c>
      <c r="AA58" s="47" t="n">
        <f aca="false">IF(ISNUMBER($G58),$G58,"")</f>
        <v>1.6588527302813</v>
      </c>
      <c r="AB58" s="47" t="n">
        <f aca="false">IF(ISNUMBER($I58),$I58,"")</f>
        <v>2.61931376780319</v>
      </c>
      <c r="AC58" s="47" t="n">
        <f aca="false">IF(ISNUMBER($J58),$J58,"")</f>
        <v>1.53379599631688</v>
      </c>
      <c r="AD58" s="47" t="n">
        <f aca="false">IF(ISNUMBER($D58),$D58,"")</f>
        <v>2.78257275132275</v>
      </c>
      <c r="AE58" s="47" t="n">
        <f aca="false">IF(ISNUMBER($F58),$F58,"")</f>
        <v>2.15027687189477</v>
      </c>
      <c r="AF58" s="47" t="n">
        <f aca="false">IF(ISNUMBER($H58),$H58,"")</f>
        <v>2.87326407181843</v>
      </c>
      <c r="AG58" s="32"/>
    </row>
    <row r="59" customFormat="false" ht="12.8" hidden="false" customHeight="false" outlineLevel="0" collapsed="false">
      <c r="B59" s="0" t="s">
        <v>145</v>
      </c>
      <c r="C59" s="0" t="n">
        <f aca="false">C58+1</f>
        <v>7</v>
      </c>
      <c r="D59" s="47" t="n">
        <f aca="false">IF('Deaths per day'!$D59&gt;0,(0.7*'Deaths per day'!$D53+0.8*'Deaths per day'!$D54+0.9*'Deaths per day'!$D55+'Deaths per day'!$D56+1.1*'Deaths per day'!$D57+1.2*'Deaths per day'!$D58+1.3*'Deaths per day'!$D59)/7,"")</f>
        <v>2.96036470143613</v>
      </c>
      <c r="E59" s="47" t="n">
        <f aca="false">IF('Deaths per day'!$E59&gt;0,(0.7*'Deaths per day'!$E53+0.8*'Deaths per day'!$E54+0.9*'Deaths per day'!$E55+'Deaths per day'!$E56+1.1*'Deaths per day'!$E57+1.2*'Deaths per day'!$E58+1.3*'Deaths per day'!$E59)/7,"")</f>
        <v>3.9266615737204</v>
      </c>
      <c r="F59" s="47" t="n">
        <f aca="false">IF('Deaths per day'!$F59&gt;0,(0.7*'Deaths per day'!$F53+0.8*'Deaths per day'!$F54+0.9*'Deaths per day'!$F55+'Deaths per day'!$F56+1.1*'Deaths per day'!$F57+1.2*'Deaths per day'!$F58+1.3*'Deaths per day'!$F59)/7,"")</f>
        <v>2.44632187178533</v>
      </c>
      <c r="G59" s="47" t="n">
        <f aca="false">IF('Deaths per day'!$G59&gt;0,(0.7*'Deaths per day'!$G53+0.8*'Deaths per day'!$G54+0.9*'Deaths per day'!$G55+'Deaths per day'!$G56+1.1*'Deaths per day'!$G57+1.2*'Deaths per day'!$G58+1.3*'Deaths per day'!$G59)/7,"")</f>
        <v>2.00634307777165</v>
      </c>
      <c r="H59" s="47" t="n">
        <f aca="false">IF('Deaths per day'!$H59&gt;0,(0.7*'Deaths per day'!$H53+0.8*'Deaths per day'!$H54+0.9*'Deaths per day'!$H55+'Deaths per day'!$H56+1.1*'Deaths per day'!$H57+1.2*'Deaths per day'!$H58+1.3*'Deaths per day'!$H59)/7,"")</f>
        <v>3.08684382441574</v>
      </c>
      <c r="I59" s="47" t="n">
        <f aca="false">IF('Deaths per day'!$I59&gt;0,(0.7*'Deaths per day'!$I53+0.8*'Deaths per day'!$I54+0.9*'Deaths per day'!$I55+'Deaths per day'!$I56+1.1*'Deaths per day'!$I57+1.2*'Deaths per day'!$I58+1.3*'Deaths per day'!$I59)/7,"")</f>
        <v>2.94505826499784</v>
      </c>
      <c r="J59" s="47" t="n">
        <f aca="false">IF('Deaths per day'!$J59&gt;0,(0.7*'Deaths per day'!$J53+0.8*'Deaths per day'!$J54+0.9*'Deaths per day'!$J55+'Deaths per day'!$J56+1.1*'Deaths per day'!$J57+1.2*'Deaths per day'!$J58+1.3*'Deaths per day'!$J59)/7,"")</f>
        <v>1.65160454250929</v>
      </c>
      <c r="K59" s="54"/>
      <c r="L59" s="20"/>
      <c r="M59" s="15" t="n">
        <f aca="false">M58+1</f>
        <v>43904</v>
      </c>
      <c r="N59" s="0" t="n">
        <f aca="false">N58+1</f>
        <v>7</v>
      </c>
      <c r="O59" s="47" t="n">
        <f aca="false">IF(ISNUMBER($D59),$D59,"")</f>
        <v>2.96036470143613</v>
      </c>
      <c r="P59" s="47" t="n">
        <f aca="false">IF(ISNUMBER($E59),$E59,"")</f>
        <v>3.9266615737204</v>
      </c>
      <c r="Q59" s="47" t="n">
        <f aca="false">IF(ISNUMBER($F59),$F59,"")</f>
        <v>2.44632187178533</v>
      </c>
      <c r="R59" s="47" t="n">
        <f aca="false">IF(ISNUMBER($H59),$H59,"")</f>
        <v>3.08684382441574</v>
      </c>
      <c r="S59" s="47" t="n">
        <f aca="false">IF(ISNUMBER($J59),$J59,"")</f>
        <v>1.65160454250929</v>
      </c>
      <c r="T59" s="47" t="n">
        <f aca="false">IF(ISNUMBER($I59),$I59,"")</f>
        <v>2.94505826499784</v>
      </c>
      <c r="U59" s="47" t="n">
        <f aca="false">IF(ISNUMBER($G59),$G59,"")</f>
        <v>2.00634307777165</v>
      </c>
      <c r="V59" s="7"/>
      <c r="Y59" s="0" t="n">
        <f aca="false">Y58+1</f>
        <v>7</v>
      </c>
      <c r="Z59" s="47" t="n">
        <f aca="false">IF(ISNUMBER($E59),$E59,"")</f>
        <v>3.9266615737204</v>
      </c>
      <c r="AA59" s="47" t="n">
        <f aca="false">IF(ISNUMBER($G59),$G59,"")</f>
        <v>2.00634307777165</v>
      </c>
      <c r="AB59" s="47" t="n">
        <f aca="false">IF(ISNUMBER($I59),$I59,"")</f>
        <v>2.94505826499784</v>
      </c>
      <c r="AC59" s="47" t="n">
        <f aca="false">IF(ISNUMBER($J59),$J59,"")</f>
        <v>1.65160454250929</v>
      </c>
      <c r="AD59" s="47" t="n">
        <f aca="false">IF(ISNUMBER($D59),$D59,"")</f>
        <v>2.96036470143613</v>
      </c>
      <c r="AE59" s="47" t="n">
        <f aca="false">IF(ISNUMBER($F59),$F59,"")</f>
        <v>2.44632187178533</v>
      </c>
      <c r="AF59" s="47" t="n">
        <f aca="false">IF(ISNUMBER($H59),$H59,"")</f>
        <v>3.08684382441574</v>
      </c>
      <c r="AG59" s="32"/>
    </row>
    <row r="60" customFormat="false" ht="12.8" hidden="false" customHeight="false" outlineLevel="0" collapsed="false">
      <c r="C60" s="0" t="n">
        <f aca="false">C59+1</f>
        <v>8</v>
      </c>
      <c r="D60" s="47" t="n">
        <f aca="false">IF('Deaths per day'!$D60&gt;0,(0.7*'Deaths per day'!$D54+0.8*'Deaths per day'!$D55+0.9*'Deaths per day'!$D56+'Deaths per day'!$D57+1.1*'Deaths per day'!$D58+1.2*'Deaths per day'!$D59+1.3*'Deaths per day'!$D60)/7,"")</f>
        <v>3.61654383975813</v>
      </c>
      <c r="E60" s="47" t="n">
        <f aca="false">IF('Deaths per day'!$E60&gt;0,(0.7*'Deaths per day'!$E54+0.8*'Deaths per day'!$E55+0.9*'Deaths per day'!$E56+'Deaths per day'!$E57+1.1*'Deaths per day'!$E58+1.2*'Deaths per day'!$E59+1.3*'Deaths per day'!$E60)/7,"")</f>
        <v>4.93812070282659</v>
      </c>
      <c r="F60" s="47" t="n">
        <f aca="false">IF('Deaths per day'!$F60&gt;0,(0.7*'Deaths per day'!$F54+0.8*'Deaths per day'!$F55+0.9*'Deaths per day'!$F56+'Deaths per day'!$F57+1.1*'Deaths per day'!$F58+1.2*'Deaths per day'!$F59+1.3*'Deaths per day'!$F60)/7,"")</f>
        <v>3.17078509050318</v>
      </c>
      <c r="G60" s="47" t="n">
        <f aca="false">IF('Deaths per day'!$G60&gt;0,(0.7*'Deaths per day'!$G54+0.8*'Deaths per day'!$G55+0.9*'Deaths per day'!$G56+'Deaths per day'!$G57+1.1*'Deaths per day'!$G58+1.2*'Deaths per day'!$G59+1.3*'Deaths per day'!$G60)/7,"")</f>
        <v>2.68891340319912</v>
      </c>
      <c r="H60" s="47" t="n">
        <f aca="false">IF('Deaths per day'!$H60&gt;0,(0.7*'Deaths per day'!$H54+0.8*'Deaths per day'!$H55+0.9*'Deaths per day'!$H56+'Deaths per day'!$H57+1.1*'Deaths per day'!$H58+1.2*'Deaths per day'!$H59+1.3*'Deaths per day'!$H60)/7,"")</f>
        <v>3.72621330579731</v>
      </c>
      <c r="I60" s="47" t="n">
        <f aca="false">IF('Deaths per day'!$I60&gt;0,(0.7*'Deaths per day'!$I54+0.8*'Deaths per day'!$I55+0.9*'Deaths per day'!$I56+'Deaths per day'!$I57+1.1*'Deaths per day'!$I58+1.2*'Deaths per day'!$I59+1.3*'Deaths per day'!$I60)/7,"")</f>
        <v>3.2787656452309</v>
      </c>
      <c r="J60" s="47" t="n">
        <f aca="false">IF('Deaths per day'!$J60&gt;0,(0.7*'Deaths per day'!$J54+0.8*'Deaths per day'!$J55+0.9*'Deaths per day'!$J56+'Deaths per day'!$J57+1.1*'Deaths per day'!$J58+1.2*'Deaths per day'!$J59+1.3*'Deaths per day'!$J60)/7,"")</f>
        <v>1.78477645534222</v>
      </c>
      <c r="K60" s="54"/>
      <c r="L60" s="20"/>
      <c r="M60" s="15" t="n">
        <f aca="false">M59+1</f>
        <v>43905</v>
      </c>
      <c r="N60" s="0" t="n">
        <f aca="false">N59+1</f>
        <v>8</v>
      </c>
      <c r="O60" s="47" t="n">
        <f aca="false">IF(ISNUMBER($D60),$D60,"")</f>
        <v>3.61654383975813</v>
      </c>
      <c r="P60" s="47" t="n">
        <f aca="false">IF(ISNUMBER($E60),$E60,"")</f>
        <v>4.93812070282659</v>
      </c>
      <c r="Q60" s="47" t="n">
        <f aca="false">IF(ISNUMBER($F60),$F60,"")</f>
        <v>3.17078509050318</v>
      </c>
      <c r="R60" s="47" t="n">
        <f aca="false">IF(ISNUMBER($H60),$H60,"")</f>
        <v>3.72621330579731</v>
      </c>
      <c r="S60" s="47" t="n">
        <f aca="false">IF(ISNUMBER($J60),$J60,"")</f>
        <v>1.78477645534222</v>
      </c>
      <c r="T60" s="47" t="n">
        <f aca="false">IF(ISNUMBER($I60),$I60,"")</f>
        <v>3.2787656452309</v>
      </c>
      <c r="U60" s="47" t="n">
        <f aca="false">IF(ISNUMBER($G60),$G60,"")</f>
        <v>2.68891340319912</v>
      </c>
      <c r="V60" s="7"/>
      <c r="Y60" s="0" t="n">
        <f aca="false">Y59+1</f>
        <v>8</v>
      </c>
      <c r="Z60" s="47" t="n">
        <f aca="false">IF(ISNUMBER($E60),$E60,"")</f>
        <v>4.93812070282659</v>
      </c>
      <c r="AA60" s="47" t="n">
        <f aca="false">IF(ISNUMBER($G60),$G60,"")</f>
        <v>2.68891340319912</v>
      </c>
      <c r="AB60" s="47" t="n">
        <f aca="false">IF(ISNUMBER($I60),$I60,"")</f>
        <v>3.2787656452309</v>
      </c>
      <c r="AC60" s="47" t="n">
        <f aca="false">IF(ISNUMBER($J60),$J60,"")</f>
        <v>1.78477645534222</v>
      </c>
      <c r="AD60" s="47" t="n">
        <f aca="false">IF(ISNUMBER($D60),$D60,"")</f>
        <v>3.61654383975813</v>
      </c>
      <c r="AE60" s="47" t="n">
        <f aca="false">IF(ISNUMBER($F60),$F60,"")</f>
        <v>3.17078509050318</v>
      </c>
      <c r="AF60" s="47" t="n">
        <f aca="false">IF(ISNUMBER($H60),$H60,"")</f>
        <v>3.72621330579731</v>
      </c>
      <c r="AG60" s="32"/>
    </row>
    <row r="61" customFormat="false" ht="12.8" hidden="false" customHeight="false" outlineLevel="0" collapsed="false">
      <c r="C61" s="0" t="n">
        <f aca="false">C60+1</f>
        <v>9</v>
      </c>
      <c r="D61" s="47" t="n">
        <f aca="false">IF('Deaths per day'!$D61&gt;0,(0.7*'Deaths per day'!$D55+0.8*'Deaths per day'!$D56+0.9*'Deaths per day'!$D57+'Deaths per day'!$D58+1.1*'Deaths per day'!$D59+1.2*'Deaths per day'!$D60+1.3*'Deaths per day'!$D61)/7,"")</f>
        <v>4.20989229024943</v>
      </c>
      <c r="E61" s="47" t="n">
        <f aca="false">IF('Deaths per day'!$E61&gt;0,(0.7*'Deaths per day'!$E55+0.8*'Deaths per day'!$E56+0.9*'Deaths per day'!$E57+'Deaths per day'!$E58+1.1*'Deaths per day'!$E59+1.2*'Deaths per day'!$E60+1.3*'Deaths per day'!$E61)/7,"")</f>
        <v>6.53964858670741</v>
      </c>
      <c r="F61" s="47" t="n">
        <f aca="false">IF('Deaths per day'!$F61&gt;0,(0.7*'Deaths per day'!$F55+0.8*'Deaths per day'!$F56+0.9*'Deaths per day'!$F57+'Deaths per day'!$F58+1.1*'Deaths per day'!$F59+1.2*'Deaths per day'!$F60+1.3*'Deaths per day'!$F61)/7,"")</f>
        <v>3.62931996760708</v>
      </c>
      <c r="G61" s="47" t="n">
        <f aca="false">IF('Deaths per day'!$G61&gt;0,(0.7*'Deaths per day'!$G55+0.8*'Deaths per day'!$G56+0.9*'Deaths per day'!$G57+'Deaths per day'!$G58+1.1*'Deaths per day'!$G59+1.2*'Deaths per day'!$G60+1.3*'Deaths per day'!$G61)/7,"")</f>
        <v>3.55763927192499</v>
      </c>
      <c r="H61" s="47" t="n">
        <f aca="false">IF('Deaths per day'!$H61&gt;0,(0.7*'Deaths per day'!$H55+0.8*'Deaths per day'!$H56+0.9*'Deaths per day'!$H57+'Deaths per day'!$H58+1.1*'Deaths per day'!$H59+1.2*'Deaths per day'!$H60+1.3*'Deaths per day'!$H61)/7,"")</f>
        <v>4.22944808547405</v>
      </c>
      <c r="I61" s="47" t="n">
        <f aca="false">IF('Deaths per day'!$I61&gt;0,(0.7*'Deaths per day'!$I55+0.8*'Deaths per day'!$I56+0.9*'Deaths per day'!$I57+'Deaths per day'!$I58+1.1*'Deaths per day'!$I59+1.2*'Deaths per day'!$I60+1.3*'Deaths per day'!$I61)/7,"")</f>
        <v>3.70138109624515</v>
      </c>
      <c r="J61" s="47" t="n">
        <f aca="false">IF('Deaths per day'!$J61&gt;0,(0.7*'Deaths per day'!$J55+0.8*'Deaths per day'!$J56+0.9*'Deaths per day'!$J57+'Deaths per day'!$J58+1.1*'Deaths per day'!$J59+1.2*'Deaths per day'!$J60+1.3*'Deaths per day'!$J61)/7,"")</f>
        <v>1.8122293080517</v>
      </c>
      <c r="K61" s="54"/>
      <c r="L61" s="20"/>
      <c r="M61" s="15" t="n">
        <f aca="false">M60+1</f>
        <v>43906</v>
      </c>
      <c r="N61" s="0" t="n">
        <f aca="false">N60+1</f>
        <v>9</v>
      </c>
      <c r="O61" s="47" t="n">
        <f aca="false">IF(ISNUMBER($D61),$D61,"")</f>
        <v>4.20989229024943</v>
      </c>
      <c r="P61" s="47" t="n">
        <f aca="false">IF(ISNUMBER($E61),$E61,"")</f>
        <v>6.53964858670741</v>
      </c>
      <c r="Q61" s="47" t="n">
        <f aca="false">IF(ISNUMBER($F61),$F61,"")</f>
        <v>3.62931996760708</v>
      </c>
      <c r="R61" s="47" t="n">
        <f aca="false">IF(ISNUMBER($H61),$H61,"")</f>
        <v>4.22944808547405</v>
      </c>
      <c r="S61" s="47" t="n">
        <f aca="false">IF(ISNUMBER($J61),$J61,"")</f>
        <v>1.8122293080517</v>
      </c>
      <c r="T61" s="47" t="n">
        <f aca="false">IF(ISNUMBER($I61),$I61,"")</f>
        <v>3.70138109624515</v>
      </c>
      <c r="U61" s="47" t="n">
        <f aca="false">IF(ISNUMBER($G61),$G61,"")</f>
        <v>3.55763927192499</v>
      </c>
      <c r="V61" s="7"/>
      <c r="Y61" s="0" t="n">
        <f aca="false">Y60+1</f>
        <v>9</v>
      </c>
      <c r="Z61" s="47" t="n">
        <f aca="false">IF(ISNUMBER($E61),$E61,"")</f>
        <v>6.53964858670741</v>
      </c>
      <c r="AA61" s="47" t="n">
        <f aca="false">IF(ISNUMBER($G61),$G61,"")</f>
        <v>3.55763927192499</v>
      </c>
      <c r="AB61" s="47" t="n">
        <f aca="false">IF(ISNUMBER($I61),$I61,"")</f>
        <v>3.70138109624515</v>
      </c>
      <c r="AC61" s="47" t="n">
        <f aca="false">IF(ISNUMBER($J61),$J61,"")</f>
        <v>1.8122293080517</v>
      </c>
      <c r="AD61" s="47" t="n">
        <f aca="false">IF(ISNUMBER($D61),$D61,"")</f>
        <v>4.20989229024943</v>
      </c>
      <c r="AE61" s="47" t="n">
        <f aca="false">IF(ISNUMBER($F61),$F61,"")</f>
        <v>3.62931996760708</v>
      </c>
      <c r="AF61" s="47" t="n">
        <f aca="false">IF(ISNUMBER($H61),$H61,"")</f>
        <v>4.22944808547405</v>
      </c>
      <c r="AG61" s="32"/>
    </row>
    <row r="62" customFormat="false" ht="12.8" hidden="false" customHeight="false" outlineLevel="0" collapsed="false">
      <c r="C62" s="0" t="n">
        <f aca="false">C61+1</f>
        <v>10</v>
      </c>
      <c r="D62" s="47" t="n">
        <f aca="false">IF('Deaths per day'!$D62&gt;0,(0.7*'Deaths per day'!$D56+0.8*'Deaths per day'!$D57+0.9*'Deaths per day'!$D58+'Deaths per day'!$D59+1.1*'Deaths per day'!$D60+1.2*'Deaths per day'!$D61+1.3*'Deaths per day'!$D62)/7,"")</f>
        <v>4.63081065759637</v>
      </c>
      <c r="E62" s="47" t="n">
        <f aca="false">IF('Deaths per day'!$E62&gt;0,(0.7*'Deaths per day'!$E56+0.8*'Deaths per day'!$E57+0.9*'Deaths per day'!$E58+'Deaths per day'!$E59+1.1*'Deaths per day'!$E60+1.2*'Deaths per day'!$E61+1.3*'Deaths per day'!$E62)/7,"")</f>
        <v>8.2890756302521</v>
      </c>
      <c r="F62" s="47" t="n">
        <f aca="false">IF('Deaths per day'!$F62&gt;0,(0.7*'Deaths per day'!$F56+0.8*'Deaths per day'!$F57+0.9*'Deaths per day'!$F58+'Deaths per day'!$F59+1.1*'Deaths per day'!$F60+1.2*'Deaths per day'!$F61+1.3*'Deaths per day'!$F62)/7,"")</f>
        <v>4.05174111930662</v>
      </c>
      <c r="G62" s="47" t="n">
        <f aca="false">IF('Deaths per day'!$G62&gt;0,(0.7*'Deaths per day'!$G56+0.8*'Deaths per day'!$G57+0.9*'Deaths per day'!$G58+'Deaths per day'!$G59+1.1*'Deaths per day'!$G60+1.2*'Deaths per day'!$G61+1.3*'Deaths per day'!$G62)/7,"")</f>
        <v>3.90375068946498</v>
      </c>
      <c r="H62" s="47" t="n">
        <f aca="false">IF('Deaths per day'!$H62&gt;0,(0.7*'Deaths per day'!$H56+0.8*'Deaths per day'!$H57+0.9*'Deaths per day'!$H58+'Deaths per day'!$H59+1.1*'Deaths per day'!$H60+1.2*'Deaths per day'!$H61+1.3*'Deaths per day'!$H62)/7,"")</f>
        <v>5.42578972878427</v>
      </c>
      <c r="I62" s="47" t="n">
        <f aca="false">IF('Deaths per day'!$I62&gt;0,(0.7*'Deaths per day'!$I56+0.8*'Deaths per day'!$I57+0.9*'Deaths per day'!$I58+'Deaths per day'!$I59+1.1*'Deaths per day'!$I60+1.2*'Deaths per day'!$I61+1.3*'Deaths per day'!$I62)/7,"")</f>
        <v>4.0458782908934</v>
      </c>
      <c r="J62" s="47" t="n">
        <f aca="false">IF('Deaths per day'!$J62&gt;0,(0.7*'Deaths per day'!$J56+0.8*'Deaths per day'!$J57+0.9*'Deaths per day'!$J58+'Deaths per day'!$J59+1.1*'Deaths per day'!$J60+1.2*'Deaths per day'!$J61+1.3*'Deaths per day'!$J62)/7,"")</f>
        <v>2.02895338130478</v>
      </c>
      <c r="K62" s="54"/>
      <c r="L62" s="20"/>
      <c r="M62" s="15" t="n">
        <f aca="false">M61+1</f>
        <v>43907</v>
      </c>
      <c r="N62" s="0" t="n">
        <f aca="false">N61+1</f>
        <v>10</v>
      </c>
      <c r="O62" s="47" t="n">
        <f aca="false">IF(ISNUMBER($D62),$D62,"")</f>
        <v>4.63081065759637</v>
      </c>
      <c r="P62" s="47" t="n">
        <f aca="false">IF(ISNUMBER($E62),$E62,"")</f>
        <v>8.2890756302521</v>
      </c>
      <c r="Q62" s="47" t="n">
        <f aca="false">IF(ISNUMBER($F62),$F62,"")</f>
        <v>4.05174111930662</v>
      </c>
      <c r="R62" s="47" t="n">
        <f aca="false">IF(ISNUMBER($H62),$H62,"")</f>
        <v>5.42578972878427</v>
      </c>
      <c r="S62" s="47" t="n">
        <f aca="false">IF(ISNUMBER($J62),$J62,"")</f>
        <v>2.02895338130478</v>
      </c>
      <c r="T62" s="47" t="n">
        <f aca="false">IF(ISNUMBER($I62),$I62,"")</f>
        <v>4.0458782908934</v>
      </c>
      <c r="U62" s="47" t="n">
        <f aca="false">IF(ISNUMBER($G62),$G62,"")</f>
        <v>3.90375068946498</v>
      </c>
      <c r="V62" s="7"/>
      <c r="Y62" s="0" t="n">
        <f aca="false">Y61+1</f>
        <v>10</v>
      </c>
      <c r="Z62" s="47" t="n">
        <f aca="false">IF(ISNUMBER($E62),$E62,"")</f>
        <v>8.2890756302521</v>
      </c>
      <c r="AA62" s="47" t="n">
        <f aca="false">IF(ISNUMBER($G62),$G62,"")</f>
        <v>3.90375068946498</v>
      </c>
      <c r="AB62" s="47" t="n">
        <f aca="false">IF(ISNUMBER($I62),$I62,"")</f>
        <v>4.0458782908934</v>
      </c>
      <c r="AC62" s="47" t="n">
        <f aca="false">IF(ISNUMBER($J62),$J62,"")</f>
        <v>2.02895338130478</v>
      </c>
      <c r="AD62" s="47" t="n">
        <f aca="false">IF(ISNUMBER($D62),$D62,"")</f>
        <v>4.63081065759637</v>
      </c>
      <c r="AE62" s="47" t="n">
        <f aca="false">IF(ISNUMBER($F62),$F62,"")</f>
        <v>4.05174111930662</v>
      </c>
      <c r="AF62" s="47" t="n">
        <f aca="false">IF(ISNUMBER($H62),$H62,"")</f>
        <v>5.42578972878427</v>
      </c>
      <c r="AG62" s="32"/>
    </row>
    <row r="63" customFormat="false" ht="12.8" hidden="false" customHeight="false" outlineLevel="0" collapsed="false">
      <c r="C63" s="0" t="n">
        <f aca="false">C62+1</f>
        <v>11</v>
      </c>
      <c r="D63" s="47" t="n">
        <f aca="false">IF('Deaths per day'!$D63&gt;0,(0.7*'Deaths per day'!$D57+0.8*'Deaths per day'!$D58+0.9*'Deaths per day'!$D59+'Deaths per day'!$D60+1.1*'Deaths per day'!$D61+1.2*'Deaths per day'!$D62+1.3*'Deaths per day'!$D63)/7,"")</f>
        <v>5.36942554799698</v>
      </c>
      <c r="E63" s="47" t="n">
        <f aca="false">IF('Deaths per day'!$E63&gt;0,(0.7*'Deaths per day'!$E57+0.8*'Deaths per day'!$E58+0.9*'Deaths per day'!$E59+'Deaths per day'!$E60+1.1*'Deaths per day'!$E61+1.2*'Deaths per day'!$E62+1.3*'Deaths per day'!$E63)/7,"")</f>
        <v>9.95141329258976</v>
      </c>
      <c r="F63" s="47" t="n">
        <f aca="false">IF('Deaths per day'!$F63&gt;0,(0.7*'Deaths per day'!$F57+0.8*'Deaths per day'!$F58+0.9*'Deaths per day'!$F59+'Deaths per day'!$F60+1.1*'Deaths per day'!$F61+1.2*'Deaths per day'!$F62+1.3*'Deaths per day'!$F63)/7,"")</f>
        <v>4.35203221782048</v>
      </c>
      <c r="G63" s="47" t="n">
        <f aca="false">IF('Deaths per day'!$G63&gt;0,(0.7*'Deaths per day'!$G57+0.8*'Deaths per day'!$G58+0.9*'Deaths per day'!$G59+'Deaths per day'!$G60+1.1*'Deaths per day'!$G61+1.2*'Deaths per day'!$G62+1.3*'Deaths per day'!$G63)/7,"")</f>
        <v>3.82377275234418</v>
      </c>
      <c r="H63" s="47" t="n">
        <f aca="false">IF('Deaths per day'!$H63&gt;0,(0.7*'Deaths per day'!$H57+0.8*'Deaths per day'!$H58+0.9*'Deaths per day'!$H59+'Deaths per day'!$H60+1.1*'Deaths per day'!$H61+1.2*'Deaths per day'!$H62+1.3*'Deaths per day'!$H63)/7,"")</f>
        <v>6.47461698944218</v>
      </c>
      <c r="I63" s="47" t="n">
        <f aca="false">IF('Deaths per day'!$I63&gt;0,(0.7*'Deaths per day'!$I57+0.8*'Deaths per day'!$I58+0.9*'Deaths per day'!$I59+'Deaths per day'!$I60+1.1*'Deaths per day'!$I61+1.2*'Deaths per day'!$I62+1.3*'Deaths per day'!$I63)/7,"")</f>
        <v>4.3482952093224</v>
      </c>
      <c r="J63" s="47" t="n">
        <f aca="false">IF('Deaths per day'!$J63&gt;0,(0.7*'Deaths per day'!$J57+0.8*'Deaths per day'!$J58+0.9*'Deaths per day'!$J59+'Deaths per day'!$J60+1.1*'Deaths per day'!$J61+1.2*'Deaths per day'!$J62+1.3*'Deaths per day'!$J63)/7,"")</f>
        <v>2.1539405927088</v>
      </c>
      <c r="K63" s="54"/>
      <c r="L63" s="20"/>
      <c r="M63" s="15" t="n">
        <f aca="false">M62+1</f>
        <v>43908</v>
      </c>
      <c r="N63" s="0" t="n">
        <f aca="false">N62+1</f>
        <v>11</v>
      </c>
      <c r="O63" s="47" t="n">
        <f aca="false">IF(ISNUMBER($D63),$D63,"")</f>
        <v>5.36942554799698</v>
      </c>
      <c r="P63" s="47" t="n">
        <f aca="false">IF(ISNUMBER($E63),$E63,"")</f>
        <v>9.95141329258976</v>
      </c>
      <c r="Q63" s="47" t="n">
        <f aca="false">IF(ISNUMBER($F63),$F63,"")</f>
        <v>4.35203221782048</v>
      </c>
      <c r="R63" s="47" t="n">
        <f aca="false">IF(ISNUMBER($H63),$H63,"")</f>
        <v>6.47461698944218</v>
      </c>
      <c r="S63" s="47" t="n">
        <f aca="false">IF(ISNUMBER($J63),$J63,"")</f>
        <v>2.1539405927088</v>
      </c>
      <c r="T63" s="47" t="n">
        <f aca="false">IF(ISNUMBER($I63),$I63,"")</f>
        <v>4.3482952093224</v>
      </c>
      <c r="U63" s="47" t="n">
        <f aca="false">IF(ISNUMBER($G63),$G63,"")</f>
        <v>3.82377275234418</v>
      </c>
      <c r="V63" s="7"/>
      <c r="Y63" s="0" t="n">
        <f aca="false">Y62+1</f>
        <v>11</v>
      </c>
      <c r="Z63" s="47" t="n">
        <f aca="false">IF(ISNUMBER($E63),$E63,"")</f>
        <v>9.95141329258976</v>
      </c>
      <c r="AA63" s="47" t="n">
        <f aca="false">IF(ISNUMBER($G63),$G63,"")</f>
        <v>3.82377275234418</v>
      </c>
      <c r="AB63" s="47" t="n">
        <f aca="false">IF(ISNUMBER($I63),$I63,"")</f>
        <v>4.3482952093224</v>
      </c>
      <c r="AC63" s="47" t="n">
        <f aca="false">IF(ISNUMBER($J63),$J63,"")</f>
        <v>2.1539405927088</v>
      </c>
      <c r="AD63" s="47" t="n">
        <f aca="false">IF(ISNUMBER($D63),$D63,"")</f>
        <v>5.36942554799698</v>
      </c>
      <c r="AE63" s="47" t="n">
        <f aca="false">IF(ISNUMBER($F63),$F63,"")</f>
        <v>4.35203221782048</v>
      </c>
      <c r="AF63" s="47" t="n">
        <f aca="false">IF(ISNUMBER($H63),$H63,"")</f>
        <v>6.47461698944218</v>
      </c>
      <c r="AG63" s="32"/>
    </row>
    <row r="64" customFormat="false" ht="12.8" hidden="false" customHeight="false" outlineLevel="0" collapsed="false">
      <c r="C64" s="0" t="n">
        <f aca="false">C63+1</f>
        <v>12</v>
      </c>
      <c r="D64" s="47" t="n">
        <f aca="false">IF('Deaths per day'!$D64&gt;0,(0.7*'Deaths per day'!$D58+0.8*'Deaths per day'!$D59+0.9*'Deaths per day'!$D60+'Deaths per day'!$D61+1.1*'Deaths per day'!$D62+1.2*'Deaths per day'!$D63+1.3*'Deaths per day'!$D64)/7,"")</f>
        <v>5.90466742252457</v>
      </c>
      <c r="E64" s="47" t="n">
        <f aca="false">IF('Deaths per day'!$E64&gt;0,(0.7*'Deaths per day'!$E58+0.8*'Deaths per day'!$E59+0.9*'Deaths per day'!$E60+'Deaths per day'!$E61+1.1*'Deaths per day'!$E62+1.2*'Deaths per day'!$E63+1.3*'Deaths per day'!$E64)/7,"")</f>
        <v>11.5303284950344</v>
      </c>
      <c r="F64" s="47" t="n">
        <f aca="false">IF('Deaths per day'!$F64&gt;0,(0.7*'Deaths per day'!$F58+0.8*'Deaths per day'!$F59+0.9*'Deaths per day'!$F60+'Deaths per day'!$F61+1.1*'Deaths per day'!$F62+1.2*'Deaths per day'!$F63+1.3*'Deaths per day'!$F64)/7,"")</f>
        <v>4.8742585742739</v>
      </c>
      <c r="G64" s="47" t="n">
        <f aca="false">IF('Deaths per day'!$G64&gt;0,(0.7*'Deaths per day'!$G58+0.8*'Deaths per day'!$G59+0.9*'Deaths per day'!$G60+'Deaths per day'!$G61+1.1*'Deaths per day'!$G62+1.2*'Deaths per day'!$G63+1.3*'Deaths per day'!$G64)/7,"")</f>
        <v>3.91478212906784</v>
      </c>
      <c r="H64" s="47" t="n">
        <f aca="false">IF('Deaths per day'!$H64&gt;0,(0.7*'Deaths per day'!$H58+0.8*'Deaths per day'!$H59+0.9*'Deaths per day'!$H60+'Deaths per day'!$H61+1.1*'Deaths per day'!$H62+1.2*'Deaths per day'!$H63+1.3*'Deaths per day'!$H64)/7,"")</f>
        <v>7.46675658019514</v>
      </c>
      <c r="I64" s="47" t="n">
        <f aca="false">IF('Deaths per day'!$I64&gt;0,(0.7*'Deaths per day'!$I58+0.8*'Deaths per day'!$I59+0.9*'Deaths per day'!$I60+'Deaths per day'!$I61+1.1*'Deaths per day'!$I62+1.2*'Deaths per day'!$I63+1.3*'Deaths per day'!$I64)/7,"")</f>
        <v>4.6394907207596</v>
      </c>
      <c r="J64" s="47" t="n">
        <f aca="false">IF('Deaths per day'!$J64&gt;0,(0.7*'Deaths per day'!$J58+0.8*'Deaths per day'!$J59+0.9*'Deaths per day'!$J60+'Deaths per day'!$J61+1.1*'Deaths per day'!$J62+1.2*'Deaths per day'!$J63+1.3*'Deaths per day'!$J64)/7,"")</f>
        <v>2.52088804010504</v>
      </c>
      <c r="K64" s="54"/>
      <c r="L64" s="20"/>
      <c r="M64" s="15" t="n">
        <f aca="false">M63+1</f>
        <v>43909</v>
      </c>
      <c r="N64" s="0" t="n">
        <f aca="false">N63+1</f>
        <v>12</v>
      </c>
      <c r="O64" s="47" t="n">
        <f aca="false">IF(ISNUMBER($D64),$D64,"")</f>
        <v>5.90466742252457</v>
      </c>
      <c r="P64" s="47" t="n">
        <f aca="false">IF(ISNUMBER($E64),$E64,"")</f>
        <v>11.5303284950344</v>
      </c>
      <c r="Q64" s="47" t="n">
        <f aca="false">IF(ISNUMBER($F64),$F64,"")</f>
        <v>4.8742585742739</v>
      </c>
      <c r="R64" s="47" t="n">
        <f aca="false">IF(ISNUMBER($H64),$H64,"")</f>
        <v>7.46675658019514</v>
      </c>
      <c r="S64" s="47" t="n">
        <f aca="false">IF(ISNUMBER($J64),$J64,"")</f>
        <v>2.52088804010504</v>
      </c>
      <c r="T64" s="47" t="n">
        <f aca="false">IF(ISNUMBER($I64),$I64,"")</f>
        <v>4.6394907207596</v>
      </c>
      <c r="U64" s="47" t="n">
        <f aca="false">IF(ISNUMBER($G64),$G64,"")</f>
        <v>3.91478212906784</v>
      </c>
      <c r="V64" s="7"/>
      <c r="Y64" s="0" t="n">
        <f aca="false">Y63+1</f>
        <v>12</v>
      </c>
      <c r="Z64" s="47" t="n">
        <f aca="false">IF(ISNUMBER($E64),$E64,"")</f>
        <v>11.5303284950344</v>
      </c>
      <c r="AA64" s="47" t="n">
        <f aca="false">IF(ISNUMBER($G64),$G64,"")</f>
        <v>3.91478212906784</v>
      </c>
      <c r="AB64" s="47" t="n">
        <f aca="false">IF(ISNUMBER($I64),$I64,"")</f>
        <v>4.6394907207596</v>
      </c>
      <c r="AC64" s="47" t="n">
        <f aca="false">IF(ISNUMBER($J64),$J64,"")</f>
        <v>2.52088804010504</v>
      </c>
      <c r="AD64" s="47" t="n">
        <f aca="false">IF(ISNUMBER($D64),$D64,"")</f>
        <v>5.90466742252457</v>
      </c>
      <c r="AE64" s="47" t="n">
        <f aca="false">IF(ISNUMBER($F64),$F64,"")</f>
        <v>4.8742585742739</v>
      </c>
      <c r="AF64" s="47" t="n">
        <f aca="false">IF(ISNUMBER($H64),$H64,"")</f>
        <v>7.46675658019514</v>
      </c>
      <c r="AG64" s="32"/>
    </row>
    <row r="65" customFormat="false" ht="12.8" hidden="false" customHeight="false" outlineLevel="0" collapsed="false">
      <c r="C65" s="0" t="n">
        <f aca="false">C64+1</f>
        <v>13</v>
      </c>
      <c r="D65" s="47" t="n">
        <f aca="false">IF('Deaths per day'!$D65&gt;0,(0.7*'Deaths per day'!$D59+0.8*'Deaths per day'!$D60+0.9*'Deaths per day'!$D61+'Deaths per day'!$D62+1.1*'Deaths per day'!$D63+1.2*'Deaths per day'!$D64+1.3*'Deaths per day'!$D65)/7,"")</f>
        <v>6.91137566137566</v>
      </c>
      <c r="E65" s="47" t="n">
        <f aca="false">IF('Deaths per day'!$E65&gt;0,(0.7*'Deaths per day'!$E59+0.8*'Deaths per day'!$E60+0.9*'Deaths per day'!$E61+'Deaths per day'!$E62+1.1*'Deaths per day'!$E63+1.2*'Deaths per day'!$E64+1.3*'Deaths per day'!$E65)/7,"")</f>
        <v>13.040794499618</v>
      </c>
      <c r="F65" s="47" t="n">
        <f aca="false">IF('Deaths per day'!$F65&gt;0,(0.7*'Deaths per day'!$F59+0.8*'Deaths per day'!$F60+0.9*'Deaths per day'!$F61+'Deaths per day'!$F62+1.1*'Deaths per day'!$F63+1.2*'Deaths per day'!$F64+1.3*'Deaths per day'!$F65)/7,"")</f>
        <v>5.50526384906652</v>
      </c>
      <c r="G65" s="47" t="n">
        <f aca="false">IF('Deaths per day'!$G65&gt;0,(0.7*'Deaths per day'!$G59+0.8*'Deaths per day'!$G60+0.9*'Deaths per day'!$G61+'Deaths per day'!$G62+1.1*'Deaths per day'!$G63+1.2*'Deaths per day'!$G64+1.3*'Deaths per day'!$G65)/7,"")</f>
        <v>4.57804743519029</v>
      </c>
      <c r="H65" s="47" t="n">
        <f aca="false">IF('Deaths per day'!$H65&gt;0,(0.7*'Deaths per day'!$H59+0.8*'Deaths per day'!$H60+0.9*'Deaths per day'!$H61+'Deaths per day'!$H62+1.1*'Deaths per day'!$H63+1.2*'Deaths per day'!$H64+1.3*'Deaths per day'!$H65)/7,"")</f>
        <v>8.48165553284302</v>
      </c>
      <c r="I65" s="47" t="n">
        <f aca="false">IF('Deaths per day'!$I65&gt;0,(0.7*'Deaths per day'!$I59+0.8*'Deaths per day'!$I60+0.9*'Deaths per day'!$I61+'Deaths per day'!$I62+1.1*'Deaths per day'!$I63+1.2*'Deaths per day'!$I64+1.3*'Deaths per day'!$I65)/7,"")</f>
        <v>5.08454898575745</v>
      </c>
      <c r="J65" s="47" t="n">
        <f aca="false">IF('Deaths per day'!$J65&gt;0,(0.7*'Deaths per day'!$J59+0.8*'Deaths per day'!$J60+0.9*'Deaths per day'!$J61+'Deaths per day'!$J62+1.1*'Deaths per day'!$J63+1.2*'Deaths per day'!$J64+1.3*'Deaths per day'!$J65)/7,"")</f>
        <v>2.6709408996351</v>
      </c>
      <c r="K65" s="54"/>
      <c r="L65" s="20"/>
      <c r="M65" s="15" t="n">
        <f aca="false">M64+1</f>
        <v>43910</v>
      </c>
      <c r="N65" s="0" t="n">
        <f aca="false">N64+1</f>
        <v>13</v>
      </c>
      <c r="O65" s="47" t="n">
        <f aca="false">IF(ISNUMBER($D65),$D65,"")</f>
        <v>6.91137566137566</v>
      </c>
      <c r="P65" s="47" t="n">
        <f aca="false">IF(ISNUMBER($E65),$E65,"")</f>
        <v>13.040794499618</v>
      </c>
      <c r="Q65" s="47" t="n">
        <f aca="false">IF(ISNUMBER($F65),$F65,"")</f>
        <v>5.50526384906652</v>
      </c>
      <c r="R65" s="47" t="n">
        <f aca="false">IF(ISNUMBER($H65),$H65,"")</f>
        <v>8.48165553284302</v>
      </c>
      <c r="S65" s="47" t="n">
        <f aca="false">IF(ISNUMBER($J65),$J65,"")</f>
        <v>2.6709408996351</v>
      </c>
      <c r="T65" s="47" t="n">
        <f aca="false">IF(ISNUMBER($I65),$I65,"")</f>
        <v>5.08454898575745</v>
      </c>
      <c r="U65" s="47" t="n">
        <f aca="false">IF(ISNUMBER($G65),$G65,"")</f>
        <v>4.57804743519029</v>
      </c>
      <c r="V65" s="7"/>
      <c r="Y65" s="0" t="n">
        <f aca="false">Y64+1</f>
        <v>13</v>
      </c>
      <c r="Z65" s="47" t="n">
        <f aca="false">IF(ISNUMBER($E65),$E65,"")</f>
        <v>13.040794499618</v>
      </c>
      <c r="AA65" s="47" t="n">
        <f aca="false">IF(ISNUMBER($G65),$G65,"")</f>
        <v>4.57804743519029</v>
      </c>
      <c r="AB65" s="47" t="n">
        <f aca="false">IF(ISNUMBER($I65),$I65,"")</f>
        <v>5.08454898575745</v>
      </c>
      <c r="AC65" s="47" t="n">
        <f aca="false">IF(ISNUMBER($J65),$J65,"")</f>
        <v>2.6709408996351</v>
      </c>
      <c r="AD65" s="47" t="n">
        <f aca="false">IF(ISNUMBER($D65),$D65,"")</f>
        <v>6.91137566137566</v>
      </c>
      <c r="AE65" s="47" t="n">
        <f aca="false">IF(ISNUMBER($F65),$F65,"")</f>
        <v>5.50526384906652</v>
      </c>
      <c r="AF65" s="47" t="n">
        <f aca="false">IF(ISNUMBER($H65),$H65,"")</f>
        <v>8.48165553284302</v>
      </c>
      <c r="AG65" s="32"/>
    </row>
    <row r="66" customFormat="false" ht="12.8" hidden="false" customHeight="false" outlineLevel="0" collapsed="false">
      <c r="C66" s="0" t="n">
        <f aca="false">C65+1</f>
        <v>14</v>
      </c>
      <c r="D66" s="47" t="n">
        <f aca="false">IF('Deaths per day'!$D66&gt;0,(0.7*'Deaths per day'!$D60+0.8*'Deaths per day'!$D61+0.9*'Deaths per day'!$D62+'Deaths per day'!$D63+1.1*'Deaths per day'!$D64+1.2*'Deaths per day'!$D65+1.3*'Deaths per day'!$D66)/7,"")</f>
        <v>8.44505857898715</v>
      </c>
      <c r="E66" s="47" t="n">
        <f aca="false">IF('Deaths per day'!$E66&gt;0,(0.7*'Deaths per day'!$E60+0.8*'Deaths per day'!$E61+0.9*'Deaths per day'!$E62+'Deaths per day'!$E63+1.1*'Deaths per day'!$E64+1.2*'Deaths per day'!$E65+1.3*'Deaths per day'!$E66)/7,"")</f>
        <v>14.6294881588999</v>
      </c>
      <c r="F66" s="47" t="n">
        <f aca="false">IF('Deaths per day'!$F66&gt;0,(0.7*'Deaths per day'!$F60+0.8*'Deaths per day'!$F61+0.9*'Deaths per day'!$F62+'Deaths per day'!$F63+1.1*'Deaths per day'!$F64+1.2*'Deaths per day'!$F65+1.3*'Deaths per day'!$F66)/7,"")</f>
        <v>6.14611832169669</v>
      </c>
      <c r="G66" s="47" t="n">
        <f aca="false">IF('Deaths per day'!$G66&gt;0,(0.7*'Deaths per day'!$G60+0.8*'Deaths per day'!$G61+0.9*'Deaths per day'!$G62+'Deaths per day'!$G63+1.1*'Deaths per day'!$G64+1.2*'Deaths per day'!$G65+1.3*'Deaths per day'!$G66)/7,"")</f>
        <v>5.88389409817981</v>
      </c>
      <c r="H66" s="47" t="n">
        <f aca="false">IF('Deaths per day'!$H66&gt;0,(0.7*'Deaths per day'!$H60+0.8*'Deaths per day'!$H61+0.9*'Deaths per day'!$H62+'Deaths per day'!$H63+1.1*'Deaths per day'!$H64+1.2*'Deaths per day'!$H65+1.3*'Deaths per day'!$H66)/7,"")</f>
        <v>9.18171664594441</v>
      </c>
      <c r="I66" s="47" t="n">
        <f aca="false">IF('Deaths per day'!$I66&gt;0,(0.7*'Deaths per day'!$I60+0.8*'Deaths per day'!$I61+0.9*'Deaths per day'!$I62+'Deaths per day'!$I63+1.1*'Deaths per day'!$I64+1.2*'Deaths per day'!$I65+1.3*'Deaths per day'!$I66)/7,"")</f>
        <v>5.47531290461804</v>
      </c>
      <c r="J66" s="47" t="n">
        <f aca="false">IF('Deaths per day'!$J66&gt;0,(0.7*'Deaths per day'!$J60+0.8*'Deaths per day'!$J61+0.9*'Deaths per day'!$J62+'Deaths per day'!$J63+1.1*'Deaths per day'!$J64+1.2*'Deaths per day'!$J65+1.3*'Deaths per day'!$J66)/7,"")</f>
        <v>2.52924325614705</v>
      </c>
      <c r="K66" s="54"/>
      <c r="L66" s="20"/>
      <c r="M66" s="15" t="n">
        <f aca="false">M65+1</f>
        <v>43911</v>
      </c>
      <c r="N66" s="0" t="n">
        <f aca="false">N65+1</f>
        <v>14</v>
      </c>
      <c r="O66" s="47" t="n">
        <f aca="false">IF(ISNUMBER($D66),$D66,"")</f>
        <v>8.44505857898715</v>
      </c>
      <c r="P66" s="47" t="n">
        <f aca="false">IF(ISNUMBER($E66),$E66,"")</f>
        <v>14.6294881588999</v>
      </c>
      <c r="Q66" s="47" t="n">
        <f aca="false">IF(ISNUMBER($F66),$F66,"")</f>
        <v>6.14611832169669</v>
      </c>
      <c r="R66" s="47" t="n">
        <f aca="false">IF(ISNUMBER($H66),$H66,"")</f>
        <v>9.18171664594441</v>
      </c>
      <c r="S66" s="47" t="n">
        <f aca="false">IF(ISNUMBER($J66),$J66,"")</f>
        <v>2.52924325614705</v>
      </c>
      <c r="T66" s="47" t="n">
        <f aca="false">IF(ISNUMBER($I66),$I66,"")</f>
        <v>5.47531290461804</v>
      </c>
      <c r="U66" s="47" t="n">
        <f aca="false">IF(ISNUMBER($G66),$G66,"")</f>
        <v>5.88389409817981</v>
      </c>
      <c r="V66" s="7"/>
      <c r="Y66" s="0" t="n">
        <f aca="false">Y65+1</f>
        <v>14</v>
      </c>
      <c r="Z66" s="47" t="n">
        <f aca="false">IF(ISNUMBER($E66),$E66,"")</f>
        <v>14.6294881588999</v>
      </c>
      <c r="AA66" s="47" t="n">
        <f aca="false">IF(ISNUMBER($G66),$G66,"")</f>
        <v>5.88389409817981</v>
      </c>
      <c r="AB66" s="47" t="n">
        <f aca="false">IF(ISNUMBER($I66),$I66,"")</f>
        <v>5.47531290461804</v>
      </c>
      <c r="AC66" s="47" t="n">
        <f aca="false">IF(ISNUMBER($J66),$J66,"")</f>
        <v>2.52924325614705</v>
      </c>
      <c r="AD66" s="47" t="n">
        <f aca="false">IF(ISNUMBER($D66),$D66,"")</f>
        <v>8.44505857898715</v>
      </c>
      <c r="AE66" s="47" t="n">
        <f aca="false">IF(ISNUMBER($F66),$F66,"")</f>
        <v>6.14611832169669</v>
      </c>
      <c r="AF66" s="47" t="n">
        <f aca="false">IF(ISNUMBER($H66),$H66,"")</f>
        <v>9.18171664594441</v>
      </c>
      <c r="AG66" s="32"/>
    </row>
    <row r="67" customFormat="false" ht="12.8" hidden="false" customHeight="false" outlineLevel="0" collapsed="false">
      <c r="C67" s="0" t="n">
        <f aca="false">C66+1</f>
        <v>15</v>
      </c>
      <c r="D67" s="47" t="n">
        <f aca="false">IF('Deaths per day'!$D67&gt;0,(0.7*'Deaths per day'!$D61+0.8*'Deaths per day'!$D62+0.9*'Deaths per day'!$D63+'Deaths per day'!$D64+1.1*'Deaths per day'!$D65+1.2*'Deaths per day'!$D66+1.3*'Deaths per day'!$D67)/7,"")</f>
        <v>9.12320483749055</v>
      </c>
      <c r="E67" s="47" t="n">
        <f aca="false">IF('Deaths per day'!$E67&gt;0,(0.7*'Deaths per day'!$E61+0.8*'Deaths per day'!$E62+0.9*'Deaths per day'!$E63+'Deaths per day'!$E64+1.1*'Deaths per day'!$E65+1.2*'Deaths per day'!$E66+1.3*'Deaths per day'!$E67)/7,"")</f>
        <v>15.7680672268908</v>
      </c>
      <c r="F67" s="47" t="n">
        <f aca="false">IF('Deaths per day'!$F67&gt;0,(0.7*'Deaths per day'!$F61+0.8*'Deaths per day'!$F62+0.9*'Deaths per day'!$F63+'Deaths per day'!$F64+1.1*'Deaths per day'!$F65+1.2*'Deaths per day'!$F66+1.3*'Deaths per day'!$F67)/7,"")</f>
        <v>8.90039177920287</v>
      </c>
      <c r="G67" s="47" t="n">
        <f aca="false">IF('Deaths per day'!$G67&gt;0,(0.7*'Deaths per day'!$G61+0.8*'Deaths per day'!$G62+0.9*'Deaths per day'!$G63+'Deaths per day'!$G64+1.1*'Deaths per day'!$G65+1.2*'Deaths per day'!$G66+1.3*'Deaths per day'!$G67)/7,"")</f>
        <v>6.54991726420298</v>
      </c>
      <c r="H67" s="47" t="n">
        <f aca="false">IF('Deaths per day'!$H67&gt;0,(0.7*'Deaths per day'!$H61+0.8*'Deaths per day'!$H62+0.9*'Deaths per day'!$H63+'Deaths per day'!$H64+1.1*'Deaths per day'!$H65+1.2*'Deaths per day'!$H66+1.3*'Deaths per day'!$H67)/7,"")</f>
        <v>9.40804585589952</v>
      </c>
      <c r="I67" s="47" t="n">
        <f aca="false">IF('Deaths per day'!$I67&gt;0,(0.7*'Deaths per day'!$I61+0.8*'Deaths per day'!$I62+0.9*'Deaths per day'!$I63+'Deaths per day'!$I64+1.1*'Deaths per day'!$I65+1.2*'Deaths per day'!$I66+1.3*'Deaths per day'!$I67)/7,"")</f>
        <v>5.8751402675874</v>
      </c>
      <c r="J67" s="47" t="n">
        <f aca="false">IF('Deaths per day'!$J67&gt;0,(0.7*'Deaths per day'!$J61+0.8*'Deaths per day'!$J62+0.9*'Deaths per day'!$J63+'Deaths per day'!$J64+1.1*'Deaths per day'!$J65+1.2*'Deaths per day'!$J66+1.3*'Deaths per day'!$J67)/7,"")</f>
        <v>2.40647273471337</v>
      </c>
      <c r="K67" s="54"/>
      <c r="L67" s="20"/>
      <c r="M67" s="15" t="n">
        <f aca="false">M66+1</f>
        <v>43912</v>
      </c>
      <c r="N67" s="0" t="n">
        <f aca="false">N66+1</f>
        <v>15</v>
      </c>
      <c r="O67" s="47" t="n">
        <f aca="false">IF(ISNUMBER($D67),$D67,"")</f>
        <v>9.12320483749055</v>
      </c>
      <c r="P67" s="47" t="n">
        <f aca="false">IF(ISNUMBER($E67),$E67,"")</f>
        <v>15.7680672268908</v>
      </c>
      <c r="Q67" s="47" t="n">
        <f aca="false">IF(ISNUMBER($F67),$F67,"")</f>
        <v>8.90039177920287</v>
      </c>
      <c r="R67" s="47" t="n">
        <f aca="false">IF(ISNUMBER($H67),$H67,"")</f>
        <v>9.40804585589952</v>
      </c>
      <c r="S67" s="47" t="n">
        <f aca="false">IF(ISNUMBER($J67),$J67,"")</f>
        <v>2.40647273471337</v>
      </c>
      <c r="T67" s="47" t="n">
        <f aca="false">IF(ISNUMBER($I67),$I67,"")</f>
        <v>5.8751402675874</v>
      </c>
      <c r="U67" s="47" t="n">
        <f aca="false">IF(ISNUMBER($G67),$G67,"")</f>
        <v>6.54991726420298</v>
      </c>
      <c r="V67" s="7"/>
      <c r="Y67" s="0" t="n">
        <f aca="false">Y66+1</f>
        <v>15</v>
      </c>
      <c r="Z67" s="47" t="n">
        <f aca="false">IF(ISNUMBER($E67),$E67,"")</f>
        <v>15.7680672268908</v>
      </c>
      <c r="AA67" s="47" t="n">
        <f aca="false">IF(ISNUMBER($G67),$G67,"")</f>
        <v>6.54991726420298</v>
      </c>
      <c r="AB67" s="47" t="n">
        <f aca="false">IF(ISNUMBER($I67),$I67,"")</f>
        <v>5.8751402675874</v>
      </c>
      <c r="AC67" s="47" t="n">
        <f aca="false">IF(ISNUMBER($J67),$J67,"")</f>
        <v>2.40647273471337</v>
      </c>
      <c r="AD67" s="47" t="n">
        <f aca="false">IF(ISNUMBER($D67),$D67,"")</f>
        <v>9.12320483749055</v>
      </c>
      <c r="AE67" s="47" t="n">
        <f aca="false">IF(ISNUMBER($F67),$F67,"")</f>
        <v>8.90039177920287</v>
      </c>
      <c r="AF67" s="47" t="n">
        <f aca="false">IF(ISNUMBER($H67),$H67,"")</f>
        <v>9.40804585589952</v>
      </c>
      <c r="AG67" s="32"/>
    </row>
    <row r="68" customFormat="false" ht="12.8" hidden="false" customHeight="false" outlineLevel="0" collapsed="false">
      <c r="C68" s="0" t="n">
        <f aca="false">C67+1</f>
        <v>16</v>
      </c>
      <c r="D68" s="47" t="n">
        <f aca="false">IF('Deaths per day'!$D68&gt;0,(0.7*'Deaths per day'!$D62+0.8*'Deaths per day'!$D63+0.9*'Deaths per day'!$D64+'Deaths per day'!$D65+1.1*'Deaths per day'!$D66+1.2*'Deaths per day'!$D67+1.3*'Deaths per day'!$D68)/7,"")</f>
        <v>9.60789871504157</v>
      </c>
      <c r="E68" s="47" t="n">
        <f aca="false">IF('Deaths per day'!$E68&gt;0,(0.7*'Deaths per day'!$E62+0.8*'Deaths per day'!$E63+0.9*'Deaths per day'!$E64+'Deaths per day'!$E65+1.1*'Deaths per day'!$E66+1.2*'Deaths per day'!$E67+1.3*'Deaths per day'!$E68)/7,"")</f>
        <v>16.8693659281895</v>
      </c>
      <c r="F68" s="47" t="n">
        <f aca="false">IF('Deaths per day'!$F68&gt;0,(0.7*'Deaths per day'!$F62+0.8*'Deaths per day'!$F63+0.9*'Deaths per day'!$F64+'Deaths per day'!$F65+1.1*'Deaths per day'!$F66+1.2*'Deaths per day'!$F67+1.3*'Deaths per day'!$F68)/7,"")</f>
        <v>10.8866466764429</v>
      </c>
      <c r="G68" s="47" t="n">
        <f aca="false">IF('Deaths per day'!$G68&gt;0,(0.7*'Deaths per day'!$G62+0.8*'Deaths per day'!$G63+0.9*'Deaths per day'!$G64+'Deaths per day'!$G65+1.1*'Deaths per day'!$G66+1.2*'Deaths per day'!$G67+1.3*'Deaths per day'!$G68)/7,"")</f>
        <v>7.26144511858798</v>
      </c>
      <c r="H68" s="47" t="n">
        <f aca="false">IF('Deaths per day'!$H68&gt;0,(0.7*'Deaths per day'!$H62+0.8*'Deaths per day'!$H63+0.9*'Deaths per day'!$H64+'Deaths per day'!$H65+1.1*'Deaths per day'!$H66+1.2*'Deaths per day'!$H67+1.3*'Deaths per day'!$H68)/7,"")</f>
        <v>10.8140686574084</v>
      </c>
      <c r="I68" s="47" t="n">
        <f aca="false">IF('Deaths per day'!$I68&gt;0,(0.7*'Deaths per day'!$I62+0.8*'Deaths per day'!$I63+0.9*'Deaths per day'!$I64+'Deaths per day'!$I65+1.1*'Deaths per day'!$I66+1.2*'Deaths per day'!$I67+1.3*'Deaths per day'!$I68)/7,"")</f>
        <v>6.04100129477773</v>
      </c>
      <c r="J68" s="47" t="n">
        <f aca="false">IF('Deaths per day'!$J68&gt;0,(0.7*'Deaths per day'!$J62+0.8*'Deaths per day'!$J63+0.9*'Deaths per day'!$J64+'Deaths per day'!$J65+1.1*'Deaths per day'!$J66+1.2*'Deaths per day'!$J67+1.3*'Deaths per day'!$J68)/7,"")</f>
        <v>2.35463629233025</v>
      </c>
      <c r="K68" s="54"/>
      <c r="L68" s="20"/>
      <c r="M68" s="15" t="n">
        <f aca="false">M67+1</f>
        <v>43913</v>
      </c>
      <c r="N68" s="0" t="n">
        <f aca="false">N67+1</f>
        <v>16</v>
      </c>
      <c r="O68" s="47" t="n">
        <f aca="false">IF(ISNUMBER($D68),$D68,"")</f>
        <v>9.60789871504157</v>
      </c>
      <c r="P68" s="47" t="n">
        <f aca="false">IF(ISNUMBER($E68),$E68,"")</f>
        <v>16.8693659281895</v>
      </c>
      <c r="Q68" s="47" t="n">
        <f aca="false">IF(ISNUMBER($F68),$F68,"")</f>
        <v>10.8866466764429</v>
      </c>
      <c r="R68" s="47" t="n">
        <f aca="false">IF(ISNUMBER($H68),$H68,"")</f>
        <v>10.8140686574084</v>
      </c>
      <c r="S68" s="47" t="n">
        <f aca="false">IF(ISNUMBER($J68),$J68,"")</f>
        <v>2.35463629233025</v>
      </c>
      <c r="T68" s="47" t="n">
        <f aca="false">IF(ISNUMBER($I68),$I68,"")</f>
        <v>6.04100129477773</v>
      </c>
      <c r="U68" s="47" t="n">
        <f aca="false">IF(ISNUMBER($G68),$G68,"")</f>
        <v>7.26144511858798</v>
      </c>
      <c r="V68" s="7"/>
      <c r="Y68" s="0" t="n">
        <f aca="false">Y67+1</f>
        <v>16</v>
      </c>
      <c r="Z68" s="47" t="n">
        <f aca="false">IF(ISNUMBER($E68),$E68,"")</f>
        <v>16.8693659281895</v>
      </c>
      <c r="AA68" s="47" t="n">
        <f aca="false">IF(ISNUMBER($G68),$G68,"")</f>
        <v>7.26144511858798</v>
      </c>
      <c r="AB68" s="47" t="n">
        <f aca="false">IF(ISNUMBER($I68),$I68,"")</f>
        <v>6.04100129477773</v>
      </c>
      <c r="AC68" s="47" t="n">
        <f aca="false">IF(ISNUMBER($J68),$J68,"")</f>
        <v>2.35463629233025</v>
      </c>
      <c r="AD68" s="47" t="n">
        <f aca="false">IF(ISNUMBER($D68),$D68,"")</f>
        <v>9.60789871504157</v>
      </c>
      <c r="AE68" s="47" t="n">
        <f aca="false">IF(ISNUMBER($F68),$F68,"")</f>
        <v>10.8866466764429</v>
      </c>
      <c r="AF68" s="47" t="n">
        <f aca="false">IF(ISNUMBER($H68),$H68,"")</f>
        <v>10.8140686574084</v>
      </c>
      <c r="AG68" s="32"/>
    </row>
    <row r="69" customFormat="false" ht="12.8" hidden="false" customHeight="false" outlineLevel="0" collapsed="false">
      <c r="C69" s="0" t="n">
        <f aca="false">C68+1</f>
        <v>17</v>
      </c>
      <c r="D69" s="47" t="n">
        <f aca="false">IF('Deaths per day'!$D69&gt;0,(0.7*'Deaths per day'!$D63+0.8*'Deaths per day'!$D64+0.9*'Deaths per day'!$D65+'Deaths per day'!$D66+1.1*'Deaths per day'!$D67+1.2*'Deaths per day'!$D68+1.3*'Deaths per day'!$D69)/7,"")</f>
        <v>10.4747732426304</v>
      </c>
      <c r="E69" s="47" t="n">
        <f aca="false">IF('Deaths per day'!$E69&gt;0,(0.7*'Deaths per day'!$E63+0.8*'Deaths per day'!$E64+0.9*'Deaths per day'!$E65+'Deaths per day'!$E66+1.1*'Deaths per day'!$E67+1.2*'Deaths per day'!$E68+1.3*'Deaths per day'!$E69)/7,"")</f>
        <v>16.9423987776929</v>
      </c>
      <c r="F69" s="47" t="n">
        <f aca="false">IF('Deaths per day'!$F69&gt;0,(0.7*'Deaths per day'!$F63+0.8*'Deaths per day'!$F64+0.9*'Deaths per day'!$F65+'Deaths per day'!$F66+1.1*'Deaths per day'!$F67+1.2*'Deaths per day'!$F68+1.3*'Deaths per day'!$F69)/7,"")</f>
        <v>12.4763072074241</v>
      </c>
      <c r="G69" s="47" t="n">
        <f aca="false">IF('Deaths per day'!$G69&gt;0,(0.7*'Deaths per day'!$G63+0.8*'Deaths per day'!$G64+0.9*'Deaths per day'!$G65+'Deaths per day'!$G66+1.1*'Deaths per day'!$G67+1.2*'Deaths per day'!$G68+1.3*'Deaths per day'!$G69)/7,"")</f>
        <v>7.55929398786542</v>
      </c>
      <c r="H69" s="47" t="n">
        <f aca="false">IF('Deaths per day'!$H69&gt;0,(0.7*'Deaths per day'!$H63+0.8*'Deaths per day'!$H64+0.9*'Deaths per day'!$H65+'Deaths per day'!$H66+1.1*'Deaths per day'!$H67+1.2*'Deaths per day'!$H68+1.3*'Deaths per day'!$H69)/7,"")</f>
        <v>11.7362442838177</v>
      </c>
      <c r="I69" s="47" t="n">
        <f aca="false">IF('Deaths per day'!$I69&gt;0,(0.7*'Deaths per day'!$I63+0.8*'Deaths per day'!$I64+0.9*'Deaths per day'!$I65+'Deaths per day'!$I66+1.1*'Deaths per day'!$I67+1.2*'Deaths per day'!$I68+1.3*'Deaths per day'!$I69)/7,"")</f>
        <v>6.05476909797152</v>
      </c>
      <c r="J69" s="47" t="n">
        <f aca="false">IF('Deaths per day'!$J69&gt;0,(0.7*'Deaths per day'!$J63+0.8*'Deaths per day'!$J64+0.9*'Deaths per day'!$J65+'Deaths per day'!$J66+1.1*'Deaths per day'!$J67+1.2*'Deaths per day'!$J68+1.3*'Deaths per day'!$J69)/7,"")</f>
        <v>2.25948913821915</v>
      </c>
      <c r="K69" s="54"/>
      <c r="L69" s="20"/>
      <c r="M69" s="15" t="n">
        <f aca="false">M68+1</f>
        <v>43914</v>
      </c>
      <c r="N69" s="0" t="n">
        <f aca="false">N68+1</f>
        <v>17</v>
      </c>
      <c r="O69" s="47" t="n">
        <f aca="false">IF(ISNUMBER($D69),$D69,"")</f>
        <v>10.4747732426304</v>
      </c>
      <c r="P69" s="47" t="n">
        <f aca="false">IF(ISNUMBER($E69),$E69,"")</f>
        <v>16.9423987776929</v>
      </c>
      <c r="Q69" s="47" t="n">
        <f aca="false">IF(ISNUMBER($F69),$F69,"")</f>
        <v>12.4763072074241</v>
      </c>
      <c r="R69" s="47" t="n">
        <f aca="false">IF(ISNUMBER($H69),$H69,"")</f>
        <v>11.7362442838177</v>
      </c>
      <c r="S69" s="47" t="n">
        <f aca="false">IF(ISNUMBER($J69),$J69,"")</f>
        <v>2.25948913821915</v>
      </c>
      <c r="T69" s="47" t="n">
        <f aca="false">IF(ISNUMBER($I69),$I69,"")</f>
        <v>6.05476909797152</v>
      </c>
      <c r="U69" s="47" t="n">
        <f aca="false">IF(ISNUMBER($G69),$G69,"")</f>
        <v>7.55929398786542</v>
      </c>
      <c r="V69" s="7"/>
      <c r="Y69" s="0" t="n">
        <f aca="false">Y68+1</f>
        <v>17</v>
      </c>
      <c r="Z69" s="47" t="n">
        <f aca="false">IF(ISNUMBER($E69),$E69,"")</f>
        <v>16.9423987776929</v>
      </c>
      <c r="AA69" s="47" t="n">
        <f aca="false">IF(ISNUMBER($G69),$G69,"")</f>
        <v>7.55929398786542</v>
      </c>
      <c r="AB69" s="47" t="n">
        <f aca="false">IF(ISNUMBER($I69),$I69,"")</f>
        <v>6.05476909797152</v>
      </c>
      <c r="AC69" s="47" t="n">
        <f aca="false">IF(ISNUMBER($J69),$J69,"")</f>
        <v>2.25948913821915</v>
      </c>
      <c r="AD69" s="47" t="n">
        <f aca="false">IF(ISNUMBER($D69),$D69,"")</f>
        <v>10.4747732426304</v>
      </c>
      <c r="AE69" s="47" t="n">
        <f aca="false">IF(ISNUMBER($F69),$F69,"")</f>
        <v>12.4763072074241</v>
      </c>
      <c r="AF69" s="47" t="n">
        <f aca="false">IF(ISNUMBER($H69),$H69,"")</f>
        <v>11.7362442838177</v>
      </c>
      <c r="AG69" s="32"/>
    </row>
    <row r="70" customFormat="false" ht="12.8" hidden="false" customHeight="false" outlineLevel="0" collapsed="false">
      <c r="C70" s="0" t="n">
        <f aca="false">C69+1</f>
        <v>18</v>
      </c>
      <c r="D70" s="47" t="n">
        <f aca="false">IF('Deaths per day'!$D70&gt;0,(0.7*'Deaths per day'!$D64+0.8*'Deaths per day'!$D65+0.9*'Deaths per day'!$D66+'Deaths per day'!$D67+1.1*'Deaths per day'!$D68+1.2*'Deaths per day'!$D69+1.3*'Deaths per day'!$D70)/7,"")</f>
        <v>10.8791572184429</v>
      </c>
      <c r="E70" s="47" t="n">
        <f aca="false">IF('Deaths per day'!$E70&gt;0,(0.7*'Deaths per day'!$E64+0.8*'Deaths per day'!$E65+0.9*'Deaths per day'!$E66+'Deaths per day'!$E67+1.1*'Deaths per day'!$E68+1.2*'Deaths per day'!$E69+1.3*'Deaths per day'!$E70)/7,"")</f>
        <v>17.7338426279603</v>
      </c>
      <c r="F70" s="47" t="n">
        <f aca="false">IF('Deaths per day'!$F70&gt;0,(0.7*'Deaths per day'!$F64+0.8*'Deaths per day'!$F65+0.9*'Deaths per day'!$F66+'Deaths per day'!$F67+1.1*'Deaths per day'!$F68+1.2*'Deaths per day'!$F69+1.3*'Deaths per day'!$F70)/7,"")</f>
        <v>12.4185252467771</v>
      </c>
      <c r="G70" s="47" t="n">
        <f aca="false">IF('Deaths per day'!$G70&gt;0,(0.7*'Deaths per day'!$G64+0.8*'Deaths per day'!$G65+0.9*'Deaths per day'!$G66+'Deaths per day'!$G67+1.1*'Deaths per day'!$G68+1.2*'Deaths per day'!$G69+1.3*'Deaths per day'!$G70)/7,"")</f>
        <v>7.03392167677882</v>
      </c>
      <c r="H70" s="47" t="n">
        <f aca="false">IF('Deaths per day'!$H70&gt;0,(0.7*'Deaths per day'!$H64+0.8*'Deaths per day'!$H65+0.9*'Deaths per day'!$H66+'Deaths per day'!$H67+1.1*'Deaths per day'!$H68+1.2*'Deaths per day'!$H69+1.3*'Deaths per day'!$H70)/7,"")</f>
        <v>12.79350093777</v>
      </c>
      <c r="I70" s="47" t="n">
        <f aca="false">IF('Deaths per day'!$I70&gt;0,(0.7*'Deaths per day'!$I64+0.8*'Deaths per day'!$I65+0.9*'Deaths per day'!$I66+'Deaths per day'!$I67+1.1*'Deaths per day'!$I68+1.2*'Deaths per day'!$I69+1.3*'Deaths per day'!$I70)/7,"")</f>
        <v>6.02939145446698</v>
      </c>
      <c r="J70" s="47" t="n">
        <f aca="false">IF('Deaths per day'!$J70&gt;0,(0.7*'Deaths per day'!$J64+0.8*'Deaths per day'!$J65+0.9*'Deaths per day'!$J66+'Deaths per day'!$J67+1.1*'Deaths per day'!$J68+1.2*'Deaths per day'!$J69+1.3*'Deaths per day'!$J70)/7,"")</f>
        <v>2.47996453296048</v>
      </c>
      <c r="K70" s="54"/>
      <c r="L70" s="20"/>
      <c r="M70" s="15" t="n">
        <f aca="false">M69+1</f>
        <v>43915</v>
      </c>
      <c r="N70" s="0" t="n">
        <f aca="false">N69+1</f>
        <v>18</v>
      </c>
      <c r="O70" s="47" t="n">
        <f aca="false">IF(ISNUMBER($D70),$D70,"")</f>
        <v>10.8791572184429</v>
      </c>
      <c r="P70" s="47" t="n">
        <f aca="false">IF(ISNUMBER($E70),$E70,"")</f>
        <v>17.7338426279603</v>
      </c>
      <c r="Q70" s="47" t="n">
        <f aca="false">IF(ISNUMBER($F70),$F70,"")</f>
        <v>12.4185252467771</v>
      </c>
      <c r="R70" s="47" t="n">
        <f aca="false">IF(ISNUMBER($H70),$H70,"")</f>
        <v>12.79350093777</v>
      </c>
      <c r="S70" s="47" t="n">
        <f aca="false">IF(ISNUMBER($J70),$J70,"")</f>
        <v>2.47996453296048</v>
      </c>
      <c r="T70" s="47" t="n">
        <f aca="false">IF(ISNUMBER($I70),$I70,"")</f>
        <v>6.02939145446698</v>
      </c>
      <c r="U70" s="47" t="n">
        <f aca="false">IF(ISNUMBER($G70),$G70,"")</f>
        <v>7.03392167677882</v>
      </c>
      <c r="V70" s="7"/>
      <c r="Y70" s="0" t="n">
        <f aca="false">Y69+1</f>
        <v>18</v>
      </c>
      <c r="Z70" s="47" t="n">
        <f aca="false">IF(ISNUMBER($E70),$E70,"")</f>
        <v>17.7338426279603</v>
      </c>
      <c r="AA70" s="47" t="n">
        <f aca="false">IF(ISNUMBER($G70),$G70,"")</f>
        <v>7.03392167677882</v>
      </c>
      <c r="AB70" s="47" t="n">
        <f aca="false">IF(ISNUMBER($I70),$I70,"")</f>
        <v>6.02939145446698</v>
      </c>
      <c r="AC70" s="47" t="n">
        <f aca="false">IF(ISNUMBER($J70),$J70,"")</f>
        <v>2.47996453296048</v>
      </c>
      <c r="AD70" s="47" t="n">
        <f aca="false">IF(ISNUMBER($D70),$D70,"")</f>
        <v>10.8791572184429</v>
      </c>
      <c r="AE70" s="47" t="n">
        <f aca="false">IF(ISNUMBER($F70),$F70,"")</f>
        <v>12.4185252467771</v>
      </c>
      <c r="AF70" s="47" t="n">
        <f aca="false">IF(ISNUMBER($H70),$H70,"")</f>
        <v>12.79350093777</v>
      </c>
      <c r="AG70" s="32"/>
    </row>
    <row r="71" customFormat="false" ht="12.8" hidden="false" customHeight="false" outlineLevel="0" collapsed="false">
      <c r="C71" s="0" t="n">
        <f aca="false">C70+1</f>
        <v>19</v>
      </c>
      <c r="D71" s="47" t="n">
        <f aca="false">IF('Deaths per day'!$D71&gt;0,(0.7*'Deaths per day'!$D65+0.8*'Deaths per day'!$D66+0.9*'Deaths per day'!$D67+'Deaths per day'!$D68+1.1*'Deaths per day'!$D69+1.2*'Deaths per day'!$D70+1.3*'Deaths per day'!$D71)/7,"")</f>
        <v>11.3914871504157</v>
      </c>
      <c r="E71" s="47" t="n">
        <f aca="false">IF('Deaths per day'!$E71&gt;0,(0.7*'Deaths per day'!$E65+0.8*'Deaths per day'!$E66+0.9*'Deaths per day'!$E67+'Deaths per day'!$E68+1.1*'Deaths per day'!$E69+1.2*'Deaths per day'!$E70+1.3*'Deaths per day'!$E71)/7,"")</f>
        <v>18.4809778456837</v>
      </c>
      <c r="F71" s="47" t="n">
        <f aca="false">IF('Deaths per day'!$F71&gt;0,(0.7*'Deaths per day'!$F65+0.8*'Deaths per day'!$F66+0.9*'Deaths per day'!$F67+'Deaths per day'!$F68+1.1*'Deaths per day'!$F69+1.2*'Deaths per day'!$F70+1.3*'Deaths per day'!$F71)/7,"")</f>
        <v>13.0420889054258</v>
      </c>
      <c r="G71" s="47" t="n">
        <f aca="false">IF('Deaths per day'!$G71&gt;0,(0.7*'Deaths per day'!$G65+0.8*'Deaths per day'!$G66+0.9*'Deaths per day'!$G67+'Deaths per day'!$G68+1.1*'Deaths per day'!$G69+1.2*'Deaths per day'!$G70+1.3*'Deaths per day'!$G71)/7,"")</f>
        <v>6.30860452289024</v>
      </c>
      <c r="H71" s="47" t="n">
        <f aca="false">IF('Deaths per day'!$H71&gt;0,(0.7*'Deaths per day'!$H65+0.8*'Deaths per day'!$H66+0.9*'Deaths per day'!$H67+'Deaths per day'!$H68+1.1*'Deaths per day'!$H69+1.2*'Deaths per day'!$H70+1.3*'Deaths per day'!$H71)/7,"")</f>
        <v>13.8115609129033</v>
      </c>
      <c r="I71" s="47" t="n">
        <f aca="false">IF('Deaths per day'!$I71&gt;0,(0.7*'Deaths per day'!$I65+0.8*'Deaths per day'!$I66+0.9*'Deaths per day'!$I67+'Deaths per day'!$I68+1.1*'Deaths per day'!$I69+1.2*'Deaths per day'!$I70+1.3*'Deaths per day'!$I71)/7,"")</f>
        <v>6.2785498489426</v>
      </c>
      <c r="J71" s="47" t="n">
        <f aca="false">IF('Deaths per day'!$J71&gt;0,(0.7*'Deaths per day'!$J65+0.8*'Deaths per day'!$J66+0.9*'Deaths per day'!$J67+'Deaths per day'!$J68+1.1*'Deaths per day'!$J69+1.2*'Deaths per day'!$J70+1.3*'Deaths per day'!$J71)/7,"")</f>
        <v>2.57204242403574</v>
      </c>
      <c r="K71" s="54" t="s">
        <v>146</v>
      </c>
      <c r="L71" s="20"/>
      <c r="M71" s="15" t="n">
        <f aca="false">M70+1</f>
        <v>43916</v>
      </c>
      <c r="N71" s="0" t="n">
        <f aca="false">N70+1</f>
        <v>19</v>
      </c>
      <c r="O71" s="47" t="n">
        <f aca="false">IF(ISNUMBER($D71),$D71,"")</f>
        <v>11.3914871504157</v>
      </c>
      <c r="P71" s="47" t="n">
        <f aca="false">IF(ISNUMBER($E71),$E71,"")</f>
        <v>18.4809778456837</v>
      </c>
      <c r="Q71" s="47" t="n">
        <f aca="false">IF(ISNUMBER($F71),$F71,"")</f>
        <v>13.0420889054258</v>
      </c>
      <c r="R71" s="47" t="n">
        <f aca="false">IF(ISNUMBER($H71),$H71,"")</f>
        <v>13.8115609129033</v>
      </c>
      <c r="S71" s="47" t="n">
        <f aca="false">IF(ISNUMBER($J71),$J71,"")</f>
        <v>2.57204242403574</v>
      </c>
      <c r="T71" s="47" t="n">
        <f aca="false">IF(ISNUMBER($I71),$I71,"")</f>
        <v>6.2785498489426</v>
      </c>
      <c r="U71" s="47" t="n">
        <f aca="false">IF(ISNUMBER($G71),$G71,"")</f>
        <v>6.30860452289024</v>
      </c>
      <c r="V71" s="7"/>
      <c r="Y71" s="0" t="n">
        <f aca="false">Y70+1</f>
        <v>19</v>
      </c>
      <c r="Z71" s="47" t="n">
        <f aca="false">IF(ISNUMBER($E71),$E71,"")</f>
        <v>18.4809778456837</v>
      </c>
      <c r="AA71" s="47" t="n">
        <f aca="false">IF(ISNUMBER($G71),$G71,"")</f>
        <v>6.30860452289024</v>
      </c>
      <c r="AB71" s="47" t="n">
        <f aca="false">IF(ISNUMBER($I71),$I71,"")</f>
        <v>6.2785498489426</v>
      </c>
      <c r="AC71" s="47" t="n">
        <f aca="false">IF(ISNUMBER($J71),$J71,"")</f>
        <v>2.57204242403574</v>
      </c>
      <c r="AD71" s="47" t="n">
        <f aca="false">IF(ISNUMBER($D71),$D71,"")</f>
        <v>11.3914871504157</v>
      </c>
      <c r="AE71" s="47" t="n">
        <f aca="false">IF(ISNUMBER($F71),$F71,"")</f>
        <v>13.0420889054258</v>
      </c>
      <c r="AF71" s="47" t="n">
        <f aca="false">IF(ISNUMBER($H71),$H71,"")</f>
        <v>13.8115609129033</v>
      </c>
      <c r="AG71" s="32"/>
    </row>
    <row r="72" customFormat="false" ht="12.8" hidden="false" customHeight="false" outlineLevel="0" collapsed="false">
      <c r="C72" s="0" t="n">
        <f aca="false">C71+1</f>
        <v>20</v>
      </c>
      <c r="D72" s="47" t="n">
        <f aca="false">IF('Deaths per day'!$D72&gt;0,(0.7*'Deaths per day'!$D66+0.8*'Deaths per day'!$D67+0.9*'Deaths per day'!$D68+'Deaths per day'!$D69+1.1*'Deaths per day'!$D70+1.2*'Deaths per day'!$D71+1.3*'Deaths per day'!$D72)/7,"")</f>
        <v>12.1886810279667</v>
      </c>
      <c r="E72" s="47" t="n">
        <f aca="false">IF('Deaths per day'!$E72&gt;0,(0.7*'Deaths per day'!$E66+0.8*'Deaths per day'!$E67+0.9*'Deaths per day'!$E68+'Deaths per day'!$E69+1.1*'Deaths per day'!$E70+1.2*'Deaths per day'!$E71+1.3*'Deaths per day'!$E72)/7,"")</f>
        <v>18.6120702826585</v>
      </c>
      <c r="F72" s="47" t="n">
        <f aca="false">IF('Deaths per day'!$F72&gt;0,(0.7*'Deaths per day'!$F66+0.8*'Deaths per day'!$F67+0.9*'Deaths per day'!$F68+'Deaths per day'!$F69+1.1*'Deaths per day'!$F70+1.2*'Deaths per day'!$F71+1.3*'Deaths per day'!$F72)/7,"")</f>
        <v>15.1301188469872</v>
      </c>
      <c r="G72" s="47" t="n">
        <f aca="false">IF('Deaths per day'!$G72&gt;0,(0.7*'Deaths per day'!$G66+0.8*'Deaths per day'!$G67+0.9*'Deaths per day'!$G68+'Deaths per day'!$G69+1.1*'Deaths per day'!$G70+1.2*'Deaths per day'!$G71+1.3*'Deaths per day'!$G72)/7,"")</f>
        <v>5.35162713734142</v>
      </c>
      <c r="H72" s="47" t="n">
        <f aca="false">IF('Deaths per day'!$H72&gt;0,(0.7*'Deaths per day'!$H66+0.8*'Deaths per day'!$H67+0.9*'Deaths per day'!$H68+'Deaths per day'!$H69+1.1*'Deaths per day'!$H70+1.2*'Deaths per day'!$H71+1.3*'Deaths per day'!$H72)/7,"")</f>
        <v>13.8216761848566</v>
      </c>
      <c r="I72" s="47" t="n">
        <f aca="false">IF('Deaths per day'!$I72&gt;0,(0.7*'Deaths per day'!$I66+0.8*'Deaths per day'!$I67+0.9*'Deaths per day'!$I68+'Deaths per day'!$I69+1.1*'Deaths per day'!$I70+1.2*'Deaths per day'!$I71+1.3*'Deaths per day'!$I72)/7,"")</f>
        <v>6.56590418644799</v>
      </c>
      <c r="J72" s="47" t="n">
        <f aca="false">IF('Deaths per day'!$J72&gt;0,(0.7*'Deaths per day'!$J66+0.8*'Deaths per day'!$J67+0.9*'Deaths per day'!$J68+'Deaths per day'!$J69+1.1*'Deaths per day'!$J70+1.2*'Deaths per day'!$J71+1.3*'Deaths per day'!$J72)/7,"")</f>
        <v>2.60972615353136</v>
      </c>
      <c r="K72" s="54" t="s">
        <v>147</v>
      </c>
      <c r="L72" s="20"/>
      <c r="M72" s="15" t="n">
        <f aca="false">M71+1</f>
        <v>43917</v>
      </c>
      <c r="N72" s="0" t="n">
        <f aca="false">N71+1</f>
        <v>20</v>
      </c>
      <c r="O72" s="47" t="n">
        <f aca="false">IF(ISNUMBER($D72),$D72,"")</f>
        <v>12.1886810279667</v>
      </c>
      <c r="P72" s="47" t="n">
        <f aca="false">IF(ISNUMBER($E72),$E72,"")</f>
        <v>18.6120702826585</v>
      </c>
      <c r="Q72" s="47" t="n">
        <f aca="false">IF(ISNUMBER($F72),$F72,"")</f>
        <v>15.1301188469872</v>
      </c>
      <c r="R72" s="47" t="n">
        <f aca="false">IF(ISNUMBER($H72),$H72,"")</f>
        <v>13.8216761848566</v>
      </c>
      <c r="S72" s="47" t="n">
        <f aca="false">IF(ISNUMBER($J72),$J72,"")</f>
        <v>2.60972615353136</v>
      </c>
      <c r="T72" s="47" t="n">
        <f aca="false">IF(ISNUMBER($I72),$I72,"")</f>
        <v>6.56590418644799</v>
      </c>
      <c r="U72" s="47" t="n">
        <f aca="false">IF(ISNUMBER($G72),$G72,"")</f>
        <v>5.35162713734142</v>
      </c>
      <c r="V72" s="7"/>
      <c r="Y72" s="0" t="n">
        <f aca="false">Y71+1</f>
        <v>20</v>
      </c>
      <c r="Z72" s="47" t="n">
        <f aca="false">IF(ISNUMBER($E72),$E72,"")</f>
        <v>18.6120702826585</v>
      </c>
      <c r="AA72" s="47" t="n">
        <f aca="false">IF(ISNUMBER($G72),$G72,"")</f>
        <v>5.35162713734142</v>
      </c>
      <c r="AB72" s="47" t="n">
        <f aca="false">IF(ISNUMBER($I72),$I72,"")</f>
        <v>6.56590418644799</v>
      </c>
      <c r="AC72" s="47" t="n">
        <f aca="false">IF(ISNUMBER($J72),$J72,"")</f>
        <v>2.60972615353136</v>
      </c>
      <c r="AD72" s="47" t="n">
        <f aca="false">IF(ISNUMBER($D72),$D72,"")</f>
        <v>12.1886810279667</v>
      </c>
      <c r="AE72" s="47" t="n">
        <f aca="false">IF(ISNUMBER($F72),$F72,"")</f>
        <v>15.1301188469872</v>
      </c>
      <c r="AF72" s="47" t="n">
        <f aca="false">IF(ISNUMBER($H72),$H72,"")</f>
        <v>13.8216761848566</v>
      </c>
      <c r="AG72" s="32"/>
    </row>
    <row r="73" customFormat="false" ht="12.8" hidden="false" customHeight="false" outlineLevel="0" collapsed="false">
      <c r="C73" s="0" t="n">
        <f aca="false">C72+1</f>
        <v>21</v>
      </c>
      <c r="D73" s="47" t="n">
        <f aca="false">IF('Deaths per day'!$D73&gt;0,(0.7*'Deaths per day'!$D67+0.8*'Deaths per day'!$D68+0.9*'Deaths per day'!$D69+'Deaths per day'!$D70+1.1*'Deaths per day'!$D71+1.2*'Deaths per day'!$D72+1.3*'Deaths per day'!$D73)/7,"")</f>
        <v>12.5895219198791</v>
      </c>
      <c r="E73" s="47" t="n">
        <f aca="false">IF('Deaths per day'!$E73&gt;0,(0.7*'Deaths per day'!$E67+0.8*'Deaths per day'!$E68+0.9*'Deaths per day'!$E69+'Deaths per day'!$E70+1.1*'Deaths per day'!$E71+1.2*'Deaths per day'!$E72+1.3*'Deaths per day'!$E73)/7,"")</f>
        <v>18.1882352941176</v>
      </c>
      <c r="F73" s="47" t="n">
        <f aca="false">IF('Deaths per day'!$F73&gt;0,(0.7*'Deaths per day'!$F67+0.8*'Deaths per day'!$F68+0.9*'Deaths per day'!$F69+'Deaths per day'!$F70+1.1*'Deaths per day'!$F71+1.2*'Deaths per day'!$F72+1.3*'Deaths per day'!$F73)/7,"")</f>
        <v>14.5115892227889</v>
      </c>
      <c r="G73" s="47" t="n">
        <f aca="false">IF('Deaths per day'!$G73&gt;0,(0.7*'Deaths per day'!$G67+0.8*'Deaths per day'!$G68+0.9*'Deaths per day'!$G69+'Deaths per day'!$G70+1.1*'Deaths per day'!$G71+1.2*'Deaths per day'!$G72+1.3*'Deaths per day'!$G73)/7,"")</f>
        <v>5.84252619966906</v>
      </c>
      <c r="H73" s="47" t="n">
        <f aca="false">IF('Deaths per day'!$H73&gt;0,(0.7*'Deaths per day'!$H67+0.8*'Deaths per day'!$H68+0.9*'Deaths per day'!$H69+'Deaths per day'!$H70+1.1*'Deaths per day'!$H71+1.2*'Deaths per day'!$H72+1.3*'Deaths per day'!$H73)/7,"")</f>
        <v>13.5426632668114</v>
      </c>
      <c r="I73" s="47" t="n">
        <f aca="false">IF('Deaths per day'!$I73&gt;0,(0.7*'Deaths per day'!$I67+0.8*'Deaths per day'!$I68+0.9*'Deaths per day'!$I69+'Deaths per day'!$I70+1.1*'Deaths per day'!$I71+1.2*'Deaths per day'!$I72+1.3*'Deaths per day'!$I73)/7,"")</f>
        <v>6.60138109624514</v>
      </c>
      <c r="J73" s="47" t="n">
        <f aca="false">IF('Deaths per day'!$J73&gt;0,(0.7*'Deaths per day'!$J67+0.8*'Deaths per day'!$J68+0.9*'Deaths per day'!$J69+'Deaths per day'!$J70+1.1*'Deaths per day'!$J71+1.2*'Deaths per day'!$J72+1.3*'Deaths per day'!$J73)/7,"")</f>
        <v>2.8963612181564</v>
      </c>
      <c r="K73" s="54" t="s">
        <v>129</v>
      </c>
      <c r="L73" s="20"/>
      <c r="M73" s="15" t="n">
        <f aca="false">M72+1</f>
        <v>43918</v>
      </c>
      <c r="N73" s="0" t="n">
        <f aca="false">N72+1</f>
        <v>21</v>
      </c>
      <c r="O73" s="47" t="n">
        <f aca="false">IF(ISNUMBER($D73),$D73,"")</f>
        <v>12.5895219198791</v>
      </c>
      <c r="P73" s="47" t="n">
        <f aca="false">IF(ISNUMBER($E73),$E73,"")</f>
        <v>18.1882352941176</v>
      </c>
      <c r="Q73" s="47" t="n">
        <f aca="false">IF(ISNUMBER($F73),$F73,"")</f>
        <v>14.5115892227889</v>
      </c>
      <c r="R73" s="47" t="n">
        <f aca="false">IF(ISNUMBER($H73),$H73,"")</f>
        <v>13.5426632668114</v>
      </c>
      <c r="S73" s="47" t="n">
        <f aca="false">IF(ISNUMBER($J73),$J73,"")</f>
        <v>2.8963612181564</v>
      </c>
      <c r="T73" s="47" t="n">
        <f aca="false">IF(ISNUMBER($I73),$I73,"")</f>
        <v>6.60138109624514</v>
      </c>
      <c r="U73" s="47" t="n">
        <f aca="false">IF(ISNUMBER($G73),$G73,"")</f>
        <v>5.84252619966906</v>
      </c>
      <c r="V73" s="7"/>
      <c r="Y73" s="0" t="n">
        <f aca="false">Y72+1</f>
        <v>21</v>
      </c>
      <c r="Z73" s="47" t="n">
        <f aca="false">IF(ISNUMBER($E73),$E73,"")</f>
        <v>18.1882352941176</v>
      </c>
      <c r="AA73" s="47" t="n">
        <f aca="false">IF(ISNUMBER($G73),$G73,"")</f>
        <v>5.84252619966906</v>
      </c>
      <c r="AB73" s="47" t="n">
        <f aca="false">IF(ISNUMBER($I73),$I73,"")</f>
        <v>6.60138109624514</v>
      </c>
      <c r="AC73" s="47" t="n">
        <f aca="false">IF(ISNUMBER($J73),$J73,"")</f>
        <v>2.8963612181564</v>
      </c>
      <c r="AD73" s="47" t="n">
        <f aca="false">IF(ISNUMBER($D73),$D73,"")</f>
        <v>12.5895219198791</v>
      </c>
      <c r="AE73" s="47" t="n">
        <f aca="false">IF(ISNUMBER($F73),$F73,"")</f>
        <v>14.5115892227889</v>
      </c>
      <c r="AF73" s="47" t="n">
        <f aca="false">IF(ISNUMBER($H73),$H73,"")</f>
        <v>13.5426632668114</v>
      </c>
      <c r="AG73" s="32"/>
    </row>
    <row r="74" customFormat="false" ht="12.8" hidden="false" customHeight="false" outlineLevel="0" collapsed="false">
      <c r="C74" s="0" t="n">
        <f aca="false">C73+1</f>
        <v>22</v>
      </c>
      <c r="D74" s="47" t="n">
        <f aca="false">IF('Deaths per day'!$D74&gt;0,(0.7*'Deaths per day'!$D68+0.8*'Deaths per day'!$D69+0.9*'Deaths per day'!$D70+'Deaths per day'!$D71+1.1*'Deaths per day'!$D72+1.2*'Deaths per day'!$D73+1.3*'Deaths per day'!$D74)/7,"")</f>
        <v>12.7605347694633</v>
      </c>
      <c r="E74" s="47" t="n">
        <f aca="false">IF('Deaths per day'!$E74&gt;0,(0.7*'Deaths per day'!$E68+0.8*'Deaths per day'!$E69+0.9*'Deaths per day'!$E70+'Deaths per day'!$E71+1.1*'Deaths per day'!$E72+1.2*'Deaths per day'!$E73+1.3*'Deaths per day'!$E74)/7,"")</f>
        <v>17.6171122994652</v>
      </c>
      <c r="F74" s="47" t="n">
        <f aca="false">IF('Deaths per day'!$F74&gt;0,(0.7*'Deaths per day'!$F68+0.8*'Deaths per day'!$F69+0.9*'Deaths per day'!$F70+'Deaths per day'!$F71+1.1*'Deaths per day'!$F72+1.2*'Deaths per day'!$F73+1.3*'Deaths per day'!$F74)/7,"")</f>
        <v>15.0513252642868</v>
      </c>
      <c r="G74" s="47" t="n">
        <f aca="false">IF('Deaths per day'!$G74&gt;0,(0.7*'Deaths per day'!$G68+0.8*'Deaths per day'!$G69+0.9*'Deaths per day'!$G70+'Deaths per day'!$G71+1.1*'Deaths per day'!$G72+1.2*'Deaths per day'!$G73+1.3*'Deaths per day'!$G74)/7,"")</f>
        <v>7.48621070049642</v>
      </c>
      <c r="H74" s="47" t="n">
        <f aca="false">IF('Deaths per day'!$H74&gt;0,(0.7*'Deaths per day'!$H68+0.8*'Deaths per day'!$H69+0.9*'Deaths per day'!$H70+'Deaths per day'!$H71+1.1*'Deaths per day'!$H72+1.2*'Deaths per day'!$H73+1.3*'Deaths per day'!$H74)/7,"")</f>
        <v>13.4971445430215</v>
      </c>
      <c r="I74" s="47" t="n">
        <f aca="false">IF('Deaths per day'!$I74&gt;0,(0.7*'Deaths per day'!$I68+0.8*'Deaths per day'!$I69+0.9*'Deaths per day'!$I70+'Deaths per day'!$I71+1.1*'Deaths per day'!$I72+1.2*'Deaths per day'!$I73+1.3*'Deaths per day'!$I74)/7,"")</f>
        <v>6.79732412602503</v>
      </c>
      <c r="J74" s="47" t="n">
        <f aca="false">IF('Deaths per day'!$J74&gt;0,(0.7*'Deaths per day'!$J68+0.8*'Deaths per day'!$J69+0.9*'Deaths per day'!$J70+'Deaths per day'!$J71+1.1*'Deaths per day'!$J72+1.2*'Deaths per day'!$J73+1.3*'Deaths per day'!$J74)/7,"")</f>
        <v>2.89499710125158</v>
      </c>
      <c r="K74" s="54" t="s">
        <v>148</v>
      </c>
      <c r="L74" s="20"/>
      <c r="M74" s="15" t="n">
        <f aca="false">M73+1</f>
        <v>43919</v>
      </c>
      <c r="N74" s="0" t="n">
        <f aca="false">N73+1</f>
        <v>22</v>
      </c>
      <c r="O74" s="47" t="n">
        <f aca="false">IF(ISNUMBER($D74),$D74,"")</f>
        <v>12.7605347694633</v>
      </c>
      <c r="P74" s="47" t="n">
        <f aca="false">IF(ISNUMBER($E74),$E74,"")</f>
        <v>17.6171122994652</v>
      </c>
      <c r="Q74" s="47" t="n">
        <f aca="false">IF(ISNUMBER($F74),$F74,"")</f>
        <v>15.0513252642868</v>
      </c>
      <c r="R74" s="47" t="n">
        <f aca="false">IF(ISNUMBER($H74),$H74,"")</f>
        <v>13.4971445430215</v>
      </c>
      <c r="S74" s="47" t="n">
        <f aca="false">IF(ISNUMBER($J74),$J74,"")</f>
        <v>2.89499710125158</v>
      </c>
      <c r="T74" s="47" t="n">
        <f aca="false">IF(ISNUMBER($I74),$I74,"")</f>
        <v>6.79732412602503</v>
      </c>
      <c r="U74" s="47" t="n">
        <f aca="false">IF(ISNUMBER($G74),$G74,"")</f>
        <v>7.48621070049642</v>
      </c>
      <c r="V74" s="7"/>
      <c r="Y74" s="0" t="n">
        <f aca="false">Y73+1</f>
        <v>22</v>
      </c>
      <c r="Z74" s="47" t="n">
        <f aca="false">IF(ISNUMBER($E74),$E74,"")</f>
        <v>17.6171122994652</v>
      </c>
      <c r="AA74" s="47" t="n">
        <f aca="false">IF(ISNUMBER($G74),$G74,"")</f>
        <v>7.48621070049642</v>
      </c>
      <c r="AB74" s="47" t="n">
        <f aca="false">IF(ISNUMBER($I74),$I74,"")</f>
        <v>6.79732412602503</v>
      </c>
      <c r="AC74" s="47" t="n">
        <f aca="false">IF(ISNUMBER($J74),$J74,"")</f>
        <v>2.89499710125158</v>
      </c>
      <c r="AD74" s="47" t="n">
        <f aca="false">IF(ISNUMBER($D74),$D74,"")</f>
        <v>12.7605347694633</v>
      </c>
      <c r="AE74" s="47" t="n">
        <f aca="false">IF(ISNUMBER($F74),$F74,"")</f>
        <v>15.0513252642868</v>
      </c>
      <c r="AF74" s="47" t="n">
        <f aca="false">IF(ISNUMBER($H74),$H74,"")</f>
        <v>13.4971445430215</v>
      </c>
      <c r="AG74" s="32"/>
    </row>
    <row r="75" customFormat="false" ht="12.8" hidden="false" customHeight="false" outlineLevel="0" collapsed="false">
      <c r="C75" s="0" t="n">
        <f aca="false">C74+1</f>
        <v>23</v>
      </c>
      <c r="D75" s="47" t="n">
        <f aca="false">IF('Deaths per day'!$D75&gt;0,(0.7*'Deaths per day'!$D69+0.8*'Deaths per day'!$D70+0.9*'Deaths per day'!$D71+'Deaths per day'!$D72+1.1*'Deaths per day'!$D73+1.2*'Deaths per day'!$D74+1.3*'Deaths per day'!$D75)/7,"")</f>
        <v>13.1495653817082</v>
      </c>
      <c r="E75" s="47" t="n">
        <f aca="false">IF('Deaths per day'!$E75&gt;0,(0.7*'Deaths per day'!$E69+0.8*'Deaths per day'!$E70+0.9*'Deaths per day'!$E71+'Deaths per day'!$E72+1.1*'Deaths per day'!$E73+1.2*'Deaths per day'!$E74+1.3*'Deaths per day'!$E75)/7,"")</f>
        <v>16.9399541634836</v>
      </c>
      <c r="F75" s="47" t="n">
        <f aca="false">IF('Deaths per day'!$F75&gt;0,(0.7*'Deaths per day'!$F69+0.8*'Deaths per day'!$F70+0.9*'Deaths per day'!$F71+'Deaths per day'!$F72+1.1*'Deaths per day'!$F73+1.2*'Deaths per day'!$F74+1.3*'Deaths per day'!$F75)/7,"")</f>
        <v>14.8954890673904</v>
      </c>
      <c r="G75" s="47" t="n">
        <f aca="false">IF('Deaths per day'!$G75&gt;0,(0.7*'Deaths per day'!$G69+0.8*'Deaths per day'!$G70+0.9*'Deaths per day'!$G71+'Deaths per day'!$G72+1.1*'Deaths per day'!$G73+1.2*'Deaths per day'!$G74+1.3*'Deaths per day'!$G75)/7,"")</f>
        <v>8.2280750137893</v>
      </c>
      <c r="H75" s="47" t="n">
        <f aca="false">IF('Deaths per day'!$H75&gt;0,(0.7*'Deaths per day'!$H69+0.8*'Deaths per day'!$H70+0.9*'Deaths per day'!$H71+'Deaths per day'!$H72+1.1*'Deaths per day'!$H73+1.2*'Deaths per day'!$H74+1.3*'Deaths per day'!$H75)/7,"")</f>
        <v>13.6695256358924</v>
      </c>
      <c r="I75" s="47" t="n">
        <f aca="false">IF('Deaths per day'!$I75&gt;0,(0.7*'Deaths per day'!$I69+0.8*'Deaths per day'!$I70+0.9*'Deaths per day'!$I71+'Deaths per day'!$I72+1.1*'Deaths per day'!$I73+1.2*'Deaths per day'!$I74+1.3*'Deaths per day'!$I75)/7,"")</f>
        <v>6.66460940871817</v>
      </c>
      <c r="J75" s="47" t="n">
        <f aca="false">IF('Deaths per day'!$J75&gt;0,(0.7*'Deaths per day'!$J69+0.8*'Deaths per day'!$J70+0.9*'Deaths per day'!$J71+'Deaths per day'!$J72+1.1*'Deaths per day'!$J73+1.2*'Deaths per day'!$J74+1.3*'Deaths per day'!$J75)/7,"")</f>
        <v>2.68679875865362</v>
      </c>
      <c r="K75" s="54"/>
      <c r="L75" s="20"/>
      <c r="M75" s="15" t="n">
        <f aca="false">M74+1</f>
        <v>43920</v>
      </c>
      <c r="N75" s="0" t="n">
        <f aca="false">N74+1</f>
        <v>23</v>
      </c>
      <c r="O75" s="47" t="n">
        <f aca="false">IF(ISNUMBER($D75),$D75,"")</f>
        <v>13.1495653817082</v>
      </c>
      <c r="P75" s="47" t="n">
        <f aca="false">IF(ISNUMBER($E75),$E75,"")</f>
        <v>16.9399541634836</v>
      </c>
      <c r="Q75" s="47" t="n">
        <f aca="false">IF(ISNUMBER($F75),$F75,"")</f>
        <v>14.8954890673904</v>
      </c>
      <c r="R75" s="47" t="n">
        <f aca="false">IF(ISNUMBER($H75),$H75,"")</f>
        <v>13.6695256358924</v>
      </c>
      <c r="S75" s="47" t="n">
        <f aca="false">IF(ISNUMBER($J75),$J75,"")</f>
        <v>2.68679875865362</v>
      </c>
      <c r="T75" s="47" t="n">
        <f aca="false">IF(ISNUMBER($I75),$I75,"")</f>
        <v>6.66460940871817</v>
      </c>
      <c r="U75" s="47" t="n">
        <f aca="false">IF(ISNUMBER($G75),$G75,"")</f>
        <v>8.2280750137893</v>
      </c>
      <c r="V75" s="7"/>
      <c r="Y75" s="0" t="n">
        <f aca="false">Y74+1</f>
        <v>23</v>
      </c>
      <c r="Z75" s="47" t="n">
        <f aca="false">IF(ISNUMBER($E75),$E75,"")</f>
        <v>16.9399541634836</v>
      </c>
      <c r="AA75" s="47" t="n">
        <f aca="false">IF(ISNUMBER($G75),$G75,"")</f>
        <v>8.2280750137893</v>
      </c>
      <c r="AB75" s="47" t="n">
        <f aca="false">IF(ISNUMBER($I75),$I75,"")</f>
        <v>6.66460940871817</v>
      </c>
      <c r="AC75" s="47" t="n">
        <f aca="false">IF(ISNUMBER($J75),$J75,"")</f>
        <v>2.68679875865362</v>
      </c>
      <c r="AD75" s="47" t="n">
        <f aca="false">IF(ISNUMBER($D75),$D75,"")</f>
        <v>13.1495653817082</v>
      </c>
      <c r="AE75" s="47" t="n">
        <f aca="false">IF(ISNUMBER($F75),$F75,"")</f>
        <v>14.8954890673904</v>
      </c>
      <c r="AF75" s="47" t="n">
        <f aca="false">IF(ISNUMBER($H75),$H75,"")</f>
        <v>13.6695256358924</v>
      </c>
      <c r="AG75" s="32"/>
    </row>
    <row r="76" customFormat="false" ht="12.8" hidden="false" customHeight="false" outlineLevel="0" collapsed="false">
      <c r="C76" s="0" t="n">
        <f aca="false">C75+1</f>
        <v>24</v>
      </c>
      <c r="D76" s="47" t="n">
        <f aca="false">IF('Deaths per day'!$D76&gt;0,(0.7*'Deaths per day'!$D70+0.8*'Deaths per day'!$D71+0.9*'Deaths per day'!$D72+'Deaths per day'!$D73+1.1*'Deaths per day'!$D74+1.2*'Deaths per day'!$D75+1.3*'Deaths per day'!$D76)/7,"")</f>
        <v>13.364276266062</v>
      </c>
      <c r="E76" s="47" t="n">
        <f aca="false">IF('Deaths per day'!$E76&gt;0,(0.7*'Deaths per day'!$E70+0.8*'Deaths per day'!$E71+0.9*'Deaths per day'!$E72+'Deaths per day'!$E73+1.1*'Deaths per day'!$E74+1.2*'Deaths per day'!$E75+1.3*'Deaths per day'!$E76)/7,"")</f>
        <v>16.646294881589</v>
      </c>
      <c r="F76" s="47" t="n">
        <f aca="false">IF('Deaths per day'!$F76&gt;0,(0.7*'Deaths per day'!$F70+0.8*'Deaths per day'!$F71+0.9*'Deaths per day'!$F72+'Deaths per day'!$F73+1.1*'Deaths per day'!$F74+1.2*'Deaths per day'!$F75+1.3*'Deaths per day'!$F76)/7,"")</f>
        <v>13.8551949046817</v>
      </c>
      <c r="G76" s="47" t="n">
        <f aca="false">IF('Deaths per day'!$G76&gt;0,(0.7*'Deaths per day'!$G70+0.8*'Deaths per day'!$G71+0.9*'Deaths per day'!$G72+'Deaths per day'!$G73+1.1*'Deaths per day'!$G74+1.2*'Deaths per day'!$G75+1.3*'Deaths per day'!$G76)/7,"")</f>
        <v>8.04743519029234</v>
      </c>
      <c r="H76" s="47" t="n">
        <f aca="false">IF('Deaths per day'!$H76&gt;0,(0.7*'Deaths per day'!$H70+0.8*'Deaths per day'!$H71+0.9*'Deaths per day'!$H72+'Deaths per day'!$H73+1.1*'Deaths per day'!$H74+1.2*'Deaths per day'!$H75+1.3*'Deaths per day'!$H76)/7,"")</f>
        <v>13.2775588477019</v>
      </c>
      <c r="I76" s="47" t="n">
        <f aca="false">IF('Deaths per day'!$I76&gt;0,(0.7*'Deaths per day'!$I70+0.8*'Deaths per day'!$I71+0.9*'Deaths per day'!$I72+'Deaths per day'!$I73+1.1*'Deaths per day'!$I74+1.2*'Deaths per day'!$I75+1.3*'Deaths per day'!$I76)/7,"")</f>
        <v>6.4392749244713</v>
      </c>
      <c r="J76" s="47" t="n">
        <f aca="false">IF('Deaths per day'!$J76&gt;0,(0.7*'Deaths per day'!$J70+0.8*'Deaths per day'!$J71+0.9*'Deaths per day'!$J72+'Deaths per day'!$J73+1.1*'Deaths per day'!$J74+1.2*'Deaths per day'!$J75+1.3*'Deaths per day'!$J76)/7,"")</f>
        <v>2.7222657981789</v>
      </c>
      <c r="K76" s="54" t="s">
        <v>149</v>
      </c>
      <c r="L76" s="20"/>
      <c r="M76" s="15" t="n">
        <f aca="false">M75+1</f>
        <v>43921</v>
      </c>
      <c r="N76" s="0" t="n">
        <f aca="false">N75+1</f>
        <v>24</v>
      </c>
      <c r="O76" s="47" t="n">
        <f aca="false">IF(ISNUMBER($D76),$D76,"")</f>
        <v>13.364276266062</v>
      </c>
      <c r="P76" s="47" t="n">
        <f aca="false">IF(ISNUMBER($E76),$E76,"")</f>
        <v>16.646294881589</v>
      </c>
      <c r="Q76" s="47" t="n">
        <f aca="false">IF(ISNUMBER($F76),$F76,"")</f>
        <v>13.8551949046817</v>
      </c>
      <c r="R76" s="47" t="n">
        <f aca="false">IF(ISNUMBER($H76),$H76,"")</f>
        <v>13.2775588477019</v>
      </c>
      <c r="S76" s="47" t="n">
        <f aca="false">IF(ISNUMBER($J76),$J76,"")</f>
        <v>2.7222657981789</v>
      </c>
      <c r="T76" s="47" t="n">
        <f aca="false">IF(ISNUMBER($I76),$I76,"")</f>
        <v>6.4392749244713</v>
      </c>
      <c r="U76" s="47" t="n">
        <f aca="false">IF(ISNUMBER($G76),$G76,"")</f>
        <v>8.04743519029234</v>
      </c>
      <c r="V76" s="7"/>
      <c r="Y76" s="0" t="n">
        <f aca="false">Y75+1</f>
        <v>24</v>
      </c>
      <c r="Z76" s="47" t="n">
        <f aca="false">IF(ISNUMBER($E76),$E76,"")</f>
        <v>16.646294881589</v>
      </c>
      <c r="AA76" s="47" t="n">
        <f aca="false">IF(ISNUMBER($G76),$G76,"")</f>
        <v>8.04743519029234</v>
      </c>
      <c r="AB76" s="47" t="n">
        <f aca="false">IF(ISNUMBER($I76),$I76,"")</f>
        <v>6.4392749244713</v>
      </c>
      <c r="AC76" s="47" t="n">
        <f aca="false">IF(ISNUMBER($J76),$J76,"")</f>
        <v>2.7222657981789</v>
      </c>
      <c r="AD76" s="47" t="n">
        <f aca="false">IF(ISNUMBER($D76),$D76,"")</f>
        <v>13.364276266062</v>
      </c>
      <c r="AE76" s="47" t="n">
        <f aca="false">IF(ISNUMBER($F76),$F76,"")</f>
        <v>13.8551949046817</v>
      </c>
      <c r="AF76" s="47" t="n">
        <f aca="false">IF(ISNUMBER($H76),$H76,"")</f>
        <v>13.2775588477019</v>
      </c>
      <c r="AG76" s="32"/>
    </row>
    <row r="77" customFormat="false" ht="12.8" hidden="false" customHeight="false" outlineLevel="0" collapsed="false">
      <c r="C77" s="0" t="n">
        <f aca="false">C76+1</f>
        <v>25</v>
      </c>
      <c r="D77" s="47" t="n">
        <f aca="false">IF('Deaths per day'!$D77&gt;0,(0.7*'Deaths per day'!$D71+0.8*'Deaths per day'!$D72+0.9*'Deaths per day'!$D73+'Deaths per day'!$D74+1.1*'Deaths per day'!$D75+1.2*'Deaths per day'!$D76+1.3*'Deaths per day'!$D77)/7,"")</f>
        <v>13.3040438397581</v>
      </c>
      <c r="E77" s="47" t="n">
        <f aca="false">IF('Deaths per day'!$E77&gt;0,(0.7*'Deaths per day'!$E71+0.8*'Deaths per day'!$E72+0.9*'Deaths per day'!$E73+'Deaths per day'!$E74+1.1*'Deaths per day'!$E75+1.2*'Deaths per day'!$E76+1.3*'Deaths per day'!$E77)/7,"")</f>
        <v>16.2160427807487</v>
      </c>
      <c r="F77" s="47" t="n">
        <f aca="false">IF('Deaths per day'!$F77&gt;0,(0.7*'Deaths per day'!$F71+0.8*'Deaths per day'!$F72+0.9*'Deaths per day'!$F73+'Deaths per day'!$F74+1.1*'Deaths per day'!$F75+1.2*'Deaths per day'!$F76+1.3*'Deaths per day'!$F77)/7,"")</f>
        <v>13.3984109960822</v>
      </c>
      <c r="G77" s="47" t="n">
        <f aca="false">IF('Deaths per day'!$G77&gt;0,(0.7*'Deaths per day'!$G71+0.8*'Deaths per day'!$G72+0.9*'Deaths per day'!$G73+'Deaths per day'!$G74+1.1*'Deaths per day'!$G75+1.2*'Deaths per day'!$G76+1.3*'Deaths per day'!$G77)/7,"")</f>
        <v>9.1657473800331</v>
      </c>
      <c r="H77" s="47" t="n">
        <f aca="false">IF('Deaths per day'!$H77&gt;0,(0.7*'Deaths per day'!$H71+0.8*'Deaths per day'!$H72+0.9*'Deaths per day'!$H73+'Deaths per day'!$H74+1.1*'Deaths per day'!$H75+1.2*'Deaths per day'!$H76+1.3*'Deaths per day'!$H77)/7,"")</f>
        <v>13.3511053041957</v>
      </c>
      <c r="I77" s="47" t="n">
        <f aca="false">IF('Deaths per day'!$I77&gt;0,(0.7*'Deaths per day'!$I71+0.8*'Deaths per day'!$I72+0.9*'Deaths per day'!$I73+'Deaths per day'!$I74+1.1*'Deaths per day'!$I75+1.2*'Deaths per day'!$I76+1.3*'Deaths per day'!$I77)/7,"")</f>
        <v>6.42969356927061</v>
      </c>
      <c r="J77" s="47" t="n">
        <f aca="false">IF('Deaths per day'!$J77&gt;0,(0.7*'Deaths per day'!$J71+0.8*'Deaths per day'!$J72+0.9*'Deaths per day'!$J73+'Deaths per day'!$J74+1.1*'Deaths per day'!$J75+1.2*'Deaths per day'!$J76+1.3*'Deaths per day'!$J77)/7,"")</f>
        <v>2.62643658561539</v>
      </c>
      <c r="K77" s="54"/>
      <c r="L77" s="20"/>
      <c r="M77" s="15" t="n">
        <f aca="false">M76+1</f>
        <v>43922</v>
      </c>
      <c r="N77" s="0" t="n">
        <f aca="false">N76+1</f>
        <v>25</v>
      </c>
      <c r="O77" s="47" t="n">
        <f aca="false">IF(ISNUMBER($D77),$D77,"")</f>
        <v>13.3040438397581</v>
      </c>
      <c r="P77" s="47" t="n">
        <f aca="false">IF(ISNUMBER($E77),$E77,"")</f>
        <v>16.2160427807487</v>
      </c>
      <c r="Q77" s="47" t="n">
        <f aca="false">IF(ISNUMBER($F77),$F77,"")</f>
        <v>13.3984109960822</v>
      </c>
      <c r="R77" s="47" t="n">
        <f aca="false">IF(ISNUMBER($H77),$H77,"")</f>
        <v>13.3511053041957</v>
      </c>
      <c r="S77" s="47" t="n">
        <f aca="false">IF(ISNUMBER($J77),$J77,"")</f>
        <v>2.62643658561539</v>
      </c>
      <c r="T77" s="47" t="n">
        <f aca="false">IF(ISNUMBER($I77),$I77,"")</f>
        <v>6.42969356927061</v>
      </c>
      <c r="U77" s="47" t="n">
        <f aca="false">IF(ISNUMBER($G77),$G77,"")</f>
        <v>9.1657473800331</v>
      </c>
      <c r="V77" s="7"/>
      <c r="Y77" s="0" t="n">
        <f aca="false">Y76+1</f>
        <v>25</v>
      </c>
      <c r="Z77" s="47" t="n">
        <f aca="false">IF(ISNUMBER($E77),$E77,"")</f>
        <v>16.2160427807487</v>
      </c>
      <c r="AA77" s="47" t="n">
        <f aca="false">IF(ISNUMBER($G77),$G77,"")</f>
        <v>9.1657473800331</v>
      </c>
      <c r="AB77" s="47" t="n">
        <f aca="false">IF(ISNUMBER($I77),$I77,"")</f>
        <v>6.42969356927061</v>
      </c>
      <c r="AC77" s="47" t="n">
        <f aca="false">IF(ISNUMBER($J77),$J77,"")</f>
        <v>2.62643658561539</v>
      </c>
      <c r="AD77" s="47" t="n">
        <f aca="false">IF(ISNUMBER($D77),$D77,"")</f>
        <v>13.3040438397581</v>
      </c>
      <c r="AE77" s="47" t="n">
        <f aca="false">IF(ISNUMBER($F77),$F77,"")</f>
        <v>13.3984109960822</v>
      </c>
      <c r="AF77" s="47" t="n">
        <f aca="false">IF(ISNUMBER($H77),$H77,"")</f>
        <v>13.3511053041957</v>
      </c>
      <c r="AG77" s="32"/>
    </row>
    <row r="78" customFormat="false" ht="12.8" hidden="false" customHeight="false" outlineLevel="0" collapsed="false">
      <c r="C78" s="0" t="n">
        <f aca="false">C77+1</f>
        <v>26</v>
      </c>
      <c r="D78" s="47" t="n">
        <f aca="false">IF('Deaths per day'!$D78&gt;0,(0.7*'Deaths per day'!$D72+0.8*'Deaths per day'!$D73+0.9*'Deaths per day'!$D74+'Deaths per day'!$D75+1.1*'Deaths per day'!$D76+1.2*'Deaths per day'!$D77+1.3*'Deaths per day'!$D78)/7,"")</f>
        <v>13.2936507936508</v>
      </c>
      <c r="E78" s="47" t="n">
        <f aca="false">IF('Deaths per day'!$E78&gt;0,(0.7*'Deaths per day'!$E72+0.8*'Deaths per day'!$E73+0.9*'Deaths per day'!$E74+'Deaths per day'!$E75+1.1*'Deaths per day'!$E76+1.2*'Deaths per day'!$E77+1.3*'Deaths per day'!$E78)/7,"")</f>
        <v>15.4044308632544</v>
      </c>
      <c r="F78" s="47" t="n">
        <f aca="false">IF('Deaths per day'!$F78&gt;0,(0.7*'Deaths per day'!$F72+0.8*'Deaths per day'!$F73+0.9*'Deaths per day'!$F74+'Deaths per day'!$F75+1.1*'Deaths per day'!$F76+1.2*'Deaths per day'!$F77+1.3*'Deaths per day'!$F78)/7,"")</f>
        <v>12.5555385322507</v>
      </c>
      <c r="G78" s="47" t="n">
        <f aca="false">IF('Deaths per day'!$G78&gt;0,(0.7*'Deaths per day'!$G72+0.8*'Deaths per day'!$G73+0.9*'Deaths per day'!$G74+'Deaths per day'!$G75+1.1*'Deaths per day'!$G76+1.2*'Deaths per day'!$G77+1.3*'Deaths per day'!$G78)/7,"")</f>
        <v>8.72586872586873</v>
      </c>
      <c r="H78" s="47" t="n">
        <f aca="false">IF('Deaths per day'!$H78&gt;0,(0.7*'Deaths per day'!$H72+0.8*'Deaths per day'!$H73+0.9*'Deaths per day'!$H74+'Deaths per day'!$H75+1.1*'Deaths per day'!$H76+1.2*'Deaths per day'!$H77+1.3*'Deaths per day'!$H78)/7,"")</f>
        <v>13.1207721324258</v>
      </c>
      <c r="I78" s="47" t="n">
        <f aca="false">IF('Deaths per day'!$I78&gt;0,(0.7*'Deaths per day'!$I72+0.8*'Deaths per day'!$I73+0.9*'Deaths per day'!$I74+'Deaths per day'!$I75+1.1*'Deaths per day'!$I76+1.2*'Deaths per day'!$I77+1.3*'Deaths per day'!$I78)/7,"")</f>
        <v>6.614630988347</v>
      </c>
      <c r="J78" s="47" t="n">
        <f aca="false">IF('Deaths per day'!$J78&gt;0,(0.7*'Deaths per day'!$J72+0.8*'Deaths per day'!$J73+0.9*'Deaths per day'!$J74+'Deaths per day'!$J75+1.1*'Deaths per day'!$J76+1.2*'Deaths per day'!$J77+1.3*'Deaths per day'!$J78)/7,"")</f>
        <v>2.54663574668349</v>
      </c>
      <c r="K78" s="54"/>
      <c r="L78" s="20"/>
      <c r="M78" s="15" t="n">
        <f aca="false">M77+1</f>
        <v>43923</v>
      </c>
      <c r="N78" s="0" t="n">
        <f aca="false">N77+1</f>
        <v>26</v>
      </c>
      <c r="O78" s="47" t="n">
        <f aca="false">IF(ISNUMBER($D78),$D78,"")</f>
        <v>13.2936507936508</v>
      </c>
      <c r="P78" s="47" t="n">
        <f aca="false">IF(ISNUMBER($E78),$E78,"")</f>
        <v>15.4044308632544</v>
      </c>
      <c r="Q78" s="47" t="n">
        <f aca="false">IF(ISNUMBER($F78),$F78,"")</f>
        <v>12.5555385322507</v>
      </c>
      <c r="R78" s="47" t="n">
        <f aca="false">IF(ISNUMBER($H78),$H78,"")</f>
        <v>13.1207721324258</v>
      </c>
      <c r="S78" s="47" t="n">
        <f aca="false">IF(ISNUMBER($J78),$J78,"")</f>
        <v>2.54663574668349</v>
      </c>
      <c r="T78" s="47" t="n">
        <f aca="false">IF(ISNUMBER($I78),$I78,"")</f>
        <v>6.614630988347</v>
      </c>
      <c r="U78" s="47" t="n">
        <f aca="false">IF(ISNUMBER($G78),$G78,"")</f>
        <v>8.72586872586873</v>
      </c>
      <c r="V78" s="7"/>
      <c r="Y78" s="0" t="n">
        <f aca="false">Y77+1</f>
        <v>26</v>
      </c>
      <c r="Z78" s="47" t="n">
        <f aca="false">IF(ISNUMBER($E78),$E78,"")</f>
        <v>15.4044308632544</v>
      </c>
      <c r="AA78" s="47" t="n">
        <f aca="false">IF(ISNUMBER($G78),$G78,"")</f>
        <v>8.72586872586873</v>
      </c>
      <c r="AB78" s="47" t="n">
        <f aca="false">IF(ISNUMBER($I78),$I78,"")</f>
        <v>6.614630988347</v>
      </c>
      <c r="AC78" s="47" t="n">
        <f aca="false">IF(ISNUMBER($J78),$J78,"")</f>
        <v>2.54663574668349</v>
      </c>
      <c r="AD78" s="47" t="n">
        <f aca="false">IF(ISNUMBER($D78),$D78,"")</f>
        <v>13.2936507936508</v>
      </c>
      <c r="AE78" s="47" t="n">
        <f aca="false">IF(ISNUMBER($F78),$F78,"")</f>
        <v>12.5555385322507</v>
      </c>
      <c r="AF78" s="47" t="n">
        <f aca="false">IF(ISNUMBER($H78),$H78,"")</f>
        <v>13.1207721324258</v>
      </c>
      <c r="AG78" s="32"/>
    </row>
    <row r="79" customFormat="false" ht="12.8" hidden="false" customHeight="false" outlineLevel="0" collapsed="false">
      <c r="C79" s="0" t="n">
        <f aca="false">C78+1</f>
        <v>27</v>
      </c>
      <c r="D79" s="47" t="n">
        <f aca="false">IF('Deaths per day'!$D79&gt;0,(0.7*'Deaths per day'!$D73+0.8*'Deaths per day'!$D74+0.9*'Deaths per day'!$D75+'Deaths per day'!$D76+1.1*'Deaths per day'!$D77+1.2*'Deaths per day'!$D78+1.3*'Deaths per day'!$D79)/7,"")</f>
        <v>12.9969765684051</v>
      </c>
      <c r="E79" s="47" t="n">
        <f aca="false">IF('Deaths per day'!$E79&gt;0,(0.7*'Deaths per day'!$E73+0.8*'Deaths per day'!$E74+0.9*'Deaths per day'!$E75+'Deaths per day'!$E76+1.1*'Deaths per day'!$E77+1.2*'Deaths per day'!$E78+1.3*'Deaths per day'!$E79)/7,"")</f>
        <v>14.8064171122995</v>
      </c>
      <c r="F79" s="47" t="n">
        <f aca="false">IF('Deaths per day'!$F79&gt;0,(0.7*'Deaths per day'!$F73+0.8*'Deaths per day'!$F74+0.9*'Deaths per day'!$F75+'Deaths per day'!$F76+1.1*'Deaths per day'!$F77+1.2*'Deaths per day'!$F78+1.3*'Deaths per day'!$F79)/7,"")</f>
        <v>11.5373503469106</v>
      </c>
      <c r="G79" s="47" t="n">
        <f aca="false">IF('Deaths per day'!$G79&gt;0,(0.7*'Deaths per day'!$G73+0.8*'Deaths per day'!$G74+0.9*'Deaths per day'!$G75+'Deaths per day'!$G76+1.1*'Deaths per day'!$G77+1.2*'Deaths per day'!$G78+1.3*'Deaths per day'!$G79)/7,"")</f>
        <v>8.39354660783232</v>
      </c>
      <c r="H79" s="47" t="n">
        <f aca="false">IF('Deaths per day'!$H79&gt;0,(0.7*'Deaths per day'!$H73+0.8*'Deaths per day'!$H74+0.9*'Deaths per day'!$H75+'Deaths per day'!$H76+1.1*'Deaths per day'!$H77+1.2*'Deaths per day'!$H78+1.3*'Deaths per day'!$H79)/7,"")</f>
        <v>13.8250479421744</v>
      </c>
      <c r="I79" s="47" t="n">
        <f aca="false">IF('Deaths per day'!$I79&gt;0,(0.7*'Deaths per day'!$I73+0.8*'Deaths per day'!$I74+0.9*'Deaths per day'!$I75+'Deaths per day'!$I76+1.1*'Deaths per day'!$I77+1.2*'Deaths per day'!$I78+1.3*'Deaths per day'!$I79)/7,"")</f>
        <v>6.58929650410013</v>
      </c>
      <c r="J79" s="47" t="n">
        <f aca="false">IF('Deaths per day'!$J79&gt;0,(0.7*'Deaths per day'!$J73+0.8*'Deaths per day'!$J74+0.9*'Deaths per day'!$J75+'Deaths per day'!$J76+1.1*'Deaths per day'!$J77+1.2*'Deaths per day'!$J78+1.3*'Deaths per day'!$J79)/7,"")</f>
        <v>2.61160181427548</v>
      </c>
      <c r="K79" s="54" t="s">
        <v>135</v>
      </c>
      <c r="L79" s="20"/>
      <c r="M79" s="15" t="n">
        <f aca="false">M78+1</f>
        <v>43924</v>
      </c>
      <c r="N79" s="0" t="n">
        <f aca="false">N78+1</f>
        <v>27</v>
      </c>
      <c r="O79" s="47" t="n">
        <f aca="false">IF(ISNUMBER($D79),$D79,"")</f>
        <v>12.9969765684051</v>
      </c>
      <c r="P79" s="47" t="n">
        <f aca="false">IF(ISNUMBER($E79),$E79,"")</f>
        <v>14.8064171122995</v>
      </c>
      <c r="Q79" s="47" t="n">
        <f aca="false">IF(ISNUMBER($F79),$F79,"")</f>
        <v>11.5373503469106</v>
      </c>
      <c r="R79" s="47" t="n">
        <f aca="false">IF(ISNUMBER($H79),$H79,"")</f>
        <v>13.8250479421744</v>
      </c>
      <c r="S79" s="47" t="n">
        <f aca="false">IF(ISNUMBER($J79),$J79,"")</f>
        <v>2.61160181427548</v>
      </c>
      <c r="T79" s="47" t="n">
        <f aca="false">IF(ISNUMBER($I79),$I79,"")</f>
        <v>6.58929650410013</v>
      </c>
      <c r="U79" s="47" t="n">
        <f aca="false">IF(ISNUMBER($G79),$G79,"")</f>
        <v>8.39354660783232</v>
      </c>
      <c r="V79" s="7"/>
      <c r="Y79" s="0" t="n">
        <f aca="false">Y78+1</f>
        <v>27</v>
      </c>
      <c r="Z79" s="47" t="n">
        <f aca="false">IF(ISNUMBER($E79),$E79,"")</f>
        <v>14.8064171122995</v>
      </c>
      <c r="AA79" s="47" t="n">
        <f aca="false">IF(ISNUMBER($G79),$G79,"")</f>
        <v>8.39354660783232</v>
      </c>
      <c r="AB79" s="47" t="n">
        <f aca="false">IF(ISNUMBER($I79),$I79,"")</f>
        <v>6.58929650410013</v>
      </c>
      <c r="AC79" s="47" t="n">
        <f aca="false">IF(ISNUMBER($J79),$J79,"")</f>
        <v>2.61160181427548</v>
      </c>
      <c r="AD79" s="47" t="n">
        <f aca="false">IF(ISNUMBER($D79),$D79,"")</f>
        <v>12.9969765684051</v>
      </c>
      <c r="AE79" s="47" t="n">
        <f aca="false">IF(ISNUMBER($F79),$F79,"")</f>
        <v>11.5373503469106</v>
      </c>
      <c r="AF79" s="47" t="n">
        <f aca="false">IF(ISNUMBER($H79),$H79,"")</f>
        <v>13.8250479421744</v>
      </c>
      <c r="AG79" s="32"/>
    </row>
    <row r="80" customFormat="false" ht="12.8" hidden="false" customHeight="false" outlineLevel="0" collapsed="false">
      <c r="C80" s="0" t="n">
        <f aca="false">C79+1</f>
        <v>28</v>
      </c>
      <c r="D80" s="47" t="n">
        <f aca="false">IF('Deaths per day'!$D80&gt;0,(0.7*'Deaths per day'!$D74+0.8*'Deaths per day'!$D75+0.9*'Deaths per day'!$D76+'Deaths per day'!$D77+1.1*'Deaths per day'!$D78+1.2*'Deaths per day'!$D79+1.3*'Deaths per day'!$D80)/7,"")</f>
        <v>12.5179516250945</v>
      </c>
      <c r="E80" s="47" t="n">
        <f aca="false">IF('Deaths per day'!$E80&gt;0,(0.7*'Deaths per day'!$E74+0.8*'Deaths per day'!$E75+0.9*'Deaths per day'!$E76+'Deaths per day'!$E77+1.1*'Deaths per day'!$E78+1.2*'Deaths per day'!$E79+1.3*'Deaths per day'!$E80)/7,"")</f>
        <v>14.0265851795264</v>
      </c>
      <c r="F80" s="47" t="n">
        <f aca="false">IF('Deaths per day'!$F80&gt;0,(0.7*'Deaths per day'!$F74+0.8*'Deaths per day'!$F75+0.9*'Deaths per day'!$F76+'Deaths per day'!$F77+1.1*'Deaths per day'!$F78+1.2*'Deaths per day'!$F79+1.3*'Deaths per day'!$F80)/7,"")</f>
        <v>13.7363479174418</v>
      </c>
      <c r="G80" s="47" t="n">
        <f aca="false">IF('Deaths per day'!$G80&gt;0,(0.7*'Deaths per day'!$G74+0.8*'Deaths per day'!$G75+0.9*'Deaths per day'!$G76+'Deaths per day'!$G77+1.1*'Deaths per day'!$G78+1.2*'Deaths per day'!$G79+1.3*'Deaths per day'!$G80)/7,"")</f>
        <v>9.85521235521236</v>
      </c>
      <c r="H80" s="47" t="n">
        <f aca="false">IF('Deaths per day'!$H80&gt;0,(0.7*'Deaths per day'!$H74+0.8*'Deaths per day'!$H75+0.9*'Deaths per day'!$H76+'Deaths per day'!$H77+1.1*'Deaths per day'!$H78+1.2*'Deaths per day'!$H79+1.3*'Deaths per day'!$H80)/7,"")</f>
        <v>12.9743114239353</v>
      </c>
      <c r="I80" s="47" t="n">
        <f aca="false">IF('Deaths per day'!$I80&gt;0,(0.7*'Deaths per day'!$I74+0.8*'Deaths per day'!$I75+0.9*'Deaths per day'!$I76+'Deaths per day'!$I77+1.1*'Deaths per day'!$I78+1.2*'Deaths per day'!$I79+1.3*'Deaths per day'!$I80)/7,"")</f>
        <v>6.68018990073371</v>
      </c>
      <c r="J80" s="47" t="n">
        <f aca="false">IF('Deaths per day'!$J80&gt;0,(0.7*'Deaths per day'!$J74+0.8*'Deaths per day'!$J75+0.9*'Deaths per day'!$J76+'Deaths per day'!$J77+1.1*'Deaths per day'!$J78+1.2*'Deaths per day'!$J79+1.3*'Deaths per day'!$J80)/7,"")</f>
        <v>2.45506939944753</v>
      </c>
      <c r="K80" s="54"/>
      <c r="L80" s="20"/>
      <c r="M80" s="15" t="n">
        <f aca="false">M79+1</f>
        <v>43925</v>
      </c>
      <c r="N80" s="0" t="n">
        <f aca="false">N79+1</f>
        <v>28</v>
      </c>
      <c r="O80" s="47" t="n">
        <f aca="false">IF(ISNUMBER($D80),$D80,"")</f>
        <v>12.5179516250945</v>
      </c>
      <c r="P80" s="47" t="n">
        <f aca="false">IF(ISNUMBER($E80),$E80,"")</f>
        <v>14.0265851795264</v>
      </c>
      <c r="Q80" s="47" t="n">
        <f aca="false">IF(ISNUMBER($F80),$F80,"")</f>
        <v>13.7363479174418</v>
      </c>
      <c r="R80" s="47" t="n">
        <f aca="false">IF(ISNUMBER($H80),$H80,"")</f>
        <v>12.9743114239353</v>
      </c>
      <c r="S80" s="47" t="n">
        <f aca="false">IF(ISNUMBER($J80),$J80,"")</f>
        <v>2.45506939944753</v>
      </c>
      <c r="T80" s="47" t="n">
        <f aca="false">IF(ISNUMBER($I80),$I80,"")</f>
        <v>6.68018990073371</v>
      </c>
      <c r="U80" s="47" t="n">
        <f aca="false">IF(ISNUMBER($G80),$G80,"")</f>
        <v>9.85521235521236</v>
      </c>
      <c r="V80" s="7"/>
      <c r="Y80" s="0" t="n">
        <f aca="false">Y79+1</f>
        <v>28</v>
      </c>
      <c r="Z80" s="47" t="n">
        <f aca="false">IF(ISNUMBER($E80),$E80,"")</f>
        <v>14.0265851795264</v>
      </c>
      <c r="AA80" s="47" t="n">
        <f aca="false">IF(ISNUMBER($G80),$G80,"")</f>
        <v>9.85521235521236</v>
      </c>
      <c r="AB80" s="47" t="n">
        <f aca="false">IF(ISNUMBER($I80),$I80,"")</f>
        <v>6.68018990073371</v>
      </c>
      <c r="AC80" s="47" t="n">
        <f aca="false">IF(ISNUMBER($J80),$J80,"")</f>
        <v>2.45506939944753</v>
      </c>
      <c r="AD80" s="47" t="n">
        <f aca="false">IF(ISNUMBER($D80),$D80,"")</f>
        <v>12.5179516250945</v>
      </c>
      <c r="AE80" s="47" t="n">
        <f aca="false">IF(ISNUMBER($F80),$F80,"")</f>
        <v>13.7363479174418</v>
      </c>
      <c r="AF80" s="47" t="n">
        <f aca="false">IF(ISNUMBER($H80),$H80,"")</f>
        <v>12.9743114239353</v>
      </c>
      <c r="AG80" s="32"/>
    </row>
    <row r="81" customFormat="false" ht="12.8" hidden="false" customHeight="false" outlineLevel="0" collapsed="false">
      <c r="C81" s="0" t="n">
        <f aca="false">C80+1</f>
        <v>29</v>
      </c>
      <c r="D81" s="47" t="n">
        <f aca="false">IF('Deaths per day'!$D81&gt;0,(0.7*'Deaths per day'!$D75+0.8*'Deaths per day'!$D76+0.9*'Deaths per day'!$D77+'Deaths per day'!$D78+1.1*'Deaths per day'!$D79+1.2*'Deaths per day'!$D80+1.3*'Deaths per day'!$D81)/7,"")</f>
        <v>11.7975245653817</v>
      </c>
      <c r="E81" s="47" t="n">
        <f aca="false">IF('Deaths per day'!$E81&gt;0,(0.7*'Deaths per day'!$E75+0.8*'Deaths per day'!$E76+0.9*'Deaths per day'!$E77+'Deaths per day'!$E78+1.1*'Deaths per day'!$E79+1.2*'Deaths per day'!$E80+1.3*'Deaths per day'!$E81)/7,"")</f>
        <v>13.72589763178</v>
      </c>
      <c r="F81" s="47" t="n">
        <f aca="false">IF('Deaths per day'!$F81&gt;0,(0.7*'Deaths per day'!$F75+0.8*'Deaths per day'!$F76+0.9*'Deaths per day'!$F77+'Deaths per day'!$F78+1.1*'Deaths per day'!$F79+1.2*'Deaths per day'!$F80+1.3*'Deaths per day'!$F81)/7,"")</f>
        <v>12.7393902252183</v>
      </c>
      <c r="G81" s="47" t="n">
        <f aca="false">IF('Deaths per day'!$G81&gt;0,(0.7*'Deaths per day'!$G75+0.8*'Deaths per day'!$G76+0.9*'Deaths per day'!$G77+'Deaths per day'!$G78+1.1*'Deaths per day'!$G79+1.2*'Deaths per day'!$G80+1.3*'Deaths per day'!$G81)/7,"")</f>
        <v>10.5226144511859</v>
      </c>
      <c r="H81" s="47" t="n">
        <f aca="false">IF('Deaths per day'!$H81&gt;0,(0.7*'Deaths per day'!$H75+0.8*'Deaths per day'!$H76+0.9*'Deaths per day'!$H77+'Deaths per day'!$H78+1.1*'Deaths per day'!$H79+1.2*'Deaths per day'!$H80+1.3*'Deaths per day'!$H81)/7,"")</f>
        <v>12.2569700545803</v>
      </c>
      <c r="I81" s="47" t="n">
        <f aca="false">IF('Deaths per day'!$I81&gt;0,(0.7*'Deaths per day'!$I75+0.8*'Deaths per day'!$I76+0.9*'Deaths per day'!$I77+'Deaths per day'!$I78+1.1*'Deaths per day'!$I79+1.2*'Deaths per day'!$I80+1.3*'Deaths per day'!$I81)/7,"")</f>
        <v>6.45800604229607</v>
      </c>
      <c r="J81" s="47" t="n">
        <f aca="false">IF('Deaths per day'!$J81&gt;0,(0.7*'Deaths per day'!$J75+0.8*'Deaths per day'!$J76+0.9*'Deaths per day'!$J77+'Deaths per day'!$J78+1.1*'Deaths per day'!$J79+1.2*'Deaths per day'!$J80+1.3*'Deaths per day'!$J81)/7,"")</f>
        <v>2.28404324250588</v>
      </c>
      <c r="K81" s="54" t="s">
        <v>150</v>
      </c>
      <c r="L81" s="20"/>
      <c r="M81" s="15" t="n">
        <f aca="false">M80+1</f>
        <v>43926</v>
      </c>
      <c r="N81" s="0" t="n">
        <f aca="false">N80+1</f>
        <v>29</v>
      </c>
      <c r="O81" s="47" t="n">
        <f aca="false">IF(ISNUMBER($D81),$D81,"")</f>
        <v>11.7975245653817</v>
      </c>
      <c r="P81" s="47" t="n">
        <f aca="false">IF(ISNUMBER($E81),$E81,"")</f>
        <v>13.72589763178</v>
      </c>
      <c r="Q81" s="47" t="n">
        <f aca="false">IF(ISNUMBER($F81),$F81,"")</f>
        <v>12.7393902252183</v>
      </c>
      <c r="R81" s="47" t="n">
        <f aca="false">IF(ISNUMBER($H81),$H81,"")</f>
        <v>12.2569700545803</v>
      </c>
      <c r="S81" s="47" t="n">
        <f aca="false">IF(ISNUMBER($J81),$J81,"")</f>
        <v>2.28404324250588</v>
      </c>
      <c r="T81" s="47" t="n">
        <f aca="false">IF(ISNUMBER($I81),$I81,"")</f>
        <v>6.45800604229607</v>
      </c>
      <c r="U81" s="47" t="n">
        <f aca="false">IF(ISNUMBER($G81),$G81,"")</f>
        <v>10.5226144511859</v>
      </c>
      <c r="V81" s="7"/>
      <c r="Y81" s="0" t="n">
        <f aca="false">Y80+1</f>
        <v>29</v>
      </c>
      <c r="Z81" s="47" t="n">
        <f aca="false">IF(ISNUMBER($E81),$E81,"")</f>
        <v>13.72589763178</v>
      </c>
      <c r="AA81" s="47" t="n">
        <f aca="false">IF(ISNUMBER($G81),$G81,"")</f>
        <v>10.5226144511859</v>
      </c>
      <c r="AB81" s="47" t="n">
        <f aca="false">IF(ISNUMBER($I81),$I81,"")</f>
        <v>6.45800604229607</v>
      </c>
      <c r="AC81" s="47" t="n">
        <f aca="false">IF(ISNUMBER($J81),$J81,"")</f>
        <v>2.28404324250588</v>
      </c>
      <c r="AD81" s="47" t="n">
        <f aca="false">IF(ISNUMBER($D81),$D81,"")</f>
        <v>11.7975245653817</v>
      </c>
      <c r="AE81" s="47" t="n">
        <f aca="false">IF(ISNUMBER($F81),$F81,"")</f>
        <v>12.7393902252183</v>
      </c>
      <c r="AF81" s="47" t="n">
        <f aca="false">IF(ISNUMBER($H81),$H81,"")</f>
        <v>12.2569700545803</v>
      </c>
      <c r="AG81" s="32"/>
    </row>
    <row r="82" customFormat="false" ht="12.8" hidden="false" customHeight="false" outlineLevel="0" collapsed="false">
      <c r="C82" s="0" t="n">
        <f aca="false">C81+1</f>
        <v>30</v>
      </c>
      <c r="D82" s="47" t="n">
        <f aca="false">IF(ISBLANK('Deaths per day'!$D82),"",(0.7*'Deaths per day'!$D76+0.8*'Deaths per day'!$D77+0.9*'Deaths per day'!$D78+'Deaths per day'!$D79+1.1*'Deaths per day'!$D80+1.2*'Deaths per day'!$D81+1.3*'Deaths per day'!$D82)/7)</f>
        <v>11.3931405895692</v>
      </c>
      <c r="E82" s="47" t="n">
        <f aca="false">IF('Deaths per day'!$E82&gt;0,(0.7*'Deaths per day'!$E76+0.8*'Deaths per day'!$E77+0.9*'Deaths per day'!$E78+'Deaths per day'!$E79+1.1*'Deaths per day'!$E80+1.2*'Deaths per day'!$E81+1.3*'Deaths per day'!$E82)/7,"")</f>
        <v>13.2195569136746</v>
      </c>
      <c r="F82" s="47" t="n">
        <f aca="false">IF('Deaths per day'!$F82&gt;0,(0.7*'Deaths per day'!$F76+0.8*'Deaths per day'!$F77+0.9*'Deaths per day'!$F78+'Deaths per day'!$F79+1.1*'Deaths per day'!$F80+1.2*'Deaths per day'!$F81+1.3*'Deaths per day'!$F82)/7,"")</f>
        <v>12.3587734465626</v>
      </c>
      <c r="G82" s="47" t="n">
        <f aca="false">IF('Deaths per day'!$G82&gt;0,(0.7*'Deaths per day'!$G76+0.8*'Deaths per day'!$G77+0.9*'Deaths per day'!$G78+'Deaths per day'!$G79+1.1*'Deaths per day'!$G80+1.2*'Deaths per day'!$G81+1.3*'Deaths per day'!$G82)/7,"")</f>
        <v>9.94070601213459</v>
      </c>
      <c r="H82" s="47" t="n">
        <f aca="false">IF('Deaths per day'!$H82&gt;0,(0.7*'Deaths per day'!$H76+0.8*'Deaths per day'!$H77+0.9*'Deaths per day'!$H78+'Deaths per day'!$H79+1.1*'Deaths per day'!$H80+1.2*'Deaths per day'!$H81+1.3*'Deaths per day'!$H82)/7,"")</f>
        <v>12.8786378100436</v>
      </c>
      <c r="I82" s="47" t="n">
        <f aca="false">IF('Deaths per day'!$I82&gt;0,(0.7*'Deaths per day'!$I76+0.8*'Deaths per day'!$I77+0.9*'Deaths per day'!$I78+'Deaths per day'!$I79+1.1*'Deaths per day'!$I80+1.2*'Deaths per day'!$I81+1.3*'Deaths per day'!$I82)/7,"")</f>
        <v>6.49149762624083</v>
      </c>
      <c r="J82" s="47" t="n">
        <f aca="false">IF('Deaths per day'!$J82&gt;0,(0.7*'Deaths per day'!$J76+0.8*'Deaths per day'!$J77+0.9*'Deaths per day'!$J78+'Deaths per day'!$J79+1.1*'Deaths per day'!$J80+1.2*'Deaths per day'!$J81+1.3*'Deaths per day'!$J82)/7,"")</f>
        <v>2.1687753640487</v>
      </c>
      <c r="K82" s="54"/>
      <c r="L82" s="20"/>
      <c r="M82" s="15" t="n">
        <f aca="false">M81+1</f>
        <v>43927</v>
      </c>
      <c r="N82" s="0" t="n">
        <f aca="false">N81+1</f>
        <v>30</v>
      </c>
      <c r="O82" s="47" t="n">
        <f aca="false">IF(ISNUMBER($D82),$D82,"")</f>
        <v>11.3931405895692</v>
      </c>
      <c r="P82" s="47" t="n">
        <f aca="false">IF(ISNUMBER($E82),$E82,"")</f>
        <v>13.2195569136746</v>
      </c>
      <c r="Q82" s="47" t="n">
        <f aca="false">IF(ISNUMBER($F82),$F82,"")</f>
        <v>12.3587734465626</v>
      </c>
      <c r="R82" s="47" t="n">
        <f aca="false">IF(ISNUMBER($H82),$H82,"")</f>
        <v>12.8786378100436</v>
      </c>
      <c r="S82" s="47" t="n">
        <f aca="false">IF(ISNUMBER($J82),$J82,"")</f>
        <v>2.1687753640487</v>
      </c>
      <c r="T82" s="47" t="n">
        <f aca="false">IF(ISNUMBER($I82),$I82,"")</f>
        <v>6.49149762624083</v>
      </c>
      <c r="U82" s="47" t="n">
        <f aca="false">IF(ISNUMBER($G82),$G82,"")</f>
        <v>9.94070601213459</v>
      </c>
      <c r="V82" s="7"/>
      <c r="Y82" s="0" t="n">
        <f aca="false">Y81+1</f>
        <v>30</v>
      </c>
      <c r="Z82" s="47" t="n">
        <f aca="false">IF(ISNUMBER($E82),$E82,"")</f>
        <v>13.2195569136746</v>
      </c>
      <c r="AA82" s="47" t="n">
        <f aca="false">IF(ISNUMBER($G82),$G82,"")</f>
        <v>9.94070601213459</v>
      </c>
      <c r="AB82" s="47" t="n">
        <f aca="false">IF(ISNUMBER($I82),$I82,"")</f>
        <v>6.49149762624083</v>
      </c>
      <c r="AC82" s="47" t="n">
        <f aca="false">IF(ISNUMBER($J82),$J82,"")</f>
        <v>2.1687753640487</v>
      </c>
      <c r="AD82" s="47" t="n">
        <f aca="false">IF(ISNUMBER($D82),$D82,"")</f>
        <v>11.3931405895692</v>
      </c>
      <c r="AE82" s="47" t="n">
        <f aca="false">IF(ISNUMBER($F82),$F82,"")</f>
        <v>12.3587734465626</v>
      </c>
      <c r="AF82" s="47" t="n">
        <f aca="false">IF(ISNUMBER($H82),$H82,"")</f>
        <v>12.8786378100436</v>
      </c>
      <c r="AG82" s="32"/>
    </row>
    <row r="83" customFormat="false" ht="12.8" hidden="false" customHeight="false" outlineLevel="0" collapsed="false">
      <c r="C83" s="0" t="n">
        <f aca="false">C82+1</f>
        <v>31</v>
      </c>
      <c r="D83" s="47" t="n">
        <f aca="false">IF('Deaths per day'!$D83&gt;0,(0.7*'Deaths per day'!$D77+0.8*'Deaths per day'!$D78+0.9*'Deaths per day'!$D79+'Deaths per day'!$D80+1.1*'Deaths per day'!$D81+1.2*'Deaths per day'!$D82+1.3*'Deaths per day'!$D83)/7,"")</f>
        <v>10.8966364323507</v>
      </c>
      <c r="E83" s="47" t="n">
        <f aca="false">IF('Deaths per day'!$E83&gt;0,(0.7*'Deaths per day'!$E77+0.8*'Deaths per day'!$E78+0.9*'Deaths per day'!$E79+'Deaths per day'!$E80+1.1*'Deaths per day'!$E81+1.2*'Deaths per day'!$E82+1.3*'Deaths per day'!$E83)/7,"")</f>
        <v>12.5619556913675</v>
      </c>
      <c r="F83" s="47" t="n">
        <f aca="false">IF('Deaths per day'!$F83&gt;0,(0.7*'Deaths per day'!$F77+0.8*'Deaths per day'!$F78+0.9*'Deaths per day'!$F79+'Deaths per day'!$F80+1.1*'Deaths per day'!$F81+1.2*'Deaths per day'!$F82+1.3*'Deaths per day'!$F83)/7,"")</f>
        <v>12.1512836787848</v>
      </c>
      <c r="G83" s="47" t="n">
        <f aca="false">IF('Deaths per day'!$G83&gt;0,(0.7*'Deaths per day'!$G77+0.8*'Deaths per day'!$G78+0.9*'Deaths per day'!$G79+'Deaths per day'!$G80+1.1*'Deaths per day'!$G81+1.2*'Deaths per day'!$G82+1.3*'Deaths per day'!$G83)/7,"")</f>
        <v>10.7859900717044</v>
      </c>
      <c r="H83" s="47" t="n">
        <f aca="false">IF('Deaths per day'!$H83&gt;0,(0.7*'Deaths per day'!$H77+0.8*'Deaths per day'!$H78+0.9*'Deaths per day'!$H79+'Deaths per day'!$H80+1.1*'Deaths per day'!$H81+1.2*'Deaths per day'!$H82+1.3*'Deaths per day'!$H83)/7,"")</f>
        <v>12.8109919288559</v>
      </c>
      <c r="I83" s="47" t="n">
        <f aca="false">IF('Deaths per day'!$I83&gt;0,(0.7*'Deaths per day'!$I77+0.8*'Deaths per day'!$I78+0.9*'Deaths per day'!$I79+'Deaths per day'!$I80+1.1*'Deaths per day'!$I81+1.2*'Deaths per day'!$I82+1.3*'Deaths per day'!$I83)/7,"")</f>
        <v>6.08994389296504</v>
      </c>
      <c r="J83" s="47" t="n">
        <f aca="false">IF(ISNUMBER('Deaths per day'!$J83),(0.7*'Deaths per day'!$J77+0.8*'Deaths per day'!$J78+0.9*'Deaths per day'!$J79+'Deaths per day'!$J80+1.1*'Deaths per day'!$J81+1.2*'Deaths per day'!$J82+1.3*'Deaths per day'!$J83)/7,"")</f>
        <v>2.04873307642465</v>
      </c>
      <c r="K83" s="54" t="s">
        <v>151</v>
      </c>
      <c r="L83" s="20"/>
      <c r="M83" s="15" t="n">
        <f aca="false">M82+1</f>
        <v>43928</v>
      </c>
      <c r="N83" s="0" t="n">
        <f aca="false">N82+1</f>
        <v>31</v>
      </c>
      <c r="O83" s="47" t="n">
        <f aca="false">IF(ISNUMBER($D83),$D83,"")</f>
        <v>10.8966364323507</v>
      </c>
      <c r="P83" s="47" t="n">
        <f aca="false">IF(ISNUMBER($E83),$E83,"")</f>
        <v>12.5619556913675</v>
      </c>
      <c r="Q83" s="47" t="n">
        <f aca="false">IF(ISNUMBER($F83),$F83,"")</f>
        <v>12.1512836787848</v>
      </c>
      <c r="R83" s="47" t="n">
        <f aca="false">IF(ISNUMBER($H83),$H83,"")</f>
        <v>12.8109919288559</v>
      </c>
      <c r="S83" s="47" t="n">
        <f aca="false">IF(ISNUMBER($J83),$J83,"")</f>
        <v>2.04873307642465</v>
      </c>
      <c r="T83" s="47" t="n">
        <f aca="false">IF(ISNUMBER($I83),$I83,"")</f>
        <v>6.08994389296504</v>
      </c>
      <c r="U83" s="47" t="n">
        <f aca="false">IF(ISNUMBER($G83),$G83,"")</f>
        <v>10.7859900717044</v>
      </c>
      <c r="V83" s="7"/>
      <c r="Y83" s="0" t="n">
        <f aca="false">Y82+1</f>
        <v>31</v>
      </c>
      <c r="Z83" s="47" t="n">
        <f aca="false">IF(ISNUMBER($E83),$E83,"")</f>
        <v>12.5619556913675</v>
      </c>
      <c r="AA83" s="47" t="n">
        <f aca="false">IF(ISNUMBER($G83),$G83,"")</f>
        <v>10.7859900717044</v>
      </c>
      <c r="AB83" s="47" t="n">
        <f aca="false">IF(ISNUMBER($I83),$I83,"")</f>
        <v>6.08994389296504</v>
      </c>
      <c r="AC83" s="47" t="n">
        <f aca="false">IF(ISNUMBER($J83),$J83,"")</f>
        <v>2.04873307642465</v>
      </c>
      <c r="AD83" s="47" t="n">
        <f aca="false">IF(ISNUMBER($D83),$D83,"")</f>
        <v>10.8966364323507</v>
      </c>
      <c r="AE83" s="47" t="n">
        <f aca="false">IF(ISNUMBER($F83),$F83,"")</f>
        <v>12.1512836787848</v>
      </c>
      <c r="AF83" s="47" t="n">
        <f aca="false">IF(ISNUMBER($H83),$H83,"")</f>
        <v>12.8109919288559</v>
      </c>
      <c r="AG83" s="32"/>
    </row>
    <row r="84" customFormat="false" ht="12.8" hidden="false" customHeight="false" outlineLevel="0" collapsed="false">
      <c r="C84" s="0" t="n">
        <f aca="false">C83+1</f>
        <v>32</v>
      </c>
      <c r="D84" s="47" t="n">
        <f aca="false">IF(ISNUMBER('Deaths per day'!$D84),(0.7*'Deaths per day'!$D78+0.8*'Deaths per day'!$D79+0.9*'Deaths per day'!$D80+'Deaths per day'!$D81+1.1*'Deaths per day'!$D82+1.2*'Deaths per day'!$D83+1.3*'Deaths per day'!$D84)/7,"")</f>
        <v>10.4206821617536</v>
      </c>
      <c r="E84" s="47" t="n">
        <f aca="false">IF(ISNUMBER('Deaths per day'!$E84),(0.7*'Deaths per day'!$E78+0.8*'Deaths per day'!$E79+0.9*'Deaths per day'!$E80+'Deaths per day'!$E81+1.1*'Deaths per day'!$E82+1.2*'Deaths per day'!$E83+1.3*'Deaths per day'!$E84)/7,"")</f>
        <v>12.118563789152</v>
      </c>
      <c r="F84" s="47" t="n">
        <f aca="false">IF(ISNUMBER('Deaths per day'!$F84),(0.7*'Deaths per day'!$F78+0.8*'Deaths per day'!$F79+0.9*'Deaths per day'!$F80+'Deaths per day'!$F81+1.1*'Deaths per day'!$F82+1.2*'Deaths per day'!$F83+1.3*'Deaths per day'!$F84)/7,"")</f>
        <v>11.3366455820876</v>
      </c>
      <c r="G84" s="47" t="n">
        <f aca="false">IF(ISNUMBER('Deaths per day'!$G84),(0.7*'Deaths per day'!$G78+0.8*'Deaths per day'!$G79+0.9*'Deaths per day'!$G80+'Deaths per day'!$G81+1.1*'Deaths per day'!$G82+1.2*'Deaths per day'!$G83+1.3*'Deaths per day'!$G84)/7,"")</f>
        <v>9.5477109762824</v>
      </c>
      <c r="H84" s="47" t="n">
        <f aca="false">IF(ISNUMBER('Deaths per day'!$H84),(0.7*'Deaths per day'!$H78+0.8*'Deaths per day'!$H79+0.9*'Deaths per day'!$H80+'Deaths per day'!$H81+1.1*'Deaths per day'!$H82+1.2*'Deaths per day'!$H83+1.3*'Deaths per day'!$H84)/7,"")</f>
        <v>12.2066044296462</v>
      </c>
      <c r="I84" s="47" t="n">
        <f aca="false">IF(ISNUMBER('Deaths per day'!$I84),(0.7*'Deaths per day'!$I78+0.8*'Deaths per day'!$I79+0.9*'Deaths per day'!$I80+'Deaths per day'!$I81+1.1*'Deaths per day'!$I82+1.2*'Deaths per day'!$I83+1.3*'Deaths per day'!$I84)/7,"")</f>
        <v>5.73724643936124</v>
      </c>
      <c r="J84" s="47" t="n">
        <f aca="false">IF(ISNUMBER('Deaths per day'!$J84),(0.7*'Deaths per day'!$J78+0.8*'Deaths per day'!$J79+0.9*'Deaths per day'!$J80+'Deaths per day'!$J81+1.1*'Deaths per day'!$J82+1.2*'Deaths per day'!$J83+1.3*'Deaths per day'!$J84)/7,"")</f>
        <v>2.02076867987587</v>
      </c>
      <c r="K84" s="54"/>
      <c r="L84" s="20"/>
      <c r="M84" s="15" t="n">
        <f aca="false">M83+1</f>
        <v>43929</v>
      </c>
      <c r="N84" s="0" t="n">
        <f aca="false">N83+1</f>
        <v>32</v>
      </c>
      <c r="O84" s="47" t="n">
        <f aca="false">IF(ISNUMBER($D84),$D84,"")</f>
        <v>10.4206821617536</v>
      </c>
      <c r="P84" s="47" t="n">
        <f aca="false">IF(ISNUMBER($E84),$E84,"")</f>
        <v>12.118563789152</v>
      </c>
      <c r="Q84" s="47" t="n">
        <f aca="false">IF(ISNUMBER($F84),$F84,"")</f>
        <v>11.3366455820876</v>
      </c>
      <c r="R84" s="47" t="n">
        <f aca="false">IF(ISNUMBER($H84),$H84,"")</f>
        <v>12.2066044296462</v>
      </c>
      <c r="S84" s="47" t="n">
        <f aca="false">IF(ISNUMBER($J84),$J84,"")</f>
        <v>2.02076867987587</v>
      </c>
      <c r="T84" s="47" t="n">
        <f aca="false">IF(ISNUMBER($I84),$I84,"")</f>
        <v>5.73724643936124</v>
      </c>
      <c r="U84" s="47" t="n">
        <f aca="false">IF(ISNUMBER($G84),$G84,"")</f>
        <v>9.5477109762824</v>
      </c>
      <c r="V84" s="7"/>
      <c r="Y84" s="0" t="n">
        <f aca="false">Y83+1</f>
        <v>32</v>
      </c>
      <c r="Z84" s="47" t="n">
        <f aca="false">IF(ISNUMBER($E84),$E84,"")</f>
        <v>12.118563789152</v>
      </c>
      <c r="AA84" s="47" t="n">
        <f aca="false">IF(ISNUMBER($G84),$G84,"")</f>
        <v>9.5477109762824</v>
      </c>
      <c r="AB84" s="47" t="n">
        <f aca="false">IF(ISNUMBER($I84),$I84,"")</f>
        <v>5.73724643936124</v>
      </c>
      <c r="AC84" s="47" t="n">
        <f aca="false">IF(ISNUMBER($J84),$J84,"")</f>
        <v>2.02076867987587</v>
      </c>
      <c r="AD84" s="47" t="n">
        <f aca="false">IF(ISNUMBER($D84),$D84,"")</f>
        <v>10.4206821617536</v>
      </c>
      <c r="AE84" s="47" t="n">
        <f aca="false">IF(ISNUMBER($F84),$F84,"")</f>
        <v>11.3366455820876</v>
      </c>
      <c r="AF84" s="47" t="n">
        <f aca="false">IF(ISNUMBER($H84),$H84,"")</f>
        <v>12.2066044296462</v>
      </c>
      <c r="AG84" s="32"/>
    </row>
    <row r="85" customFormat="false" ht="12.8" hidden="false" customHeight="false" outlineLevel="0" collapsed="false">
      <c r="C85" s="0" t="n">
        <f aca="false">C84+1</f>
        <v>33</v>
      </c>
      <c r="D85" s="47" t="n">
        <f aca="false">IF(ISNUMBER('Deaths per day'!$D85),(0.7*'Deaths per day'!$D79+0.8*'Deaths per day'!$D80+0.9*'Deaths per day'!$D81+'Deaths per day'!$D82+1.1*'Deaths per day'!$D83+1.2*'Deaths per day'!$D84+1.3*'Deaths per day'!$D85)/7,"")</f>
        <v>10.150462962963</v>
      </c>
      <c r="E85" s="47" t="n">
        <f aca="false">IF(ISNUMBER('Deaths per day'!$E85),(0.7*'Deaths per day'!$E79+0.8*'Deaths per day'!$E80+0.9*'Deaths per day'!$E81+'Deaths per day'!$E82+1.1*'Deaths per day'!$E83+1.2*'Deaths per day'!$E84+1.3*'Deaths per day'!$E85)/7,"")</f>
        <v>10.9524828113063</v>
      </c>
      <c r="F85" s="47" t="n">
        <f aca="false">IF(ISNUMBER('Deaths per day'!$F85),(0.7*'Deaths per day'!$F79+0.8*'Deaths per day'!$F80+0.9*'Deaths per day'!$F81+'Deaths per day'!$F82+1.1*'Deaths per day'!$F83+1.2*'Deaths per day'!$F84+1.3*'Deaths per day'!$F85)/7,"")</f>
        <v>10.9737573595395</v>
      </c>
      <c r="G85" s="47" t="n">
        <f aca="false">IF(ISNUMBER('Deaths per day'!$G85),(0.7*'Deaths per day'!$G79+0.8*'Deaths per day'!$G80+0.9*'Deaths per day'!$G81+'Deaths per day'!$G82+1.1*'Deaths per day'!$G83+1.2*'Deaths per day'!$G84+1.3*'Deaths per day'!$G85)/7,"")</f>
        <v>8.40457804743519</v>
      </c>
      <c r="H85" s="47" t="n">
        <f aca="false">IF(ISNUMBER('Deaths per day'!$H85),(0.7*'Deaths per day'!$H79+0.8*'Deaths per day'!$H80+0.9*'Deaths per day'!$H81+'Deaths per day'!$H82+1.1*'Deaths per day'!$H83+1.2*'Deaths per day'!$H84+1.3*'Deaths per day'!$H85)/7,"")</f>
        <v>12.5463089794112</v>
      </c>
      <c r="I85" s="47" t="n">
        <f aca="false">IF(ISNUMBER('Deaths per day'!$I85),(0.7*'Deaths per day'!$I79+0.8*'Deaths per day'!$I80+0.9*'Deaths per day'!$I81+'Deaths per day'!$I82+1.1*'Deaths per day'!$I83+1.2*'Deaths per day'!$I84+1.3*'Deaths per day'!$I85)/7,"")</f>
        <v>5.82291756581787</v>
      </c>
      <c r="J85" s="47" t="n">
        <f aca="false">IF(ISNUMBER('Deaths per day'!$J85),(0.7*'Deaths per day'!$J79+0.8*'Deaths per day'!$J80+0.9*'Deaths per day'!$J81+'Deaths per day'!$J82+1.1*'Deaths per day'!$J83+1.2*'Deaths per day'!$J84+1.3*'Deaths per day'!$J85)/7,"")</f>
        <v>1.98274392115404</v>
      </c>
      <c r="K85" s="54"/>
      <c r="L85" s="20"/>
      <c r="M85" s="15" t="n">
        <f aca="false">M84+1</f>
        <v>43930</v>
      </c>
      <c r="N85" s="0" t="n">
        <f aca="false">N84+1</f>
        <v>33</v>
      </c>
      <c r="O85" s="47" t="n">
        <f aca="false">IF(ISNUMBER($D85),$D85,"")</f>
        <v>10.150462962963</v>
      </c>
      <c r="P85" s="47" t="n">
        <f aca="false">IF(ISNUMBER($E85),$E85,"")</f>
        <v>10.9524828113063</v>
      </c>
      <c r="Q85" s="47" t="n">
        <f aca="false">IF(ISNUMBER($F85),$F85,"")</f>
        <v>10.9737573595395</v>
      </c>
      <c r="R85" s="47" t="n">
        <f aca="false">IF(ISNUMBER($H85),$H85,"")</f>
        <v>12.5463089794112</v>
      </c>
      <c r="S85" s="47" t="n">
        <f aca="false">IF(ISNUMBER($J85),$J85,"")</f>
        <v>1.98274392115404</v>
      </c>
      <c r="T85" s="47" t="n">
        <f aca="false">IF(ISNUMBER($I85),$I85,"")</f>
        <v>5.82291756581787</v>
      </c>
      <c r="U85" s="47" t="n">
        <f aca="false">IF(ISNUMBER($G85),$G85,"")</f>
        <v>8.40457804743519</v>
      </c>
      <c r="V85" s="7"/>
      <c r="Y85" s="0" t="n">
        <f aca="false">Y84+1</f>
        <v>33</v>
      </c>
      <c r="Z85" s="47" t="n">
        <f aca="false">IF(ISNUMBER($E85),$E85,"")</f>
        <v>10.9524828113063</v>
      </c>
      <c r="AA85" s="47" t="n">
        <f aca="false">IF(ISNUMBER($G85),$G85,"")</f>
        <v>8.40457804743519</v>
      </c>
      <c r="AB85" s="47" t="n">
        <f aca="false">IF(ISNUMBER($I85),$I85,"")</f>
        <v>5.82291756581787</v>
      </c>
      <c r="AC85" s="47" t="n">
        <f aca="false">IF(ISNUMBER($J85),$J85,"")</f>
        <v>1.98274392115404</v>
      </c>
      <c r="AD85" s="47" t="n">
        <f aca="false">IF(ISNUMBER($D85),$D85,"")</f>
        <v>10.150462962963</v>
      </c>
      <c r="AE85" s="47" t="n">
        <f aca="false">IF(ISNUMBER($F85),$F85,"")</f>
        <v>10.9737573595395</v>
      </c>
      <c r="AF85" s="47" t="n">
        <f aca="false">IF(ISNUMBER($H85),$H85,"")</f>
        <v>12.5463089794112</v>
      </c>
      <c r="AG85" s="32"/>
    </row>
    <row r="86" customFormat="false" ht="12.8" hidden="false" customHeight="false" outlineLevel="0" collapsed="false">
      <c r="C86" s="0" t="n">
        <f aca="false">C85+1</f>
        <v>34</v>
      </c>
      <c r="D86" s="47" t="n">
        <f aca="false">IF(ISNUMBER('Deaths per day'!$D86),(0.7*'Deaths per day'!$D80+0.8*'Deaths per day'!$D81+0.9*'Deaths per day'!$D82+'Deaths per day'!$D83+1.1*'Deaths per day'!$D84+1.2*'Deaths per day'!$D85+1.3*'Deaths per day'!$D86)/7,"")</f>
        <v>9.78434429327287</v>
      </c>
      <c r="E86" s="47" t="n">
        <f aca="false">IF(ISNUMBER('Deaths per day'!$E86),(0.7*'Deaths per day'!$E80+0.8*'Deaths per day'!$E81+0.9*'Deaths per day'!$E82+'Deaths per day'!$E83+1.1*'Deaths per day'!$E84+1.2*'Deaths per day'!$E85+1.3*'Deaths per day'!$E86)/7,"")</f>
        <v>10.0470588235294</v>
      </c>
      <c r="F86" s="47" t="n">
        <f aca="false">IF(ISNUMBER('Deaths per day'!$F86),(0.7*'Deaths per day'!$F80+0.8*'Deaths per day'!$F81+0.9*'Deaths per day'!$F82+'Deaths per day'!$F83+1.1*'Deaths per day'!$F84+1.2*'Deaths per day'!$F85+1.3*'Deaths per day'!$F86)/7,"")</f>
        <v>10.3243669154501</v>
      </c>
      <c r="G86" s="47" t="n">
        <f aca="false">IF(ISNUMBER('Deaths per day'!$G86),(0.7*'Deaths per day'!$G80+0.8*'Deaths per day'!$G81+0.9*'Deaths per day'!$G82+'Deaths per day'!$G83+1.1*'Deaths per day'!$G84+1.2*'Deaths per day'!$G85+1.3*'Deaths per day'!$G86)/7,"")</f>
        <v>8.60590182018753</v>
      </c>
      <c r="H86" s="47" t="n">
        <f aca="false">IF(ISNUMBER('Deaths per day'!$H86),(0.7*'Deaths per day'!$H80+0.8*'Deaths per day'!$H81+0.9*'Deaths per day'!$H82+'Deaths per day'!$H83+1.1*'Deaths per day'!$H84+1.2*'Deaths per day'!$H85+1.3*'Deaths per day'!$H86)/7,"")</f>
        <v>12.1998609150106</v>
      </c>
      <c r="I86" s="47" t="n">
        <f aca="false">IF(ISNUMBER('Deaths per day'!$I86),(0.7*'Deaths per day'!$I80+0.8*'Deaths per day'!$I81+0.9*'Deaths per day'!$I82+'Deaths per day'!$I83+1.1*'Deaths per day'!$I84+1.2*'Deaths per day'!$I85+1.3*'Deaths per day'!$I86)/7,"")</f>
        <v>5.96068191627104</v>
      </c>
      <c r="J86" s="47" t="n">
        <f aca="false">IF(ISNUMBER('Deaths per day'!$J86),(0.7*'Deaths per day'!$J80+0.8*'Deaths per day'!$J81+0.9*'Deaths per day'!$J82+'Deaths per day'!$J83+1.1*'Deaths per day'!$J84+1.2*'Deaths per day'!$J85+1.3*'Deaths per day'!$J86)/7,"")</f>
        <v>1.79449578828906</v>
      </c>
      <c r="K86" s="54"/>
      <c r="L86" s="20"/>
      <c r="M86" s="15" t="n">
        <f aca="false">M85+1</f>
        <v>43931</v>
      </c>
      <c r="N86" s="0" t="n">
        <f aca="false">N85+1</f>
        <v>34</v>
      </c>
      <c r="O86" s="47" t="n">
        <f aca="false">IF(ISNUMBER($D86),$D86,"")</f>
        <v>9.78434429327287</v>
      </c>
      <c r="P86" s="47" t="n">
        <f aca="false">IF(ISNUMBER($E86),$E86,"")</f>
        <v>10.0470588235294</v>
      </c>
      <c r="Q86" s="47" t="n">
        <f aca="false">IF(ISNUMBER($F86),$F86,"")</f>
        <v>10.3243669154501</v>
      </c>
      <c r="R86" s="47" t="n">
        <f aca="false">IF(ISNUMBER($H86),$H86,"")</f>
        <v>12.1998609150106</v>
      </c>
      <c r="S86" s="47" t="n">
        <f aca="false">IF(ISNUMBER($J86),$J86,"")</f>
        <v>1.79449578828906</v>
      </c>
      <c r="T86" s="47" t="n">
        <f aca="false">IF(ISNUMBER($I86),$I86,"")</f>
        <v>5.96068191627104</v>
      </c>
      <c r="U86" s="47" t="n">
        <f aca="false">IF(ISNUMBER($G86),$G86,"")</f>
        <v>8.60590182018753</v>
      </c>
      <c r="V86" s="7"/>
      <c r="Y86" s="0" t="n">
        <f aca="false">Y85+1</f>
        <v>34</v>
      </c>
      <c r="Z86" s="47" t="n">
        <f aca="false">IF(ISNUMBER($E86),$E86,"")</f>
        <v>10.0470588235294</v>
      </c>
      <c r="AA86" s="47" t="n">
        <f aca="false">IF(ISNUMBER($G86),$G86,"")</f>
        <v>8.60590182018753</v>
      </c>
      <c r="AB86" s="47" t="n">
        <f aca="false">IF(ISNUMBER($I86),$I86,"")</f>
        <v>5.96068191627104</v>
      </c>
      <c r="AC86" s="47" t="n">
        <f aca="false">IF(ISNUMBER($J86),$J86,"")</f>
        <v>1.79449578828906</v>
      </c>
      <c r="AD86" s="47" t="n">
        <f aca="false">IF(ISNUMBER($D86),$D86,"")</f>
        <v>9.78434429327287</v>
      </c>
      <c r="AE86" s="47" t="n">
        <f aca="false">IF(ISNUMBER($F86),$F86,"")</f>
        <v>10.3243669154501</v>
      </c>
      <c r="AF86" s="47" t="n">
        <f aca="false">IF(ISNUMBER($H86),$H86,"")</f>
        <v>12.1998609150106</v>
      </c>
      <c r="AG86" s="32"/>
    </row>
    <row r="87" customFormat="false" ht="12.8" hidden="false" customHeight="false" outlineLevel="0" collapsed="false">
      <c r="C87" s="0" t="n">
        <f aca="false">C86+1</f>
        <v>35</v>
      </c>
      <c r="D87" s="47" t="n">
        <f aca="false">IF(ISNUMBER('Deaths per day'!$D87),(0.7*'Deaths per day'!$D81+0.8*'Deaths per day'!$D82+0.9*'Deaths per day'!$D83+'Deaths per day'!$D84+1.1*'Deaths per day'!$D85+1.2*'Deaths per day'!$D86+1.3*'Deaths per day'!$D87)/7,"")</f>
        <v>9.73544973544974</v>
      </c>
      <c r="E87" s="47" t="n">
        <f aca="false">IF(ISNUMBER('Deaths per day'!$E87),(0.7*'Deaths per day'!$E81+0.8*'Deaths per day'!$E82+0.9*'Deaths per day'!$E83+'Deaths per day'!$E84+1.1*'Deaths per day'!$E85+1.2*'Deaths per day'!$E86+1.3*'Deaths per day'!$E87)/7,"")</f>
        <v>10.2909090909091</v>
      </c>
      <c r="F87" s="47" t="n">
        <f aca="false">IF(ISNUMBER('Deaths per day'!$F87),(0.7*'Deaths per day'!$F81+0.8*'Deaths per day'!$F82+0.9*'Deaths per day'!$F83+'Deaths per day'!$F84+1.1*'Deaths per day'!$F85+1.2*'Deaths per day'!$F86+1.3*'Deaths per day'!$F87)/7,"")</f>
        <v>8.87478386482523</v>
      </c>
      <c r="G87" s="47" t="n">
        <f aca="false">IF(ISNUMBER('Deaths per day'!$G87),(0.7*'Deaths per day'!$G81+0.8*'Deaths per day'!$G82+0.9*'Deaths per day'!$G83+'Deaths per day'!$G84+1.1*'Deaths per day'!$G85+1.2*'Deaths per day'!$G86+1.3*'Deaths per day'!$G87)/7,"")</f>
        <v>7.57032542746829</v>
      </c>
      <c r="H87" s="47" t="n">
        <f aca="false">IF(ISNUMBER('Deaths per day'!$H87),(0.7*'Deaths per day'!$H81+0.8*'Deaths per day'!$H82+0.9*'Deaths per day'!$H83+'Deaths per day'!$H84+1.1*'Deaths per day'!$H85+1.2*'Deaths per day'!$H86+1.3*'Deaths per day'!$H87)/7,"")</f>
        <v>11.5320422312604</v>
      </c>
      <c r="I87" s="47" t="n">
        <f aca="false">IF(ISNUMBER('Deaths per day'!$I87),(0.7*'Deaths per day'!$I81+0.8*'Deaths per day'!$I82+0.9*'Deaths per day'!$I83+'Deaths per day'!$I84+1.1*'Deaths per day'!$I85+1.2*'Deaths per day'!$I86+1.3*'Deaths per day'!$I87)/7,"")</f>
        <v>5.9946050927924</v>
      </c>
      <c r="J87" s="47" t="n">
        <f aca="false">IF(ISNUMBER('Deaths per day'!$J87),(0.7*'Deaths per day'!$J81+0.8*'Deaths per day'!$J82+0.9*'Deaths per day'!$J83+'Deaths per day'!$J84+1.1*'Deaths per day'!$J85+1.2*'Deaths per day'!$J86+1.3*'Deaths per day'!$J87)/7,"")</f>
        <v>1.67701121986154</v>
      </c>
      <c r="K87" s="54"/>
      <c r="L87" s="20"/>
      <c r="M87" s="15" t="n">
        <f aca="false">M86+1</f>
        <v>43932</v>
      </c>
      <c r="N87" s="0" t="n">
        <f aca="false">N86+1</f>
        <v>35</v>
      </c>
      <c r="O87" s="47" t="n">
        <f aca="false">IF(ISNUMBER($D87),$D87,"")</f>
        <v>9.73544973544974</v>
      </c>
      <c r="P87" s="47" t="n">
        <f aca="false">IF(ISNUMBER($E87),$E87,"")</f>
        <v>10.2909090909091</v>
      </c>
      <c r="Q87" s="47" t="n">
        <f aca="false">IF(ISNUMBER($F87),$F87,"")</f>
        <v>8.87478386482523</v>
      </c>
      <c r="R87" s="47" t="n">
        <f aca="false">IF(ISNUMBER($H87),$H87,"")</f>
        <v>11.5320422312604</v>
      </c>
      <c r="S87" s="47" t="n">
        <f aca="false">IF(ISNUMBER($J87),$J87,"")</f>
        <v>1.67701121986154</v>
      </c>
      <c r="T87" s="47" t="n">
        <f aca="false">IF(ISNUMBER($I87),$I87,"")</f>
        <v>5.9946050927924</v>
      </c>
      <c r="U87" s="47" t="n">
        <f aca="false">IF(ISNUMBER($G87),$G87,"")</f>
        <v>7.57032542746829</v>
      </c>
      <c r="V87" s="7"/>
      <c r="Y87" s="0" t="n">
        <f aca="false">Y86+1</f>
        <v>35</v>
      </c>
      <c r="Z87" s="47" t="n">
        <f aca="false">IF(ISNUMBER($E87),$E87,"")</f>
        <v>10.2909090909091</v>
      </c>
      <c r="AA87" s="47" t="n">
        <f aca="false">IF(ISNUMBER($G87),$G87,"")</f>
        <v>7.57032542746829</v>
      </c>
      <c r="AB87" s="47" t="n">
        <f aca="false">IF(ISNUMBER($I87),$I87,"")</f>
        <v>5.9946050927924</v>
      </c>
      <c r="AC87" s="47" t="n">
        <f aca="false">IF(ISNUMBER($J87),$J87,"")</f>
        <v>1.67701121986154</v>
      </c>
      <c r="AD87" s="47" t="n">
        <f aca="false">IF(ISNUMBER($D87),$D87,"")</f>
        <v>9.73544973544974</v>
      </c>
      <c r="AE87" s="47" t="n">
        <f aca="false">IF(ISNUMBER($F87),$F87,"")</f>
        <v>8.87478386482523</v>
      </c>
      <c r="AF87" s="47" t="n">
        <f aca="false">IF(ISNUMBER($H87),$H87,"")</f>
        <v>11.5320422312604</v>
      </c>
      <c r="AG87" s="32"/>
    </row>
    <row r="88" customFormat="false" ht="12.8" hidden="false" customHeight="false" outlineLevel="0" collapsed="false">
      <c r="C88" s="0" t="n">
        <f aca="false">C87+1</f>
        <v>36</v>
      </c>
      <c r="D88" s="47" t="n">
        <f aca="false">IF(ISNUMBER('Deaths per day'!$D88),(0.7*'Deaths per day'!$D82+0.8*'Deaths per day'!$D83+0.9*'Deaths per day'!$D84+'Deaths per day'!$D85+1.1*'Deaths per day'!$D86+1.2*'Deaths per day'!$D87+1.3*'Deaths per day'!$D88)/7,"")</f>
        <v>9.34500188964475</v>
      </c>
      <c r="E88" s="47" t="n">
        <f aca="false">IF(ISNUMBER('Deaths per day'!$E88),(0.7*'Deaths per day'!$E82+0.8*'Deaths per day'!$E83+0.9*'Deaths per day'!$E84+'Deaths per day'!$E85+1.1*'Deaths per day'!$E86+1.2*'Deaths per day'!$E87+1.3*'Deaths per day'!$E88)/7,"")</f>
        <v>9.76378915202445</v>
      </c>
      <c r="F88" s="47" t="n">
        <f aca="false">IF(ISNUMBER('Deaths per day'!$F88),(0.7*'Deaths per day'!$F82+0.8*'Deaths per day'!$F83+0.9*'Deaths per day'!$F84+'Deaths per day'!$F85+1.1*'Deaths per day'!$F86+1.2*'Deaths per day'!$F87+1.3*'Deaths per day'!$F88)/7,"")</f>
        <v>8.44076254678369</v>
      </c>
      <c r="G88" s="47" t="n">
        <f aca="false">IF(ISNUMBER('Deaths per day'!$G88),(0.7*'Deaths per day'!$G82+0.8*'Deaths per day'!$G83+0.9*'Deaths per day'!$G84+'Deaths per day'!$G85+1.1*'Deaths per day'!$G86+1.2*'Deaths per day'!$G87+1.3*'Deaths per day'!$G88)/7,"")</f>
        <v>7.25179260893547</v>
      </c>
      <c r="H88" s="47" t="n">
        <f aca="false">IF(ISNUMBER('Deaths per day'!$H88),(0.7*'Deaths per day'!$H82+0.8*'Deaths per day'!$H83+0.9*'Deaths per day'!$H84+'Deaths per day'!$H85+1.1*'Deaths per day'!$H86+1.2*'Deaths per day'!$H87+1.3*'Deaths per day'!$H88)/7,"")</f>
        <v>10.5788885844941</v>
      </c>
      <c r="I88" s="47" t="n">
        <f aca="false">IF(ISNUMBER('Deaths per day'!$I88),(0.7*'Deaths per day'!$I82+0.8*'Deaths per day'!$I83+0.9*'Deaths per day'!$I84+'Deaths per day'!$I85+1.1*'Deaths per day'!$I86+1.2*'Deaths per day'!$I87+1.3*'Deaths per day'!$I88)/7,"")</f>
        <v>5.96435045317221</v>
      </c>
      <c r="J88" s="47" t="n">
        <f aca="false">IF(ISNUMBER('Deaths per day'!$J88),(0.7*'Deaths per day'!$J82+0.8*'Deaths per day'!$J83+0.9*'Deaths per day'!$J84+'Deaths per day'!$J85+1.1*'Deaths per day'!$J86+1.2*'Deaths per day'!$J87+1.3*'Deaths per day'!$J88)/7,"")</f>
        <v>1.55935613682093</v>
      </c>
      <c r="K88" s="54"/>
      <c r="L88" s="20"/>
      <c r="M88" s="15" t="n">
        <f aca="false">M87+1</f>
        <v>43933</v>
      </c>
      <c r="N88" s="0" t="n">
        <f aca="false">N87+1</f>
        <v>36</v>
      </c>
      <c r="O88" s="47" t="n">
        <f aca="false">IF(ISNUMBER($D88),$D88,"")</f>
        <v>9.34500188964475</v>
      </c>
      <c r="P88" s="47" t="n">
        <f aca="false">IF(ISNUMBER($E88),$E88,"")</f>
        <v>9.76378915202445</v>
      </c>
      <c r="Q88" s="47" t="n">
        <f aca="false">IF(ISNUMBER($F88),$F88,"")</f>
        <v>8.44076254678369</v>
      </c>
      <c r="R88" s="47" t="n">
        <f aca="false">IF(ISNUMBER($H88),$H88,"")</f>
        <v>10.5788885844941</v>
      </c>
      <c r="S88" s="47" t="n">
        <f aca="false">IF(ISNUMBER($J88),$J88,"")</f>
        <v>1.55935613682093</v>
      </c>
      <c r="T88" s="47" t="n">
        <f aca="false">IF(ISNUMBER($I88),$I88,"")</f>
        <v>5.96435045317221</v>
      </c>
      <c r="U88" s="47" t="n">
        <f aca="false">IF(ISNUMBER($G88),$G88,"")</f>
        <v>7.25179260893547</v>
      </c>
      <c r="V88" s="7"/>
      <c r="Y88" s="0" t="n">
        <f aca="false">Y87+1</f>
        <v>36</v>
      </c>
      <c r="Z88" s="47" t="n">
        <f aca="false">IF(ISNUMBER($E88),$E88,"")</f>
        <v>9.76378915202445</v>
      </c>
      <c r="AA88" s="47" t="n">
        <f aca="false">IF(ISNUMBER($G88),$G88,"")</f>
        <v>7.25179260893547</v>
      </c>
      <c r="AB88" s="47" t="n">
        <f aca="false">IF(ISNUMBER($I88),$I88,"")</f>
        <v>5.96435045317221</v>
      </c>
      <c r="AC88" s="47" t="n">
        <f aca="false">IF(ISNUMBER($J88),$J88,"")</f>
        <v>1.55935613682093</v>
      </c>
      <c r="AD88" s="47" t="n">
        <f aca="false">IF(ISNUMBER($D88),$D88,"")</f>
        <v>9.34500188964475</v>
      </c>
      <c r="AE88" s="47" t="n">
        <f aca="false">IF(ISNUMBER($F88),$F88,"")</f>
        <v>8.44076254678369</v>
      </c>
      <c r="AF88" s="47" t="n">
        <f aca="false">IF(ISNUMBER($H88),$H88,"")</f>
        <v>10.5788885844941</v>
      </c>
      <c r="AG88" s="32"/>
    </row>
    <row r="89" customFormat="false" ht="12.8" hidden="false" customHeight="false" outlineLevel="0" collapsed="false">
      <c r="C89" s="0" t="n">
        <f aca="false">C88+1</f>
        <v>37</v>
      </c>
      <c r="D89" s="47" t="n">
        <f aca="false">IF(ISNUMBER('Deaths per day'!$D89),(0.7*'Deaths per day'!$D83+0.8*'Deaths per day'!$D84+0.9*'Deaths per day'!$D85+'Deaths per day'!$D86+1.1*'Deaths per day'!$D87+1.2*'Deaths per day'!$D88+1.3*'Deaths per day'!$D89)/7,"")</f>
        <v>9.23398526077098</v>
      </c>
      <c r="E89" s="47" t="n">
        <f aca="false">IF(ISNUMBER('Deaths per day'!$E89),(0.7*'Deaths per day'!$E83+0.8*'Deaths per day'!$E84+0.9*'Deaths per day'!$E85+'Deaths per day'!$E86+1.1*'Deaths per day'!$E87+1.2*'Deaths per day'!$E88+1.3*'Deaths per day'!$E89)/7,"")</f>
        <v>9.3546218487395</v>
      </c>
      <c r="F89" s="47" t="n">
        <f aca="false">IF(ISNUMBER('Deaths per day'!$F89),(0.7*'Deaths per day'!$F83+0.8*'Deaths per day'!$F84+0.9*'Deaths per day'!$F85+'Deaths per day'!$F86+1.1*'Deaths per day'!$F87+1.2*'Deaths per day'!$F88+1.3*'Deaths per day'!$F89)/7,"")</f>
        <v>7.68675173455318</v>
      </c>
      <c r="G89" s="47" t="n">
        <f aca="false">IF(ISNUMBER('Deaths per day'!$G89),(0.7*'Deaths per day'!$G83+0.8*'Deaths per day'!$G84+0.9*'Deaths per day'!$G85+'Deaths per day'!$G86+1.1*'Deaths per day'!$G87+1.2*'Deaths per day'!$G88+1.3*'Deaths per day'!$G89)/7,"")</f>
        <v>8.05570876999449</v>
      </c>
      <c r="H89" s="47" t="n">
        <f aca="false">IF(ISNUMBER('Deaths per day'!$H89),(0.7*'Deaths per day'!$H83+0.8*'Deaths per day'!$H84+0.9*'Deaths per day'!$H85+'Deaths per day'!$H86+1.1*'Deaths per day'!$H87+1.2*'Deaths per day'!$H88+1.3*'Deaths per day'!$H89)/7,"")</f>
        <v>10.4615092828694</v>
      </c>
      <c r="I89" s="47" t="n">
        <f aca="false">IF(ISNUMBER('Deaths per day'!$I89),(0.7*'Deaths per day'!$I83+0.8*'Deaths per day'!$I84+0.9*'Deaths per day'!$I85+'Deaths per day'!$I86+1.1*'Deaths per day'!$I87+1.2*'Deaths per day'!$I88+1.3*'Deaths per day'!$I89)/7,"")</f>
        <v>5.79365558912387</v>
      </c>
      <c r="J89" s="47" t="n">
        <f aca="false">IF(ISNUMBER('Deaths per day'!$J89),(0.7*'Deaths per day'!$J83+0.8*'Deaths per day'!$J84+0.9*'Deaths per day'!$J85+'Deaths per day'!$J86+1.1*'Deaths per day'!$J87+1.2*'Deaths per day'!$J88+1.3*'Deaths per day'!$J89)/7,"")</f>
        <v>1.41834055178529</v>
      </c>
      <c r="K89" s="54"/>
      <c r="L89" s="20"/>
      <c r="M89" s="15" t="n">
        <f aca="false">M88+1</f>
        <v>43934</v>
      </c>
      <c r="N89" s="0" t="n">
        <f aca="false">N88+1</f>
        <v>37</v>
      </c>
      <c r="O89" s="47" t="n">
        <f aca="false">IF(ISNUMBER($D89),$D89,"")</f>
        <v>9.23398526077098</v>
      </c>
      <c r="P89" s="47" t="n">
        <f aca="false">IF(ISNUMBER($E89),$E89,"")</f>
        <v>9.3546218487395</v>
      </c>
      <c r="Q89" s="47" t="n">
        <f aca="false">IF(ISNUMBER($F89),$F89,"")</f>
        <v>7.68675173455318</v>
      </c>
      <c r="R89" s="47" t="n">
        <f aca="false">IF(ISNUMBER($H89),$H89,"")</f>
        <v>10.4615092828694</v>
      </c>
      <c r="S89" s="47" t="n">
        <f aca="false">IF(ISNUMBER($J89),$J89,"")</f>
        <v>1.41834055178529</v>
      </c>
      <c r="T89" s="47" t="n">
        <f aca="false">IF(ISNUMBER($I89),$I89,"")</f>
        <v>5.79365558912387</v>
      </c>
      <c r="U89" s="47" t="n">
        <f aca="false">IF(ISNUMBER($G89),$G89,"")</f>
        <v>8.05570876999449</v>
      </c>
      <c r="Y89" s="0" t="n">
        <f aca="false">Y88+1</f>
        <v>37</v>
      </c>
      <c r="Z89" s="47" t="n">
        <f aca="false">IF(ISNUMBER($E89),$E89,"")</f>
        <v>9.3546218487395</v>
      </c>
      <c r="AA89" s="47" t="n">
        <f aca="false">IF(ISNUMBER($G89),$G89,"")</f>
        <v>8.05570876999449</v>
      </c>
      <c r="AB89" s="47" t="n">
        <f aca="false">IF(ISNUMBER($I89),$I89,"")</f>
        <v>5.79365558912387</v>
      </c>
      <c r="AC89" s="47" t="n">
        <f aca="false">IF(ISNUMBER($J89),$J89,"")</f>
        <v>1.41834055178529</v>
      </c>
      <c r="AD89" s="47" t="n">
        <f aca="false">IF(ISNUMBER($D89),$D89,"")</f>
        <v>9.23398526077098</v>
      </c>
      <c r="AE89" s="47" t="n">
        <f aca="false">IF(ISNUMBER($F89),$F89,"")</f>
        <v>7.68675173455318</v>
      </c>
      <c r="AF89" s="47" t="n">
        <f aca="false">IF(ISNUMBER($H89),$H89,"")</f>
        <v>10.4615092828694</v>
      </c>
      <c r="AG89" s="32"/>
    </row>
    <row r="90" customFormat="false" ht="12.8" hidden="false" customHeight="false" outlineLevel="0" collapsed="false">
      <c r="C90" s="0" t="n">
        <f aca="false">C89+1</f>
        <v>38</v>
      </c>
      <c r="D90" s="47" t="n">
        <f aca="false">IF(ISNUMBER('Deaths per day'!$D90),(0.7*'Deaths per day'!$D84+0.8*'Deaths per day'!$D85+0.9*'Deaths per day'!$D86+'Deaths per day'!$D87+1.1*'Deaths per day'!$D88+1.2*'Deaths per day'!$D89+1.3*'Deaths per day'!$D90)/7,"")</f>
        <v>9.29539871504157</v>
      </c>
      <c r="E90" s="47" t="n">
        <f aca="false">IF(ISNUMBER('Deaths per day'!$E90),(0.7*'Deaths per day'!$E84+0.8*'Deaths per day'!$E85+0.9*'Deaths per day'!$E86+'Deaths per day'!$E87+1.1*'Deaths per day'!$E88+1.2*'Deaths per day'!$E89+1.3*'Deaths per day'!$E90)/7,"")</f>
        <v>9.20183346065699</v>
      </c>
      <c r="F90" s="47" t="n">
        <f aca="false">IF(ISNUMBER('Deaths per day'!$F90),(0.7*'Deaths per day'!$F84+0.8*'Deaths per day'!$F85+0.9*'Deaths per day'!$F86+'Deaths per day'!$F87+1.1*'Deaths per day'!$F88+1.2*'Deaths per day'!$F89+1.3*'Deaths per day'!$F90)/7,"")</f>
        <v>7.11352842040754</v>
      </c>
      <c r="G90" s="47" t="n">
        <f aca="false">IF(ISNUMBER('Deaths per day'!$G90),(0.7*'Deaths per day'!$G84+0.8*'Deaths per day'!$G85+0.9*'Deaths per day'!$G86+'Deaths per day'!$G87+1.1*'Deaths per day'!$G88+1.2*'Deaths per day'!$G89+1.3*'Deaths per day'!$G90)/7,"")</f>
        <v>7.39382239382239</v>
      </c>
      <c r="H90" s="47" t="n">
        <f aca="false">IF(ISNUMBER('Deaths per day'!$H90),(0.7*'Deaths per day'!$H84+0.8*'Deaths per day'!$H85+0.9*'Deaths per day'!$H86+'Deaths per day'!$H87+1.1*'Deaths per day'!$H88+1.2*'Deaths per day'!$H89+1.3*'Deaths per day'!$H90)/7,"")</f>
        <v>10.5108212336417</v>
      </c>
      <c r="I90" s="47" t="n">
        <f aca="false">IF(ISNUMBER('Deaths per day'!$I90),(0.7*'Deaths per day'!$I84+0.8*'Deaths per day'!$I85+0.9*'Deaths per day'!$I86+'Deaths per day'!$I87+1.1*'Deaths per day'!$I88+1.2*'Deaths per day'!$I89+1.3*'Deaths per day'!$I90)/7,"")</f>
        <v>5.57177384548986</v>
      </c>
      <c r="J90" s="47" t="n">
        <f aca="false">IF(ISNUMBER('Deaths per day'!$J90),(0.7*'Deaths per day'!$J84+0.8*'Deaths per day'!$J85+0.9*'Deaths per day'!$J86+'Deaths per day'!$J87+1.1*'Deaths per day'!$J88+1.2*'Deaths per day'!$J89+1.3*'Deaths per day'!$J90)/7,"")</f>
        <v>1.39463902056406</v>
      </c>
      <c r="K90" s="54"/>
      <c r="L90" s="20"/>
      <c r="M90" s="15" t="n">
        <f aca="false">M89+1</f>
        <v>43935</v>
      </c>
      <c r="N90" s="0" t="n">
        <f aca="false">N89+1</f>
        <v>38</v>
      </c>
      <c r="O90" s="47" t="n">
        <f aca="false">IF(ISNUMBER($D90),$D90,"")</f>
        <v>9.29539871504157</v>
      </c>
      <c r="P90" s="47" t="n">
        <f aca="false">IF(ISNUMBER($E90),$E90,"")</f>
        <v>9.20183346065699</v>
      </c>
      <c r="Q90" s="47" t="n">
        <f aca="false">IF(ISNUMBER($F90),$F90,"")</f>
        <v>7.11352842040754</v>
      </c>
      <c r="R90" s="47" t="n">
        <f aca="false">IF(ISNUMBER($H90),$H90,"")</f>
        <v>10.5108212336417</v>
      </c>
      <c r="S90" s="47" t="n">
        <f aca="false">IF(ISNUMBER($J90),$J90,"")</f>
        <v>1.39463902056406</v>
      </c>
      <c r="T90" s="47" t="n">
        <f aca="false">IF(ISNUMBER($I90),$I90,"")</f>
        <v>5.57177384548986</v>
      </c>
      <c r="U90" s="47" t="n">
        <f aca="false">IF(ISNUMBER($G90),$G90,"")</f>
        <v>7.39382239382239</v>
      </c>
      <c r="Y90" s="0" t="n">
        <f aca="false">Y89+1</f>
        <v>38</v>
      </c>
      <c r="Z90" s="47" t="n">
        <f aca="false">IF(ISNUMBER($E90),$E90,"")</f>
        <v>9.20183346065699</v>
      </c>
      <c r="AA90" s="47" t="n">
        <f aca="false">IF(ISNUMBER($G90),$G90,"")</f>
        <v>7.39382239382239</v>
      </c>
      <c r="AB90" s="47" t="n">
        <f aca="false">IF(ISNUMBER($I90),$I90,"")</f>
        <v>5.57177384548986</v>
      </c>
      <c r="AC90" s="47" t="n">
        <f aca="false">IF(ISNUMBER($J90),$J90,"")</f>
        <v>1.39463902056406</v>
      </c>
      <c r="AD90" s="47" t="n">
        <f aca="false">IF(ISNUMBER($D90),$D90,"")</f>
        <v>9.29539871504157</v>
      </c>
      <c r="AE90" s="47" t="n">
        <f aca="false">IF(ISNUMBER($F90),$F90,"")</f>
        <v>7.11352842040754</v>
      </c>
      <c r="AF90" s="47" t="n">
        <f aca="false">IF(ISNUMBER($H90),$H90,"")</f>
        <v>10.5108212336417</v>
      </c>
      <c r="AG90" s="32"/>
    </row>
    <row r="91" customFormat="false" ht="12.8" hidden="false" customHeight="false" outlineLevel="0" collapsed="false">
      <c r="C91" s="0" t="n">
        <f aca="false">C90+1</f>
        <v>39</v>
      </c>
      <c r="D91" s="47" t="n">
        <f aca="false">IF(ISNUMBER('Deaths per day'!$D91),(0.7*'Deaths per day'!$D85+0.8*'Deaths per day'!$D86+0.9*'Deaths per day'!$D87+'Deaths per day'!$D88+1.1*'Deaths per day'!$D89+1.2*'Deaths per day'!$D90+1.3*'Deaths per day'!$D91)/7,"")</f>
        <v>9.37145691609977</v>
      </c>
      <c r="E91" s="47" t="n">
        <f aca="false">IF(ISNUMBER('Deaths per day'!$E91),(0.7*'Deaths per day'!$E85+0.8*'Deaths per day'!$E86+0.9*'Deaths per day'!$E87+'Deaths per day'!$E88+1.1*'Deaths per day'!$E89+1.2*'Deaths per day'!$E90+1.3*'Deaths per day'!$E91)/7,"")</f>
        <v>8.98365164247517</v>
      </c>
      <c r="F91" s="47" t="n">
        <f aca="false">IF(ISNUMBER('Deaths per day'!$F91),(0.7*'Deaths per day'!$F85+0.8*'Deaths per day'!$F86+0.9*'Deaths per day'!$F87+'Deaths per day'!$F88+1.1*'Deaths per day'!$F89+1.2*'Deaths per day'!$F90+1.3*'Deaths per day'!$F91)/7,"")</f>
        <v>6.56306769681981</v>
      </c>
      <c r="G91" s="47" t="n">
        <f aca="false">IF(ISNUMBER('Deaths per day'!$G91),(0.7*'Deaths per day'!$G85+0.8*'Deaths per day'!$G86+0.9*'Deaths per day'!$G87+'Deaths per day'!$G88+1.1*'Deaths per day'!$G89+1.2*'Deaths per day'!$G90+1.3*'Deaths per day'!$G91)/7,"")</f>
        <v>6.6588527302813</v>
      </c>
      <c r="H91" s="47" t="n">
        <f aca="false">IF(ISNUMBER('Deaths per day'!$H91),(0.7*'Deaths per day'!$H85+0.8*'Deaths per day'!$H86+0.9*'Deaths per day'!$H87+'Deaths per day'!$H88+1.1*'Deaths per day'!$H89+1.2*'Deaths per day'!$H90+1.3*'Deaths per day'!$H91)/7,"")</f>
        <v>10.3765831454281</v>
      </c>
      <c r="I91" s="47" t="n">
        <f aca="false">IF(ISNUMBER('Deaths per day'!$I91),(0.7*'Deaths per day'!$I85+0.8*'Deaths per day'!$I86+0.9*'Deaths per day'!$I87+'Deaths per day'!$I88+1.1*'Deaths per day'!$I89+1.2*'Deaths per day'!$I90+1.3*'Deaths per day'!$I91)/7,"")</f>
        <v>5.38722485973241</v>
      </c>
      <c r="J91" s="47" t="n">
        <f aca="false">IF(ISNUMBER('Deaths per day'!$J91),(0.7*'Deaths per day'!$J85+0.8*'Deaths per day'!$J86+0.9*'Deaths per day'!$J87+'Deaths per day'!$J88+1.1*'Deaths per day'!$J89+1.2*'Deaths per day'!$J90+1.3*'Deaths per day'!$J91)/7,"")</f>
        <v>1.05446236742489</v>
      </c>
      <c r="K91" s="54"/>
      <c r="L91" s="20"/>
      <c r="M91" s="15" t="n">
        <f aca="false">M90+1</f>
        <v>43936</v>
      </c>
      <c r="N91" s="0" t="n">
        <f aca="false">N90+1</f>
        <v>39</v>
      </c>
      <c r="O91" s="47" t="n">
        <f aca="false">IF(ISNUMBER($D91),$D91,"")</f>
        <v>9.37145691609977</v>
      </c>
      <c r="P91" s="47" t="n">
        <f aca="false">IF(ISNUMBER($E91),$E91,"")</f>
        <v>8.98365164247517</v>
      </c>
      <c r="Q91" s="47" t="n">
        <f aca="false">IF(ISNUMBER($F91),$F91,"")</f>
        <v>6.56306769681981</v>
      </c>
      <c r="R91" s="47" t="n">
        <f aca="false">IF(ISNUMBER($H91),$H91,"")</f>
        <v>10.3765831454281</v>
      </c>
      <c r="S91" s="47" t="n">
        <f aca="false">IF(ISNUMBER($J91),$J91,"")</f>
        <v>1.05446236742489</v>
      </c>
      <c r="T91" s="47" t="n">
        <f aca="false">IF(ISNUMBER($I91),$I91,"")</f>
        <v>5.38722485973241</v>
      </c>
      <c r="U91" s="47" t="n">
        <f aca="false">IF(ISNUMBER($G91),$G91,"")</f>
        <v>6.6588527302813</v>
      </c>
      <c r="Y91" s="0" t="n">
        <f aca="false">Y90+1</f>
        <v>39</v>
      </c>
      <c r="Z91" s="47" t="n">
        <f aca="false">IF(ISNUMBER($E91),$E91,"")</f>
        <v>8.98365164247517</v>
      </c>
      <c r="AA91" s="47" t="n">
        <f aca="false">IF(ISNUMBER($G91),$G91,"")</f>
        <v>6.6588527302813</v>
      </c>
      <c r="AB91" s="47" t="n">
        <f aca="false">IF(ISNUMBER($I91),$I91,"")</f>
        <v>5.38722485973241</v>
      </c>
      <c r="AC91" s="47" t="n">
        <f aca="false">IF(ISNUMBER($J91),$J91,"")</f>
        <v>1.05446236742489</v>
      </c>
      <c r="AD91" s="47" t="n">
        <f aca="false">IF(ISNUMBER($D91),$D91,"")</f>
        <v>9.37145691609977</v>
      </c>
      <c r="AE91" s="47" t="n">
        <f aca="false">IF(ISNUMBER($F91),$F91,"")</f>
        <v>6.56306769681981</v>
      </c>
      <c r="AF91" s="47" t="n">
        <f aca="false">IF(ISNUMBER($H91),$H91,"")</f>
        <v>10.3765831454281</v>
      </c>
      <c r="AG91" s="32"/>
    </row>
    <row r="92" customFormat="false" ht="12.8" hidden="false" customHeight="false" outlineLevel="0" collapsed="false">
      <c r="C92" s="0" t="n">
        <f aca="false">C91+1</f>
        <v>40</v>
      </c>
      <c r="D92" s="47" t="n">
        <f aca="false">IF(ISNUMBER('Deaths per day'!$D92),(0.7*'Deaths per day'!$D86+0.8*'Deaths per day'!$D87+0.9*'Deaths per day'!$D88+'Deaths per day'!$D89+1.1*'Deaths per day'!$D90+1.2*'Deaths per day'!$D91+1.3*'Deaths per day'!$D92)/7,"")</f>
        <v>9.17989417989418</v>
      </c>
      <c r="E92" s="47" t="n">
        <f aca="false">IF(ISNUMBER('Deaths per day'!$E92),(0.7*'Deaths per day'!$E86+0.8*'Deaths per day'!$E87+0.9*'Deaths per day'!$E88+'Deaths per day'!$E89+1.1*'Deaths per day'!$E90+1.2*'Deaths per day'!$E91+1.3*'Deaths per day'!$E92)/7,"")</f>
        <v>9.26080977845684</v>
      </c>
      <c r="F92" s="47" t="n">
        <f aca="false">IF(ISNUMBER('Deaths per day'!$F92),(0.7*'Deaths per day'!$F86+0.8*'Deaths per day'!$F87+0.9*'Deaths per day'!$F88+'Deaths per day'!$F89+1.1*'Deaths per day'!$F90+1.2*'Deaths per day'!$F91+1.3*'Deaths per day'!$F92)/7,"")</f>
        <v>6.40132198122086</v>
      </c>
      <c r="G92" s="47" t="n">
        <f aca="false">IF(ISNUMBER('Deaths per day'!$G92),(0.7*'Deaths per day'!$G86+0.8*'Deaths per day'!$G87+0.9*'Deaths per day'!$G88+'Deaths per day'!$G89+1.1*'Deaths per day'!$G90+1.2*'Deaths per day'!$G91+1.3*'Deaths per day'!$G92)/7,"")</f>
        <v>6.16381687810259</v>
      </c>
      <c r="H92" s="47" t="n">
        <f aca="false">IF(ISNUMBER('Deaths per day'!$H92),(0.7*'Deaths per day'!$H86+0.8*'Deaths per day'!$H87+0.9*'Deaths per day'!$H88+'Deaths per day'!$H89+1.1*'Deaths per day'!$H90+1.2*'Deaths per day'!$H91+1.3*'Deaths per day'!$H92)/7,"")</f>
        <v>10.080079236297</v>
      </c>
      <c r="I92" s="47" t="n">
        <f aca="false">IF(ISNUMBER('Deaths per day'!$I92),(0.7*'Deaths per day'!$I86+0.8*'Deaths per day'!$I87+0.9*'Deaths per day'!$I88+'Deaths per day'!$I89+1.1*'Deaths per day'!$I90+1.2*'Deaths per day'!$I91+1.3*'Deaths per day'!$I92)/7,"")</f>
        <v>5.49995684074234</v>
      </c>
      <c r="J92" s="47" t="n">
        <f aca="false">IF(ISNUMBER('Deaths per day'!$J92),(0.7*'Deaths per day'!$J86+0.8*'Deaths per day'!$J87+0.9*'Deaths per day'!$J88+'Deaths per day'!$J89+1.1*'Deaths per day'!$J90+1.2*'Deaths per day'!$J91+1.3*'Deaths per day'!$J92)/7,"")</f>
        <v>1.37656447157521</v>
      </c>
      <c r="K92" s="54"/>
      <c r="L92" s="20"/>
      <c r="M92" s="15" t="n">
        <f aca="false">M91+1</f>
        <v>43937</v>
      </c>
      <c r="N92" s="0" t="n">
        <f aca="false">N91+1</f>
        <v>40</v>
      </c>
      <c r="O92" s="47" t="n">
        <f aca="false">IF(ISNUMBER($D92),$D92,"")</f>
        <v>9.17989417989418</v>
      </c>
      <c r="P92" s="47" t="n">
        <f aca="false">IF(ISNUMBER($E92),$E92,"")</f>
        <v>9.26080977845684</v>
      </c>
      <c r="Q92" s="47" t="n">
        <f aca="false">IF(ISNUMBER($F92),$F92,"")</f>
        <v>6.40132198122086</v>
      </c>
      <c r="R92" s="47" t="n">
        <f aca="false">IF(ISNUMBER($H92),$H92,"")</f>
        <v>10.080079236297</v>
      </c>
      <c r="S92" s="47" t="n">
        <f aca="false">IF(ISNUMBER($J92),$J92,"")</f>
        <v>1.37656447157521</v>
      </c>
      <c r="T92" s="47" t="n">
        <f aca="false">IF(ISNUMBER($I92),$I92,"")</f>
        <v>5.49995684074234</v>
      </c>
      <c r="U92" s="47" t="n">
        <f aca="false">IF(ISNUMBER($G92),$G92,"")</f>
        <v>6.16381687810259</v>
      </c>
      <c r="Y92" s="0" t="n">
        <f aca="false">Y91+1</f>
        <v>40</v>
      </c>
      <c r="Z92" s="47" t="n">
        <f aca="false">IF(ISNUMBER($E92),$E92,"")</f>
        <v>9.26080977845684</v>
      </c>
      <c r="AA92" s="47" t="n">
        <f aca="false">IF(ISNUMBER($G92),$G92,"")</f>
        <v>6.16381687810259</v>
      </c>
      <c r="AB92" s="47" t="n">
        <f aca="false">IF(ISNUMBER($I92),$I92,"")</f>
        <v>5.49995684074234</v>
      </c>
      <c r="AC92" s="47" t="n">
        <f aca="false">IF(ISNUMBER($J92),$J92,"")</f>
        <v>1.37656447157521</v>
      </c>
      <c r="AD92" s="47" t="n">
        <f aca="false">IF(ISNUMBER($D92),$D92,"")</f>
        <v>9.17989417989418</v>
      </c>
      <c r="AE92" s="47" t="n">
        <f aca="false">IF(ISNUMBER($F92),$F92,"")</f>
        <v>6.40132198122086</v>
      </c>
      <c r="AF92" s="47" t="n">
        <f aca="false">IF(ISNUMBER($H92),$H92,"")</f>
        <v>10.080079236297</v>
      </c>
      <c r="AG92" s="32"/>
    </row>
    <row r="93" customFormat="false" ht="12.8" hidden="false" customHeight="false" outlineLevel="0" collapsed="false">
      <c r="C93" s="0" t="n">
        <f aca="false">C92+1</f>
        <v>41</v>
      </c>
      <c r="D93" s="47" t="n">
        <f aca="false">IF(ISNUMBER('Deaths per day'!$D93),(0.7*'Deaths per day'!$D87+0.8*'Deaths per day'!$D88+0.9*'Deaths per day'!$D89+'Deaths per day'!$D90+1.1*'Deaths per day'!$D91+1.2*'Deaths per day'!$D92+1.3*'Deaths per day'!$D93)/7,"")</f>
        <v>9.21863189720333</v>
      </c>
      <c r="E93" s="47" t="n">
        <f aca="false">IF(ISNUMBER('Deaths per day'!$E93),(0.7*'Deaths per day'!$E87+0.8*'Deaths per day'!$E88+0.9*'Deaths per day'!$E89+'Deaths per day'!$E90+1.1*'Deaths per day'!$E91+1.2*'Deaths per day'!$E92+1.3*'Deaths per day'!$E93)/7,"")</f>
        <v>9.15569136745607</v>
      </c>
      <c r="F93" s="47" t="n">
        <f aca="false">IF(ISNUMBER('Deaths per day'!$F93),(0.7*'Deaths per day'!$F87+0.8*'Deaths per day'!$F88+0.9*'Deaths per day'!$F89+'Deaths per day'!$F90+1.1*'Deaths per day'!$F91+1.2*'Deaths per day'!$F92+1.3*'Deaths per day'!$F93)/7,"")</f>
        <v>6.08549103722997</v>
      </c>
      <c r="G93" s="47" t="n">
        <f aca="false">IF(ISNUMBER('Deaths per day'!$G93),(0.7*'Deaths per day'!$G87+0.8*'Deaths per day'!$G88+0.9*'Deaths per day'!$G89+'Deaths per day'!$G90+1.1*'Deaths per day'!$G91+1.2*'Deaths per day'!$G92+1.3*'Deaths per day'!$G93)/7,"")</f>
        <v>6.44649751792609</v>
      </c>
      <c r="H93" s="47" t="n">
        <f aca="false">IF(ISNUMBER('Deaths per day'!$H93),(0.7*'Deaths per day'!$H87+0.8*'Deaths per day'!$H88+0.9*'Deaths per day'!$H89+'Deaths per day'!$H90+1.1*'Deaths per day'!$H91+1.2*'Deaths per day'!$H92+1.3*'Deaths per day'!$H93)/7,"")</f>
        <v>9.72119781678714</v>
      </c>
      <c r="I93" s="47" t="n">
        <f aca="false">IF(ISNUMBER('Deaths per day'!$I93),(0.7*'Deaths per day'!$I87+0.8*'Deaths per day'!$I88+0.9*'Deaths per day'!$I89+'Deaths per day'!$I90+1.1*'Deaths per day'!$I91+1.2*'Deaths per day'!$I92+1.3*'Deaths per day'!$I93)/7,"")</f>
        <v>5.73815278377212</v>
      </c>
      <c r="J93" s="47" t="n">
        <f aca="false">IF(ISNUMBER('Deaths per day'!$J93),(0.7*'Deaths per day'!$J87+0.8*'Deaths per day'!$J88+0.9*'Deaths per day'!$J89+'Deaths per day'!$J90+1.1*'Deaths per day'!$J91+1.2*'Deaths per day'!$J92+1.3*'Deaths per day'!$J93)/7,"")</f>
        <v>1.37434778160488</v>
      </c>
      <c r="K93" s="54"/>
      <c r="L93" s="20"/>
      <c r="M93" s="15" t="n">
        <f aca="false">M92+1</f>
        <v>43938</v>
      </c>
      <c r="N93" s="0" t="n">
        <f aca="false">N92+1</f>
        <v>41</v>
      </c>
      <c r="O93" s="47" t="n">
        <f aca="false">IF(ISNUMBER($D93),$D93,"")</f>
        <v>9.21863189720333</v>
      </c>
      <c r="P93" s="47" t="n">
        <f aca="false">IF(ISNUMBER($E93),$E93,"")</f>
        <v>9.15569136745607</v>
      </c>
      <c r="Q93" s="47" t="n">
        <f aca="false">IF(ISNUMBER($F93),$F93,"")</f>
        <v>6.08549103722997</v>
      </c>
      <c r="R93" s="47" t="n">
        <f aca="false">IF(ISNUMBER($H93),$H93,"")</f>
        <v>9.72119781678714</v>
      </c>
      <c r="S93" s="47" t="n">
        <f aca="false">IF(ISNUMBER($J93),$J93,"")</f>
        <v>1.37434778160488</v>
      </c>
      <c r="T93" s="47" t="n">
        <f aca="false">IF(ISNUMBER($I93),$I93,"")</f>
        <v>5.73815278377212</v>
      </c>
      <c r="U93" s="47" t="n">
        <f aca="false">IF(ISNUMBER($G93),$G93,"")</f>
        <v>6.44649751792609</v>
      </c>
      <c r="Y93" s="0" t="n">
        <f aca="false">Y92+1</f>
        <v>41</v>
      </c>
      <c r="Z93" s="47" t="n">
        <f aca="false">IF(ISNUMBER($E93),$E93,"")</f>
        <v>9.15569136745607</v>
      </c>
      <c r="AA93" s="47" t="n">
        <f aca="false">IF(ISNUMBER($G93),$G93,"")</f>
        <v>6.44649751792609</v>
      </c>
      <c r="AB93" s="47" t="n">
        <f aca="false">IF(ISNUMBER($I93),$I93,"")</f>
        <v>5.73815278377212</v>
      </c>
      <c r="AC93" s="47" t="n">
        <f aca="false">IF(ISNUMBER($J93),$J93,"")</f>
        <v>1.37434778160488</v>
      </c>
      <c r="AD93" s="47" t="n">
        <f aca="false">IF(ISNUMBER($D93),$D93,"")</f>
        <v>9.21863189720333</v>
      </c>
      <c r="AE93" s="47" t="n">
        <f aca="false">IF(ISNUMBER($F93),$F93,"")</f>
        <v>6.08549103722997</v>
      </c>
      <c r="AF93" s="47" t="n">
        <f aca="false">IF(ISNUMBER($H93),$H93,"")</f>
        <v>9.72119781678714</v>
      </c>
      <c r="AG93" s="32"/>
    </row>
    <row r="94" customFormat="false" ht="12.8" hidden="false" customHeight="false" outlineLevel="0" collapsed="false">
      <c r="C94" s="0" t="n">
        <f aca="false">C93+1</f>
        <v>42</v>
      </c>
      <c r="D94" s="47" t="n">
        <f aca="false">IF(ISNUMBER('Deaths per day'!$D94),(0.7*'Deaths per day'!$D88+0.8*'Deaths per day'!$D89+0.9*'Deaths per day'!$D90+'Deaths per day'!$D91+1.1*'Deaths per day'!$D92+1.2*'Deaths per day'!$D93+1.3*'Deaths per day'!$D94)/7,"")</f>
        <v>8.90117157974301</v>
      </c>
      <c r="E94" s="47" t="n">
        <f aca="false">IF(ISNUMBER('Deaths per day'!$E94),(0.7*'Deaths per day'!$E88+0.8*'Deaths per day'!$E89+0.9*'Deaths per day'!$E90+'Deaths per day'!$E91+1.1*'Deaths per day'!$E92+1.2*'Deaths per day'!$E93+1.3*'Deaths per day'!$E94)/7,"")</f>
        <v>8.69060351413293</v>
      </c>
      <c r="F94" s="47" t="n">
        <f aca="false">IF(ISNUMBER('Deaths per day'!$F94),(0.7*'Deaths per day'!$F88+0.8*'Deaths per day'!$F89+0.9*'Deaths per day'!$F90+'Deaths per day'!$F91+1.1*'Deaths per day'!$F92+1.2*'Deaths per day'!$F93+1.3*'Deaths per day'!$F94)/7,"")</f>
        <v>5.95920243384622</v>
      </c>
      <c r="G94" s="47" t="n">
        <f aca="false">IF(ISNUMBER('Deaths per day'!$G94),(0.7*'Deaths per day'!$G88+0.8*'Deaths per day'!$G89+0.9*'Deaths per day'!$G90+'Deaths per day'!$G91+1.1*'Deaths per day'!$G92+1.2*'Deaths per day'!$G93+1.3*'Deaths per day'!$G94)/7,"")</f>
        <v>6.61748483177055</v>
      </c>
      <c r="H94" s="47" t="n">
        <f aca="false">IF(ISNUMBER('Deaths per day'!$H94),(0.7*'Deaths per day'!$H88+0.8*'Deaths per day'!$H89+0.9*'Deaths per day'!$H90+'Deaths per day'!$H91+1.1*'Deaths per day'!$H92+1.2*'Deaths per day'!$H93+1.3*'Deaths per day'!$H94)/7,"")</f>
        <v>9.10564137146229</v>
      </c>
      <c r="I94" s="47" t="n">
        <f aca="false">IF(ISNUMBER('Deaths per day'!$I94),(0.7*'Deaths per day'!$I88+0.8*'Deaths per day'!$I89+0.9*'Deaths per day'!$I90+'Deaths per day'!$I91+1.1*'Deaths per day'!$I92+1.2*'Deaths per day'!$I93+1.3*'Deaths per day'!$I94)/7,"")</f>
        <v>5.79572723349158</v>
      </c>
      <c r="J94" s="47" t="n">
        <f aca="false">IF(ISNUMBER('Deaths per day'!$J94),(0.7*'Deaths per day'!$J88+0.8*'Deaths per day'!$J89+0.9*'Deaths per day'!$J90+'Deaths per day'!$J91+1.1*'Deaths per day'!$J92+1.2*'Deaths per day'!$J93+1.3*'Deaths per day'!$J94)/7,"")</f>
        <v>1.38918255294479</v>
      </c>
      <c r="K94" s="54"/>
      <c r="L94" s="20"/>
      <c r="M94" s="15" t="n">
        <f aca="false">M93+1</f>
        <v>43939</v>
      </c>
      <c r="N94" s="0" t="n">
        <f aca="false">N93+1</f>
        <v>42</v>
      </c>
      <c r="O94" s="47" t="n">
        <f aca="false">IF(ISNUMBER($D94),$D94,"")</f>
        <v>8.90117157974301</v>
      </c>
      <c r="P94" s="47" t="n">
        <f aca="false">IF(ISNUMBER($E94),$E94,"")</f>
        <v>8.69060351413293</v>
      </c>
      <c r="Q94" s="47" t="n">
        <f aca="false">IF(ISNUMBER($F94),$F94,"")</f>
        <v>5.95920243384622</v>
      </c>
      <c r="R94" s="47" t="n">
        <f aca="false">IF(ISNUMBER($H94),$H94,"")</f>
        <v>9.10564137146229</v>
      </c>
      <c r="S94" s="47" t="n">
        <f aca="false">IF(ISNUMBER($J94),$J94,"")</f>
        <v>1.38918255294479</v>
      </c>
      <c r="T94" s="47" t="n">
        <f aca="false">IF(ISNUMBER($I94),$I94,"")</f>
        <v>5.79572723349158</v>
      </c>
      <c r="U94" s="47" t="n">
        <f aca="false">IF(ISNUMBER($G94),$G94,"")</f>
        <v>6.61748483177055</v>
      </c>
      <c r="Y94" s="0" t="n">
        <f aca="false">Y93+1</f>
        <v>42</v>
      </c>
      <c r="Z94" s="47" t="n">
        <f aca="false">IF(ISNUMBER($E94),$E94,"")</f>
        <v>8.69060351413293</v>
      </c>
      <c r="AA94" s="47" t="n">
        <f aca="false">IF(ISNUMBER($G94),$G94,"")</f>
        <v>6.61748483177055</v>
      </c>
      <c r="AB94" s="47" t="n">
        <f aca="false">IF(ISNUMBER($I94),$I94,"")</f>
        <v>5.79572723349158</v>
      </c>
      <c r="AC94" s="47" t="n">
        <f aca="false">IF(ISNUMBER($J94),$J94,"")</f>
        <v>1.38918255294479</v>
      </c>
      <c r="AD94" s="47" t="n">
        <f aca="false">IF(ISNUMBER($D94),$D94,"")</f>
        <v>8.90117157974301</v>
      </c>
      <c r="AE94" s="47" t="n">
        <f aca="false">IF(ISNUMBER($F94),$F94,"")</f>
        <v>5.95920243384622</v>
      </c>
      <c r="AF94" s="47" t="n">
        <f aca="false">IF(ISNUMBER($H94),$H94,"")</f>
        <v>9.10564137146229</v>
      </c>
      <c r="AG94" s="32"/>
    </row>
    <row r="95" customFormat="false" ht="12.8" hidden="false" customHeight="false" outlineLevel="0" collapsed="false">
      <c r="C95" s="0" t="n">
        <f aca="false">C94+1</f>
        <v>43</v>
      </c>
      <c r="D95" s="47" t="n">
        <f aca="false">IF(ISNUMBER('Deaths per day'!$D95),(0.7*'Deaths per day'!$D89+0.8*'Deaths per day'!$D90+0.9*'Deaths per day'!$D91+'Deaths per day'!$D92+1.1*'Deaths per day'!$D93+1.2*'Deaths per day'!$D94+1.3*'Deaths per day'!$D95)/7,"")</f>
        <v>8.73204837490552</v>
      </c>
      <c r="E95" s="47" t="n">
        <f aca="false">IF(ISNUMBER('Deaths per day'!$E95),(0.7*'Deaths per day'!$E89+0.8*'Deaths per day'!$E90+0.9*'Deaths per day'!$E91+'Deaths per day'!$E92+1.1*'Deaths per day'!$E93+1.2*'Deaths per day'!$E94+1.3*'Deaths per day'!$E95)/7,"")</f>
        <v>8.20932009167303</v>
      </c>
      <c r="F95" s="47" t="n">
        <f aca="false">IF(ISNUMBER('Deaths per day'!$F95),(0.7*'Deaths per day'!$F89+0.8*'Deaths per day'!$F90+0.9*'Deaths per day'!$F91+'Deaths per day'!$F92+1.1*'Deaths per day'!$F93+1.2*'Deaths per day'!$F94+1.3*'Deaths per day'!$F95)/7,"")</f>
        <v>5.50263739630983</v>
      </c>
      <c r="G95" s="47" t="n">
        <f aca="false">IF(ISNUMBER('Deaths per day'!$G95),(0.7*'Deaths per day'!$G89+0.8*'Deaths per day'!$G90+0.9*'Deaths per day'!$G91+'Deaths per day'!$G92+1.1*'Deaths per day'!$G93+1.2*'Deaths per day'!$G94+1.3*'Deaths per day'!$G95)/7,"")</f>
        <v>6.60369553226696</v>
      </c>
      <c r="H95" s="47" t="n">
        <f aca="false">IF(ISNUMBER('Deaths per day'!$H95),(0.7*'Deaths per day'!$H89+0.8*'Deaths per day'!$H90+0.9*'Deaths per day'!$H91+'Deaths per day'!$H92+1.1*'Deaths per day'!$H93+1.2*'Deaths per day'!$H94+1.3*'Deaths per day'!$H95)/7,"")</f>
        <v>8.54192569489811</v>
      </c>
      <c r="I95" s="47" t="n">
        <f aca="false">IF(ISNUMBER('Deaths per day'!$I95),(0.7*'Deaths per day'!$I89+0.8*'Deaths per day'!$I90+0.9*'Deaths per day'!$I91+'Deaths per day'!$I92+1.1*'Deaths per day'!$I93+1.2*'Deaths per day'!$I94+1.3*'Deaths per day'!$I95)/7,"")</f>
        <v>5.68683642641347</v>
      </c>
      <c r="J95" s="47" t="n">
        <f aca="false">IF(ISNUMBER('Deaths per day'!$J95),(0.7*'Deaths per day'!$J89+0.8*'Deaths per day'!$J90+0.9*'Deaths per day'!$J91+'Deaths per day'!$J92+1.1*'Deaths per day'!$J93+1.2*'Deaths per day'!$J94+1.3*'Deaths per day'!$J95)/7,"")</f>
        <v>1.26590048767179</v>
      </c>
      <c r="K95" s="54"/>
      <c r="L95" s="20"/>
      <c r="M95" s="15" t="n">
        <f aca="false">M94+1</f>
        <v>43940</v>
      </c>
      <c r="N95" s="0" t="n">
        <f aca="false">N94+1</f>
        <v>43</v>
      </c>
      <c r="O95" s="47" t="n">
        <f aca="false">IF(ISNUMBER($D95),$D95,"")</f>
        <v>8.73204837490552</v>
      </c>
      <c r="P95" s="47" t="n">
        <f aca="false">IF(ISNUMBER($E95),$E95,"")</f>
        <v>8.20932009167303</v>
      </c>
      <c r="Q95" s="47" t="n">
        <f aca="false">IF(ISNUMBER($F95),$F95,"")</f>
        <v>5.50263739630983</v>
      </c>
      <c r="R95" s="47" t="n">
        <f aca="false">IF(ISNUMBER($H95),$H95,"")</f>
        <v>8.54192569489811</v>
      </c>
      <c r="S95" s="47" t="n">
        <f aca="false">IF(ISNUMBER($J95),$J95,"")</f>
        <v>1.26590048767179</v>
      </c>
      <c r="T95" s="47" t="n">
        <f aca="false">IF(ISNUMBER($I95),$I95,"")</f>
        <v>5.68683642641347</v>
      </c>
      <c r="U95" s="47" t="n">
        <f aca="false">IF(ISNUMBER($G95),$G95,"")</f>
        <v>6.60369553226696</v>
      </c>
      <c r="Y95" s="0" t="n">
        <f aca="false">Y94+1</f>
        <v>43</v>
      </c>
      <c r="Z95" s="47" t="n">
        <f aca="false">IF(ISNUMBER($E95),$E95,"")</f>
        <v>8.20932009167303</v>
      </c>
      <c r="AA95" s="47" t="n">
        <f aca="false">IF(ISNUMBER($G95),$G95,"")</f>
        <v>6.60369553226696</v>
      </c>
      <c r="AB95" s="47" t="n">
        <f aca="false">IF(ISNUMBER($I95),$I95,"")</f>
        <v>5.68683642641347</v>
      </c>
      <c r="AC95" s="47" t="n">
        <f aca="false">IF(ISNUMBER($J95),$J95,"")</f>
        <v>1.26590048767179</v>
      </c>
      <c r="AD95" s="47" t="n">
        <f aca="false">IF(ISNUMBER($D95),$D95,"")</f>
        <v>8.73204837490552</v>
      </c>
      <c r="AE95" s="47" t="n">
        <f aca="false">IF(ISNUMBER($F95),$F95,"")</f>
        <v>5.50263739630983</v>
      </c>
      <c r="AF95" s="47" t="n">
        <f aca="false">IF(ISNUMBER($H95),$H95,"")</f>
        <v>8.54192569489811</v>
      </c>
      <c r="AG95" s="32"/>
    </row>
    <row r="96" customFormat="false" ht="12.8" hidden="false" customHeight="false" outlineLevel="0" collapsed="false">
      <c r="C96" s="0" t="n">
        <f aca="false">C95+1</f>
        <v>44</v>
      </c>
      <c r="D96" s="47" t="n">
        <f aca="false">IF(ISNUMBER('Deaths per day'!$D96),(0.7*'Deaths per day'!$D90+0.8*'Deaths per day'!$D91+0.9*'Deaths per day'!$D92+'Deaths per day'!$D93+1.1*'Deaths per day'!$D94+1.2*'Deaths per day'!$D95+1.3*'Deaths per day'!$D96)/7,"")</f>
        <v>8.43561035525321</v>
      </c>
      <c r="E96" s="47" t="n">
        <f aca="false">IF(ISNUMBER('Deaths per day'!$E96),(0.7*'Deaths per day'!$E90+0.8*'Deaths per day'!$E91+0.9*'Deaths per day'!$E92+'Deaths per day'!$E93+1.1*'Deaths per day'!$E94+1.2*'Deaths per day'!$E95+1.3*'Deaths per day'!$E96)/7,"")</f>
        <v>7.9563025210084</v>
      </c>
      <c r="F96" s="47" t="n">
        <f aca="false">IF(ISNUMBER('Deaths per day'!$F96),(0.7*'Deaths per day'!$F90+0.8*'Deaths per day'!$F91+0.9*'Deaths per day'!$F92+'Deaths per day'!$F93+1.1*'Deaths per day'!$F94+1.2*'Deaths per day'!$F95+1.3*'Deaths per day'!$F96)/7,"")</f>
        <v>5.06051784893519</v>
      </c>
      <c r="G96" s="47" t="n">
        <f aca="false">IF(ISNUMBER('Deaths per day'!$G96),(0.7*'Deaths per day'!$G90+0.8*'Deaths per day'!$G91+0.9*'Deaths per day'!$G92+'Deaths per day'!$G93+1.1*'Deaths per day'!$G94+1.2*'Deaths per day'!$G95+1.3*'Deaths per day'!$G96)/7,"")</f>
        <v>6.69194704908991</v>
      </c>
      <c r="H96" s="47" t="n">
        <f aca="false">IF(ISNUMBER('Deaths per day'!$H96),(0.7*'Deaths per day'!$H90+0.8*'Deaths per day'!$H91+0.9*'Deaths per day'!$H92+'Deaths per day'!$H93+1.1*'Deaths per day'!$H94+1.2*'Deaths per day'!$H95+1.3*'Deaths per day'!$H96)/7,"")</f>
        <v>8.3762881166628</v>
      </c>
      <c r="I96" s="47" t="n">
        <f aca="false">IF(ISNUMBER('Deaths per day'!$I96),(0.7*'Deaths per day'!$I90+0.8*'Deaths per day'!$I91+0.9*'Deaths per day'!$I92+'Deaths per day'!$I93+1.1*'Deaths per day'!$I94+1.2*'Deaths per day'!$I95+1.3*'Deaths per day'!$I96)/7,"")</f>
        <v>5.49167026327147</v>
      </c>
      <c r="J96" s="47" t="n">
        <f aca="false">IF(ISNUMBER('Deaths per day'!$J96),(0.7*'Deaths per day'!$J90+0.8*'Deaths per day'!$J91+0.9*'Deaths per day'!$J92+'Deaths per day'!$J93+1.1*'Deaths per day'!$J94+1.2*'Deaths per day'!$J95+1.3*'Deaths per day'!$J96)/7,"")</f>
        <v>1.12931828257682</v>
      </c>
      <c r="K96" s="54" t="s">
        <v>152</v>
      </c>
      <c r="L96" s="20"/>
      <c r="M96" s="15" t="n">
        <f aca="false">M95+1</f>
        <v>43941</v>
      </c>
      <c r="N96" s="0" t="n">
        <f aca="false">N95+1</f>
        <v>44</v>
      </c>
      <c r="O96" s="47" t="n">
        <f aca="false">IF(ISNUMBER($D96),$D96,"")</f>
        <v>8.43561035525321</v>
      </c>
      <c r="P96" s="47" t="n">
        <f aca="false">IF(ISNUMBER($E96),$E96,"")</f>
        <v>7.9563025210084</v>
      </c>
      <c r="Q96" s="47" t="n">
        <f aca="false">IF(ISNUMBER($F96),$F96,"")</f>
        <v>5.06051784893519</v>
      </c>
      <c r="R96" s="47" t="n">
        <f aca="false">IF(ISNUMBER($H96),$H96,"")</f>
        <v>8.3762881166628</v>
      </c>
      <c r="S96" s="47" t="n">
        <f aca="false">IF(ISNUMBER($J96),$J96,"")</f>
        <v>1.12931828257682</v>
      </c>
      <c r="T96" s="47" t="n">
        <f aca="false">IF(ISNUMBER($I96),$I96,"")</f>
        <v>5.49167026327147</v>
      </c>
      <c r="U96" s="47" t="n">
        <f aca="false">IF(ISNUMBER($G96),$G96,"")</f>
        <v>6.69194704908991</v>
      </c>
      <c r="Y96" s="0" t="n">
        <f aca="false">Y95+1</f>
        <v>44</v>
      </c>
      <c r="Z96" s="47" t="n">
        <f aca="false">IF(ISNUMBER($E96),$E96,"")</f>
        <v>7.9563025210084</v>
      </c>
      <c r="AA96" s="47" t="n">
        <f aca="false">IF(ISNUMBER($G96),$G96,"")</f>
        <v>6.69194704908991</v>
      </c>
      <c r="AB96" s="47" t="n">
        <f aca="false">IF(ISNUMBER($I96),$I96,"")</f>
        <v>5.49167026327147</v>
      </c>
      <c r="AC96" s="47" t="n">
        <f aca="false">IF(ISNUMBER($J96),$J96,"")</f>
        <v>1.12931828257682</v>
      </c>
      <c r="AD96" s="47" t="n">
        <f aca="false">IF(ISNUMBER($D96),$D96,"")</f>
        <v>8.43561035525321</v>
      </c>
      <c r="AE96" s="47" t="n">
        <f aca="false">IF(ISNUMBER($F96),$F96,"")</f>
        <v>5.06051784893519</v>
      </c>
      <c r="AF96" s="47" t="n">
        <f aca="false">IF(ISNUMBER($H96),$H96,"")</f>
        <v>8.3762881166628</v>
      </c>
      <c r="AG96" s="32"/>
    </row>
    <row r="97" customFormat="false" ht="12.8" hidden="false" customHeight="false" outlineLevel="0" collapsed="false">
      <c r="C97" s="0" t="n">
        <f aca="false">C96+1</f>
        <v>45</v>
      </c>
      <c r="D97" s="47" t="n">
        <f aca="false">IF(ISNUMBER('Deaths per day'!$D97),(0.7*'Deaths per day'!$D91+0.8*'Deaths per day'!$D92+0.9*'Deaths per day'!$D93+'Deaths per day'!$D94+1.1*'Deaths per day'!$D95+1.2*'Deaths per day'!$D96+1.3*'Deaths per day'!$D97)/7,"")</f>
        <v>8.36026077097506</v>
      </c>
      <c r="E97" s="47" t="n">
        <f aca="false">IF(ISNUMBER('Deaths per day'!$E97),(0.7*'Deaths per day'!$E91+0.8*'Deaths per day'!$E92+0.9*'Deaths per day'!$E93+'Deaths per day'!$E94+1.1*'Deaths per day'!$E95+1.2*'Deaths per day'!$E96+1.3*'Deaths per day'!$E97)/7,"")</f>
        <v>7.54805194805195</v>
      </c>
      <c r="F97" s="47" t="n">
        <f aca="false">IF(ISNUMBER('Deaths per day'!$F97),(0.7*'Deaths per day'!$F91+0.8*'Deaths per day'!$F92+0.9*'Deaths per day'!$F93+'Deaths per day'!$F94+1.1*'Deaths per day'!$F95+1.2*'Deaths per day'!$F96+1.3*'Deaths per day'!$F97)/7,"")</f>
        <v>4.5341329422837</v>
      </c>
      <c r="G97" s="47" t="n">
        <f aca="false">IF(ISNUMBER('Deaths per day'!$G97),(0.7*'Deaths per day'!$G91+0.8*'Deaths per day'!$G92+0.9*'Deaths per day'!$G93+'Deaths per day'!$G94+1.1*'Deaths per day'!$G95+1.2*'Deaths per day'!$G96+1.3*'Deaths per day'!$G97)/7,"")</f>
        <v>7.93160507446222</v>
      </c>
      <c r="H97" s="47" t="n">
        <f aca="false">IF(ISNUMBER('Deaths per day'!$H97),(0.7*'Deaths per day'!$H91+0.8*'Deaths per day'!$H92+0.9*'Deaths per day'!$H93+'Deaths per day'!$H94+1.1*'Deaths per day'!$H95+1.2*'Deaths per day'!$H96+1.3*'Deaths per day'!$H97)/7,"")</f>
        <v>8.27977156344172</v>
      </c>
      <c r="I97" s="47" t="n">
        <f aca="false">IF(ISNUMBER('Deaths per day'!$I97),(0.7*'Deaths per day'!$I91+0.8*'Deaths per day'!$I92+0.9*'Deaths per day'!$I93+'Deaths per day'!$I94+1.1*'Deaths per day'!$I95+1.2*'Deaths per day'!$I96+1.3*'Deaths per day'!$I97)/7,"")</f>
        <v>5.07039274924471</v>
      </c>
      <c r="J97" s="47" t="n">
        <f aca="false">IF(ISNUMBER('Deaths per day'!$J97),(0.7*'Deaths per day'!$J91+0.8*'Deaths per day'!$J92+0.9*'Deaths per day'!$J93+'Deaths per day'!$J94+1.1*'Deaths per day'!$J95+1.2*'Deaths per day'!$J96+1.3*'Deaths per day'!$J97)/7,"")</f>
        <v>1.08344985165229</v>
      </c>
      <c r="K97" s="54"/>
      <c r="L97" s="20"/>
      <c r="M97" s="15" t="n">
        <f aca="false">M96+1</f>
        <v>43942</v>
      </c>
      <c r="N97" s="0" t="n">
        <f aca="false">N96+1</f>
        <v>45</v>
      </c>
      <c r="O97" s="47" t="n">
        <f aca="false">IF(ISNUMBER($D97),$D97,"")</f>
        <v>8.36026077097506</v>
      </c>
      <c r="P97" s="47" t="n">
        <f aca="false">IF(ISNUMBER($E97),$E97,"")</f>
        <v>7.54805194805195</v>
      </c>
      <c r="Q97" s="47" t="n">
        <f aca="false">IF(ISNUMBER($F97),$F97,"")</f>
        <v>4.5341329422837</v>
      </c>
      <c r="R97" s="47" t="n">
        <f aca="false">IF(ISNUMBER($H97),$H97,"")</f>
        <v>8.27977156344172</v>
      </c>
      <c r="S97" s="47" t="n">
        <f aca="false">IF(ISNUMBER($J97),$J97,"")</f>
        <v>1.08344985165229</v>
      </c>
      <c r="T97" s="47" t="n">
        <f aca="false">IF(ISNUMBER($I97),$I97,"")</f>
        <v>5.07039274924471</v>
      </c>
      <c r="U97" s="47" t="n">
        <f aca="false">IF(ISNUMBER($G97),$G97,"")</f>
        <v>7.93160507446222</v>
      </c>
      <c r="Y97" s="0" t="n">
        <f aca="false">Y96+1</f>
        <v>45</v>
      </c>
      <c r="Z97" s="47" t="n">
        <f aca="false">IF(ISNUMBER($E97),$E97,"")</f>
        <v>7.54805194805195</v>
      </c>
      <c r="AA97" s="47" t="n">
        <f aca="false">IF(ISNUMBER($G97),$G97,"")</f>
        <v>7.93160507446222</v>
      </c>
      <c r="AB97" s="47" t="n">
        <f aca="false">IF(ISNUMBER($I97),$I97,"")</f>
        <v>5.07039274924471</v>
      </c>
      <c r="AC97" s="47" t="n">
        <f aca="false">IF(ISNUMBER($J97),$J97,"")</f>
        <v>1.08344985165229</v>
      </c>
      <c r="AD97" s="47" t="n">
        <f aca="false">IF(ISNUMBER($D97),$D97,"")</f>
        <v>8.36026077097506</v>
      </c>
      <c r="AE97" s="47" t="n">
        <f aca="false">IF(ISNUMBER($F97),$F97,"")</f>
        <v>4.5341329422837</v>
      </c>
      <c r="AF97" s="47" t="n">
        <f aca="false">IF(ISNUMBER($H97),$H97,"")</f>
        <v>8.27977156344172</v>
      </c>
      <c r="AG97" s="32"/>
    </row>
    <row r="98" customFormat="false" ht="12.8" hidden="false" customHeight="false" outlineLevel="0" collapsed="false">
      <c r="B98" s="32"/>
      <c r="C98" s="0" t="n">
        <f aca="false">C97+1</f>
        <v>46</v>
      </c>
      <c r="D98" s="47" t="n">
        <f aca="false">IF(ISNUMBER('Deaths per day'!$D98),(0.7*'Deaths per day'!$D92+0.8*'Deaths per day'!$D93+0.9*'Deaths per day'!$D94+'Deaths per day'!$D95+1.1*'Deaths per day'!$D96+1.2*'Deaths per day'!$D97+1.3*'Deaths per day'!$D98)/7,"")</f>
        <v>8.03713151927438</v>
      </c>
      <c r="E98" s="47" t="n">
        <f aca="false">IF(ISNUMBER('Deaths per day'!$E98),(0.7*'Deaths per day'!$E92+0.8*'Deaths per day'!$E93+0.9*'Deaths per day'!$E94+'Deaths per day'!$E95+1.1*'Deaths per day'!$E96+1.2*'Deaths per day'!$E97+1.3*'Deaths per day'!$E98)/7,"")</f>
        <v>7.77387318563789</v>
      </c>
      <c r="F98" s="47" t="n">
        <f aca="false">IF(ISNUMBER('Deaths per day'!$F98),(0.7*'Deaths per day'!$F92+0.8*'Deaths per day'!$F93+0.9*'Deaths per day'!$F94+'Deaths per day'!$F95+1.1*'Deaths per day'!$F96+1.2*'Deaths per day'!$F97+1.3*'Deaths per day'!$F98)/7,"")</f>
        <v>4.1307535730701</v>
      </c>
      <c r="G98" s="47" t="n">
        <f aca="false">IF(ISNUMBER('Deaths per day'!$G98),(0.7*'Deaths per day'!$G92+0.8*'Deaths per day'!$G93+0.9*'Deaths per day'!$G94+'Deaths per day'!$G95+1.1*'Deaths per day'!$G96+1.2*'Deaths per day'!$G97+1.3*'Deaths per day'!$G98)/7,"")</f>
        <v>7.88610038610039</v>
      </c>
      <c r="H98" s="47" t="n">
        <f aca="false">IF(ISNUMBER('Deaths per day'!$H98),(0.7*'Deaths per day'!$H92+0.8*'Deaths per day'!$H93+0.9*'Deaths per day'!$H94+'Deaths per day'!$H95+1.1*'Deaths per day'!$H96+1.2*'Deaths per day'!$H97+1.3*'Deaths per day'!$H98)/7,"")</f>
        <v>8.06566497376351</v>
      </c>
      <c r="I98" s="47" t="n">
        <f aca="false">IF(ISNUMBER('Deaths per day'!$I98),(0.7*'Deaths per day'!$I92+0.8*'Deaths per day'!$I93+0.9*'Deaths per day'!$I94+'Deaths per day'!$I95+1.1*'Deaths per day'!$I96+1.2*'Deaths per day'!$I97+1.3*'Deaths per day'!$I98)/7,"")</f>
        <v>4.79615882606819</v>
      </c>
      <c r="J98" s="47" t="n">
        <f aca="false">IF(ISNUMBER('Deaths per day'!$J98),(0.7*'Deaths per day'!$J92+0.8*'Deaths per day'!$J93+0.9*'Deaths per day'!$J94+'Deaths per day'!$J95+1.1*'Deaths per day'!$J96+1.2*'Deaths per day'!$J97+1.3*'Deaths per day'!$J98)/7,"")</f>
        <v>1.14023121781537</v>
      </c>
      <c r="K98" s="54"/>
      <c r="L98" s="20"/>
      <c r="M98" s="15" t="n">
        <f aca="false">M97+1</f>
        <v>43943</v>
      </c>
      <c r="N98" s="0" t="n">
        <f aca="false">N97+1</f>
        <v>46</v>
      </c>
      <c r="O98" s="47" t="n">
        <f aca="false">IF(ISNUMBER($D98),$D98,"")</f>
        <v>8.03713151927438</v>
      </c>
      <c r="P98" s="47" t="n">
        <f aca="false">IF(ISNUMBER($E98),$E98,"")</f>
        <v>7.77387318563789</v>
      </c>
      <c r="Q98" s="47" t="n">
        <f aca="false">IF(ISNUMBER($F98),$F98,"")</f>
        <v>4.1307535730701</v>
      </c>
      <c r="R98" s="47" t="n">
        <f aca="false">IF(ISNUMBER($H98),$H98,"")</f>
        <v>8.06566497376351</v>
      </c>
      <c r="S98" s="47" t="n">
        <f aca="false">IF(ISNUMBER($J98),$J98,"")</f>
        <v>1.14023121781537</v>
      </c>
      <c r="T98" s="47" t="n">
        <f aca="false">IF(ISNUMBER($I98),$I98,"")</f>
        <v>4.79615882606819</v>
      </c>
      <c r="U98" s="47" t="n">
        <f aca="false">IF(ISNUMBER($G98),$G98,"")</f>
        <v>7.88610038610039</v>
      </c>
      <c r="Y98" s="0" t="n">
        <f aca="false">Y97+1</f>
        <v>46</v>
      </c>
      <c r="Z98" s="47" t="n">
        <f aca="false">IF(ISNUMBER($E98),$E98,"")</f>
        <v>7.77387318563789</v>
      </c>
      <c r="AA98" s="47" t="n">
        <f aca="false">IF(ISNUMBER($G98),$G98,"")</f>
        <v>7.88610038610039</v>
      </c>
      <c r="AB98" s="47" t="n">
        <f aca="false">IF(ISNUMBER($I98),$I98,"")</f>
        <v>4.79615882606819</v>
      </c>
      <c r="AC98" s="47" t="n">
        <f aca="false">IF(ISNUMBER($J98),$J98,"")</f>
        <v>1.14023121781537</v>
      </c>
      <c r="AD98" s="47" t="n">
        <f aca="false">IF(ISNUMBER($D98),$D98,"")</f>
        <v>8.03713151927438</v>
      </c>
      <c r="AE98" s="47" t="n">
        <f aca="false">IF(ISNUMBER($F98),$F98,"")</f>
        <v>4.1307535730701</v>
      </c>
      <c r="AF98" s="47" t="n">
        <f aca="false">IF(ISNUMBER($H98),$H98,"")</f>
        <v>8.06566497376351</v>
      </c>
      <c r="AG98" s="32"/>
    </row>
    <row r="99" customFormat="false" ht="12.8" hidden="false" customHeight="false" outlineLevel="0" collapsed="false">
      <c r="B99" s="32"/>
      <c r="C99" s="0" t="n">
        <f aca="false">C98+1</f>
        <v>47</v>
      </c>
      <c r="D99" s="47" t="n">
        <f aca="false">IF(ISNUMBER('Deaths per day'!$D99),(0.7*'Deaths per day'!$D93+0.8*'Deaths per day'!$D94+0.9*'Deaths per day'!$D95+'Deaths per day'!$D96+1.1*'Deaths per day'!$D97+1.2*'Deaths per day'!$D98+1.3*'Deaths per day'!$D99)/7,"")</f>
        <v>7.90532879818594</v>
      </c>
      <c r="E99" s="47" t="n">
        <f aca="false">IF(ISNUMBER('Deaths per day'!$E99),(0.7*'Deaths per day'!$E93+0.8*'Deaths per day'!$E94+0.9*'Deaths per day'!$E95+'Deaths per day'!$E96+1.1*'Deaths per day'!$E97+1.2*'Deaths per day'!$E98+1.3*'Deaths per day'!$E99)/7,"")</f>
        <v>7.25011459129106</v>
      </c>
      <c r="F99" s="47" t="n">
        <f aca="false">IF(ISNUMBER('Deaths per day'!$F99),(0.7*'Deaths per day'!$F93+0.8*'Deaths per day'!$F94+0.9*'Deaths per day'!$F95+'Deaths per day'!$F96+1.1*'Deaths per day'!$F97+1.2*'Deaths per day'!$F98+1.3*'Deaths per day'!$F99)/7,"")</f>
        <v>3.98126463700234</v>
      </c>
      <c r="G99" s="47" t="n">
        <f aca="false">IF(ISNUMBER('Deaths per day'!$G99),(0.7*'Deaths per day'!$G93+0.8*'Deaths per day'!$G94+0.9*'Deaths per day'!$G95+'Deaths per day'!$G96+1.1*'Deaths per day'!$G97+1.2*'Deaths per day'!$G98+1.3*'Deaths per day'!$G99)/7,"")</f>
        <v>7.13320463320463</v>
      </c>
      <c r="H99" s="47" t="n">
        <f aca="false">IF(ISNUMBER('Deaths per day'!$H99),(0.7*'Deaths per day'!$H93+0.8*'Deaths per day'!$H94+0.9*'Deaths per day'!$H95+'Deaths per day'!$H96+1.1*'Deaths per day'!$H97+1.2*'Deaths per day'!$H98+1.3*'Deaths per day'!$H99)/7,"")</f>
        <v>8.03616209723305</v>
      </c>
      <c r="I99" s="47" t="n">
        <f aca="false">IF(ISNUMBER('Deaths per day'!$I99),(0.7*'Deaths per day'!$I93+0.8*'Deaths per day'!$I94+0.9*'Deaths per day'!$I95+'Deaths per day'!$I96+1.1*'Deaths per day'!$I97+1.2*'Deaths per day'!$I98+1.3*'Deaths per day'!$I99)/7,"")</f>
        <v>4.7226586102719</v>
      </c>
      <c r="J99" s="47" t="n">
        <f aca="false">IF(ISNUMBER('Deaths per day'!$J99),(0.7*'Deaths per day'!$J93+0.8*'Deaths per day'!$J94+0.9*'Deaths per day'!$J95+'Deaths per day'!$J96+1.1*'Deaths per day'!$J97+1.2*'Deaths per day'!$J98+1.3*'Deaths per day'!$J99)/7,"")</f>
        <v>0.997339972035603</v>
      </c>
      <c r="K99" s="54"/>
      <c r="L99" s="20"/>
      <c r="M99" s="15" t="n">
        <f aca="false">M98+1</f>
        <v>43944</v>
      </c>
      <c r="N99" s="0" t="n">
        <f aca="false">N98+1</f>
        <v>47</v>
      </c>
      <c r="O99" s="47" t="n">
        <f aca="false">IF(ISNUMBER($D99),$D99,"")</f>
        <v>7.90532879818594</v>
      </c>
      <c r="P99" s="47" t="n">
        <f aca="false">IF(ISNUMBER($E99),$E99,"")</f>
        <v>7.25011459129106</v>
      </c>
      <c r="Q99" s="47" t="n">
        <f aca="false">IF(ISNUMBER($F99),$F99,"")</f>
        <v>3.98126463700234</v>
      </c>
      <c r="R99" s="47" t="n">
        <f aca="false">IF(ISNUMBER($H99),$H99,"")</f>
        <v>8.03616209723305</v>
      </c>
      <c r="S99" s="47" t="n">
        <f aca="false">IF(ISNUMBER($J99),$J99,"")</f>
        <v>0.997339972035603</v>
      </c>
      <c r="T99" s="47" t="n">
        <f aca="false">IF(ISNUMBER($I99),$I99,"")</f>
        <v>4.7226586102719</v>
      </c>
      <c r="U99" s="47" t="n">
        <f aca="false">IF(ISNUMBER($G99),$G99,"")</f>
        <v>7.13320463320463</v>
      </c>
      <c r="Y99" s="0" t="n">
        <f aca="false">Y98+1</f>
        <v>47</v>
      </c>
      <c r="Z99" s="47" t="n">
        <f aca="false">IF(ISNUMBER($E99),$E99,"")</f>
        <v>7.25011459129106</v>
      </c>
      <c r="AA99" s="47" t="n">
        <f aca="false">IF(ISNUMBER($G99),$G99,"")</f>
        <v>7.13320463320463</v>
      </c>
      <c r="AB99" s="47" t="n">
        <f aca="false">IF(ISNUMBER($I99),$I99,"")</f>
        <v>4.7226586102719</v>
      </c>
      <c r="AC99" s="47" t="n">
        <f aca="false">IF(ISNUMBER($J99),$J99,"")</f>
        <v>0.997339972035603</v>
      </c>
      <c r="AD99" s="47" t="n">
        <f aca="false">IF(ISNUMBER($D99),$D99,"")</f>
        <v>7.90532879818594</v>
      </c>
      <c r="AE99" s="47" t="n">
        <f aca="false">IF(ISNUMBER($F99),$F99,"")</f>
        <v>3.98126463700234</v>
      </c>
      <c r="AF99" s="47" t="n">
        <f aca="false">IF(ISNUMBER($H99),$H99,"")</f>
        <v>8.03616209723305</v>
      </c>
      <c r="AG99" s="32"/>
    </row>
    <row r="100" customFormat="false" ht="12.8" hidden="false" customHeight="false" outlineLevel="0" collapsed="false">
      <c r="B100" s="32"/>
      <c r="C100" s="0" t="n">
        <f aca="false">C99+1</f>
        <v>48</v>
      </c>
      <c r="D100" s="47" t="n">
        <f aca="false">IF(ISNUMBER('Deaths per day'!$D100),(0.7*'Deaths per day'!$D94+0.8*'Deaths per day'!$D95+0.9*'Deaths per day'!$D96+'Deaths per day'!$D97+1.1*'Deaths per day'!$D98+1.2*'Deaths per day'!$D99+1.3*'Deaths per day'!$D100)/7,"")</f>
        <v>7.58196334089191</v>
      </c>
      <c r="E100" s="47" t="n">
        <f aca="false">IF(ISNUMBER('Deaths per day'!$E100),(0.7*'Deaths per day'!$E94+0.8*'Deaths per day'!$E95+0.9*'Deaths per day'!$E96+'Deaths per day'!$E97+1.1*'Deaths per day'!$E98+1.2*'Deaths per day'!$E99+1.3*'Deaths per day'!$E100)/7,"")</f>
        <v>6.96440030557678</v>
      </c>
      <c r="F100" s="47" t="n">
        <f aca="false">IF(ISNUMBER('Deaths per day'!$F100),(0.7*'Deaths per day'!$F94+0.8*'Deaths per day'!$F95+0.9*'Deaths per day'!$F96+'Deaths per day'!$F97+1.1*'Deaths per day'!$F98+1.2*'Deaths per day'!$F99+1.3*'Deaths per day'!$F100)/7,"")</f>
        <v>4.02066142835256</v>
      </c>
      <c r="G100" s="47" t="n">
        <f aca="false">IF(ISNUMBER('Deaths per day'!$G100),(0.7*'Deaths per day'!$G94+0.8*'Deaths per day'!$G95+0.9*'Deaths per day'!$G96+'Deaths per day'!$G97+1.1*'Deaths per day'!$G98+1.2*'Deaths per day'!$G99+1.3*'Deaths per day'!$G100)/7,"")</f>
        <v>6.19139547710976</v>
      </c>
      <c r="H100" s="47" t="n">
        <f aca="false">IF(ISNUMBER('Deaths per day'!$H100),(0.7*'Deaths per day'!$H94+0.8*'Deaths per day'!$H95+0.9*'Deaths per day'!$H96+'Deaths per day'!$H97+1.1*'Deaths per day'!$H98+1.2*'Deaths per day'!$H99+1.3*'Deaths per day'!$H100)/7,"")</f>
        <v>7.41259772827851</v>
      </c>
      <c r="I100" s="47" t="n">
        <f aca="false">IF(ISNUMBER('Deaths per day'!$I100),(0.7*'Deaths per day'!$I94+0.8*'Deaths per day'!$I95+0.9*'Deaths per day'!$I96+'Deaths per day'!$I97+1.1*'Deaths per day'!$I98+1.2*'Deaths per day'!$I99+1.3*'Deaths per day'!$I100)/7,"")</f>
        <v>4.59624514458351</v>
      </c>
      <c r="J100" s="47" t="n">
        <f aca="false">IF(ISNUMBER('Deaths per day'!$J100),(0.7*'Deaths per day'!$J94+0.8*'Deaths per day'!$J95+0.9*'Deaths per day'!$J96+'Deaths per day'!$J97+1.1*'Deaths per day'!$J98+1.2*'Deaths per day'!$J99+1.3*'Deaths per day'!$J100)/7,"")</f>
        <v>0.926235378371926</v>
      </c>
      <c r="K100" s="54"/>
      <c r="L100" s="20"/>
      <c r="M100" s="15" t="n">
        <f aca="false">M99+1</f>
        <v>43945</v>
      </c>
      <c r="N100" s="0" t="n">
        <f aca="false">N99+1</f>
        <v>48</v>
      </c>
      <c r="O100" s="47" t="n">
        <f aca="false">IF(ISNUMBER($D100),$D100,"")</f>
        <v>7.58196334089191</v>
      </c>
      <c r="P100" s="47" t="n">
        <f aca="false">IF(ISNUMBER($E100),$E100,"")</f>
        <v>6.96440030557678</v>
      </c>
      <c r="Q100" s="47" t="n">
        <f aca="false">IF(ISNUMBER($F100),$F100,"")</f>
        <v>4.02066142835256</v>
      </c>
      <c r="R100" s="47" t="n">
        <f aca="false">IF(ISNUMBER($H100),$H100,"")</f>
        <v>7.41259772827851</v>
      </c>
      <c r="S100" s="47" t="n">
        <f aca="false">IF(ISNUMBER($J100),$J100,"")</f>
        <v>0.926235378371926</v>
      </c>
      <c r="T100" s="47" t="n">
        <f aca="false">IF(ISNUMBER($I100),$I100,"")</f>
        <v>4.59624514458351</v>
      </c>
      <c r="U100" s="47" t="n">
        <f aca="false">IF(ISNUMBER($G100),$G100,"")</f>
        <v>6.19139547710976</v>
      </c>
      <c r="Y100" s="0" t="n">
        <f aca="false">Y99+1</f>
        <v>48</v>
      </c>
      <c r="Z100" s="47" t="n">
        <f aca="false">IF(ISNUMBER($E100),$E100,"")</f>
        <v>6.96440030557678</v>
      </c>
      <c r="AA100" s="47" t="n">
        <f aca="false">IF(ISNUMBER($G100),$G100,"")</f>
        <v>6.19139547710976</v>
      </c>
      <c r="AB100" s="47" t="n">
        <f aca="false">IF(ISNUMBER($I100),$I100,"")</f>
        <v>4.59624514458351</v>
      </c>
      <c r="AC100" s="47" t="n">
        <f aca="false">IF(ISNUMBER($J100),$J100,"")</f>
        <v>0.926235378371926</v>
      </c>
      <c r="AD100" s="47" t="n">
        <f aca="false">IF(ISNUMBER($D100),$D100,"")</f>
        <v>7.58196334089191</v>
      </c>
      <c r="AE100" s="47" t="n">
        <f aca="false">IF(ISNUMBER($F100),$F100,"")</f>
        <v>4.02066142835256</v>
      </c>
      <c r="AF100" s="47" t="n">
        <f aca="false">IF(ISNUMBER($H100),$H100,"")</f>
        <v>7.41259772827851</v>
      </c>
      <c r="AG100" s="32"/>
    </row>
    <row r="101" customFormat="false" ht="12.8" hidden="false" customHeight="false" outlineLevel="0" collapsed="false">
      <c r="B101" s="32"/>
      <c r="C101" s="0" t="n">
        <f aca="false">C100+1</f>
        <v>49</v>
      </c>
      <c r="D101" s="47" t="n">
        <f aca="false">IF(ISNUMBER('Deaths per day'!$D101),(0.7*'Deaths per day'!$D95+0.8*'Deaths per day'!$D96+0.9*'Deaths per day'!$D97+'Deaths per day'!$D98+1.1*'Deaths per day'!$D99+1.2*'Deaths per day'!$D100+1.3*'Deaths per day'!$D101)/7,"")</f>
        <v>7.41165910808768</v>
      </c>
      <c r="E101" s="47" t="n">
        <f aca="false">IF(ISNUMBER('Deaths per day'!$E101),(0.7*'Deaths per day'!$E95+0.8*'Deaths per day'!$E96+0.9*'Deaths per day'!$E97+'Deaths per day'!$E98+1.1*'Deaths per day'!$E99+1.2*'Deaths per day'!$E100+1.3*'Deaths per day'!$E101)/7,"")</f>
        <v>6.66493506493506</v>
      </c>
      <c r="F101" s="47" t="n">
        <f aca="false">IF(ISNUMBER('Deaths per day'!$F101),(0.7*'Deaths per day'!$F95+0.8*'Deaths per day'!$F96+0.9*'Deaths per day'!$F97+'Deaths per day'!$F98+1.1*'Deaths per day'!$F99+1.2*'Deaths per day'!$F100+1.3*'Deaths per day'!$F101)/7,"")</f>
        <v>3.84140602770908</v>
      </c>
      <c r="G101" s="47" t="n">
        <f aca="false">IF(ISNUMBER('Deaths per day'!$G101),(0.7*'Deaths per day'!$G95+0.8*'Deaths per day'!$G96+0.9*'Deaths per day'!$G97+'Deaths per day'!$G98+1.1*'Deaths per day'!$G99+1.2*'Deaths per day'!$G100+1.3*'Deaths per day'!$G101)/7,"")</f>
        <v>5.83838940981798</v>
      </c>
      <c r="H101" s="47" t="n">
        <f aca="false">IF(ISNUMBER('Deaths per day'!$H101),(0.7*'Deaths per day'!$H95+0.8*'Deaths per day'!$H96+0.9*'Deaths per day'!$H97+'Deaths per day'!$H98+1.1*'Deaths per day'!$H99+1.2*'Deaths per day'!$H100+1.3*'Deaths per day'!$H101)/7,"")</f>
        <v>7.02020947042337</v>
      </c>
      <c r="I101" s="47" t="n">
        <f aca="false">IF(ISNUMBER('Deaths per day'!$I101),(0.7*'Deaths per day'!$I95+0.8*'Deaths per day'!$I96+0.9*'Deaths per day'!$I97+'Deaths per day'!$I98+1.1*'Deaths per day'!$I99+1.2*'Deaths per day'!$I100+1.3*'Deaths per day'!$I101)/7,"")</f>
        <v>4.5649115235218</v>
      </c>
      <c r="J101" s="47" t="n">
        <f aca="false">IF(ISNUMBER('Deaths per day'!$J101),(0.7*'Deaths per day'!$J95+0.8*'Deaths per day'!$J96+0.9*'Deaths per day'!$J97+'Deaths per day'!$J98+1.1*'Deaths per day'!$J99+1.2*'Deaths per day'!$J100+1.3*'Deaths per day'!$J101)/7,"")</f>
        <v>0.875933567506735</v>
      </c>
      <c r="K101" s="54"/>
      <c r="L101" s="20"/>
      <c r="M101" s="15" t="n">
        <f aca="false">M100+1</f>
        <v>43946</v>
      </c>
      <c r="N101" s="0" t="n">
        <f aca="false">N100+1</f>
        <v>49</v>
      </c>
      <c r="O101" s="47" t="n">
        <f aca="false">IF(ISNUMBER($D101),$D101,"")</f>
        <v>7.41165910808768</v>
      </c>
      <c r="P101" s="47" t="n">
        <f aca="false">IF(ISNUMBER($E101),$E101,"")</f>
        <v>6.66493506493506</v>
      </c>
      <c r="Q101" s="47" t="n">
        <f aca="false">IF(ISNUMBER($F101),$F101,"")</f>
        <v>3.84140602770908</v>
      </c>
      <c r="R101" s="47" t="n">
        <f aca="false">IF(ISNUMBER($H101),$H101,"")</f>
        <v>7.02020947042337</v>
      </c>
      <c r="S101" s="47" t="n">
        <f aca="false">IF(ISNUMBER($J101),$J101,"")</f>
        <v>0.875933567506735</v>
      </c>
      <c r="T101" s="47" t="n">
        <f aca="false">IF(ISNUMBER($I101),$I101,"")</f>
        <v>4.5649115235218</v>
      </c>
      <c r="U101" s="47" t="n">
        <f aca="false">IF(ISNUMBER($G101),$G101,"")</f>
        <v>5.83838940981798</v>
      </c>
      <c r="Y101" s="0" t="n">
        <f aca="false">Y100+1</f>
        <v>49</v>
      </c>
      <c r="Z101" s="47" t="n">
        <f aca="false">IF(ISNUMBER($E101),$E101,"")</f>
        <v>6.66493506493506</v>
      </c>
      <c r="AA101" s="47" t="n">
        <f aca="false">IF(ISNUMBER($G101),$G101,"")</f>
        <v>5.83838940981798</v>
      </c>
      <c r="AB101" s="47" t="n">
        <f aca="false">IF(ISNUMBER($I101),$I101,"")</f>
        <v>4.5649115235218</v>
      </c>
      <c r="AC101" s="47" t="n">
        <f aca="false">IF(ISNUMBER($J101),$J101,"")</f>
        <v>0.875933567506735</v>
      </c>
      <c r="AD101" s="47" t="n">
        <f aca="false">IF(ISNUMBER($D101),$D101,"")</f>
        <v>7.41165910808768</v>
      </c>
      <c r="AE101" s="47" t="n">
        <f aca="false">IF(ISNUMBER($F101),$F101,"")</f>
        <v>3.84140602770908</v>
      </c>
      <c r="AF101" s="47" t="n">
        <f aca="false">IF(ISNUMBER($H101),$H101,"")</f>
        <v>7.02020947042337</v>
      </c>
      <c r="AG101" s="32"/>
    </row>
    <row r="102" customFormat="false" ht="12.8" hidden="false" customHeight="false" outlineLevel="0" collapsed="false">
      <c r="B102" s="32"/>
      <c r="C102" s="0" t="n">
        <f aca="false">C101+1</f>
        <v>50</v>
      </c>
      <c r="D102" s="47" t="n">
        <f aca="false">IF(ISNUMBER('Deaths per day'!$D102),(0.7*'Deaths per day'!$D96+0.8*'Deaths per day'!$D97+0.9*'Deaths per day'!$D98+'Deaths per day'!$D99+1.1*'Deaths per day'!$D100+1.2*'Deaths per day'!$D101+1.3*'Deaths per day'!$D102)/7,"")</f>
        <v>6.85067082388511</v>
      </c>
      <c r="E102" s="47" t="n">
        <f aca="false">IF(ISNUMBER('Deaths per day'!$E102),(0.7*'Deaths per day'!$E96+0.8*'Deaths per day'!$E97+0.9*'Deaths per day'!$E98+'Deaths per day'!$E99+1.1*'Deaths per day'!$E100+1.2*'Deaths per day'!$E101+1.3*'Deaths per day'!$E102)/7,"")</f>
        <v>6.11673032849504</v>
      </c>
      <c r="F102" s="47" t="n">
        <f aca="false">IF(ISNUMBER('Deaths per day'!$F102),(0.7*'Deaths per day'!$F96+0.8*'Deaths per day'!$F97+0.9*'Deaths per day'!$F98+'Deaths per day'!$F99+1.1*'Deaths per day'!$F100+1.2*'Deaths per day'!$F101+1.3*'Deaths per day'!$F102)/7,"")</f>
        <v>3.59145527369826</v>
      </c>
      <c r="G102" s="47" t="n">
        <f aca="false">IF(ISNUMBER('Deaths per day'!$G102),(0.7*'Deaths per day'!$G96+0.8*'Deaths per day'!$G97+0.9*'Deaths per day'!$G98+'Deaths per day'!$G99+1.1*'Deaths per day'!$G100+1.2*'Deaths per day'!$G101+1.3*'Deaths per day'!$G102)/7,"")</f>
        <v>7.12079426365141</v>
      </c>
      <c r="H102" s="47" t="n">
        <f aca="false">IF(ISNUMBER('Deaths per day'!$H102),(0.7*'Deaths per day'!$H96+0.8*'Deaths per day'!$H97+0.9*'Deaths per day'!$H98+'Deaths per day'!$H99+1.1*'Deaths per day'!$H100+1.2*'Deaths per day'!$H101+1.3*'Deaths per day'!$H102)/7,"")</f>
        <v>6.51297072893178</v>
      </c>
      <c r="I102" s="47" t="n">
        <f aca="false">IF(ISNUMBER('Deaths per day'!$I102),(0.7*'Deaths per day'!$I96+0.8*'Deaths per day'!$I97+0.9*'Deaths per day'!$I98+'Deaths per day'!$I99+1.1*'Deaths per day'!$I100+1.2*'Deaths per day'!$I101+1.3*'Deaths per day'!$I102)/7,"")</f>
        <v>4.5795425118688</v>
      </c>
      <c r="J102" s="47" t="n">
        <f aca="false">IF(ISNUMBER('Deaths per day'!$J102),(0.7*'Deaths per day'!$J96+0.8*'Deaths per day'!$J97+0.9*'Deaths per day'!$J98+'Deaths per day'!$J99+1.1*'Deaths per day'!$J100+1.2*'Deaths per day'!$J101+1.3*'Deaths per day'!$J102)/7,"")</f>
        <v>0.809944412236129</v>
      </c>
      <c r="K102" s="54"/>
      <c r="L102" s="20"/>
      <c r="M102" s="15" t="n">
        <f aca="false">M101+1</f>
        <v>43947</v>
      </c>
      <c r="N102" s="0" t="n">
        <f aca="false">N101+1</f>
        <v>50</v>
      </c>
      <c r="O102" s="47" t="n">
        <f aca="false">IF(ISNUMBER($D102),$D102,"")</f>
        <v>6.85067082388511</v>
      </c>
      <c r="P102" s="47" t="n">
        <f aca="false">IF(ISNUMBER($E102),$E102,"")</f>
        <v>6.11673032849504</v>
      </c>
      <c r="Q102" s="47" t="n">
        <f aca="false">IF(ISNUMBER($F102),$F102,"")</f>
        <v>3.59145527369826</v>
      </c>
      <c r="R102" s="47" t="n">
        <f aca="false">IF(ISNUMBER($H102),$H102,"")</f>
        <v>6.51297072893178</v>
      </c>
      <c r="S102" s="47" t="n">
        <f aca="false">IF(ISNUMBER($J102),$J102,"")</f>
        <v>0.809944412236129</v>
      </c>
      <c r="T102" s="47" t="n">
        <f aca="false">IF(ISNUMBER($I102),$I102,"")</f>
        <v>4.5795425118688</v>
      </c>
      <c r="U102" s="47" t="n">
        <f aca="false">IF(ISNUMBER($G102),$G102,"")</f>
        <v>7.12079426365141</v>
      </c>
      <c r="Y102" s="0" t="n">
        <f aca="false">Y101+1</f>
        <v>50</v>
      </c>
      <c r="Z102" s="47" t="n">
        <f aca="false">IF(ISNUMBER($E102),$E102,"")</f>
        <v>6.11673032849504</v>
      </c>
      <c r="AA102" s="47" t="n">
        <f aca="false">IF(ISNUMBER($G102),$G102,"")</f>
        <v>7.12079426365141</v>
      </c>
      <c r="AB102" s="47" t="n">
        <f aca="false">IF(ISNUMBER($I102),$I102,"")</f>
        <v>4.5795425118688</v>
      </c>
      <c r="AC102" s="47" t="n">
        <f aca="false">IF(ISNUMBER($J102),$J102,"")</f>
        <v>0.809944412236129</v>
      </c>
      <c r="AD102" s="47" t="n">
        <f aca="false">IF(ISNUMBER($D102),$D102,"")</f>
        <v>6.85067082388511</v>
      </c>
      <c r="AE102" s="47" t="n">
        <f aca="false">IF(ISNUMBER($F102),$F102,"")</f>
        <v>3.59145527369826</v>
      </c>
      <c r="AF102" s="47" t="n">
        <f aca="false">IF(ISNUMBER($H102),$H102,"")</f>
        <v>6.51297072893178</v>
      </c>
      <c r="AG102" s="32"/>
    </row>
    <row r="103" customFormat="false" ht="12.8" hidden="false" customHeight="false" outlineLevel="0" collapsed="false">
      <c r="B103" s="32"/>
      <c r="C103" s="0" t="n">
        <f aca="false">C102+1</f>
        <v>51</v>
      </c>
      <c r="D103" s="47" t="n">
        <f aca="false">IF(ISNUMBER('Deaths per day'!$D103),(0.7*'Deaths per day'!$D97+0.8*'Deaths per day'!$D98+0.9*'Deaths per day'!$D99+'Deaths per day'!$D100+1.1*'Deaths per day'!$D101+1.2*'Deaths per day'!$D102+1.3*'Deaths per day'!$D103)/7,"")</f>
        <v>6.5249433106576</v>
      </c>
      <c r="E103" s="47" t="n">
        <f aca="false">IF(ISNUMBER('Deaths per day'!$E103),(0.7*'Deaths per day'!$E97+0.8*'Deaths per day'!$E98+0.9*'Deaths per day'!$E99+'Deaths per day'!$E100+1.1*'Deaths per day'!$E101+1.2*'Deaths per day'!$E102+1.3*'Deaths per day'!$E103)/7,"")</f>
        <v>5.52757830404889</v>
      </c>
      <c r="F103" s="47" t="n">
        <f aca="false">IF(ISNUMBER('Deaths per day'!$F103),(0.7*'Deaths per day'!$F97+0.8*'Deaths per day'!$F98+0.9*'Deaths per day'!$F99+'Deaths per day'!$F100+1.1*'Deaths per day'!$F101+1.2*'Deaths per day'!$F102+1.3*'Deaths per day'!$F103)/7,"")</f>
        <v>3.64398432883188</v>
      </c>
      <c r="G103" s="47" t="n">
        <f aca="false">IF(ISNUMBER('Deaths per day'!$G103),(0.7*'Deaths per day'!$G97+0.8*'Deaths per day'!$G98+0.9*'Deaths per day'!$G99+'Deaths per day'!$G100+1.1*'Deaths per day'!$G101+1.2*'Deaths per day'!$G102+1.3*'Deaths per day'!$G103)/7,"")</f>
        <v>6.82294539437397</v>
      </c>
      <c r="H103" s="47" t="n">
        <f aca="false">IF(ISNUMBER('Deaths per day'!$H103),(0.7*'Deaths per day'!$H97+0.8*'Deaths per day'!$H98+0.9*'Deaths per day'!$H99+'Deaths per day'!$H100+1.1*'Deaths per day'!$H101+1.2*'Deaths per day'!$H102+1.3*'Deaths per day'!$H103)/7,"")</f>
        <v>6.6524771879544</v>
      </c>
      <c r="I103" s="47" t="n">
        <f aca="false">IF(ISNUMBER('Deaths per day'!$I103),(0.7*'Deaths per day'!$I97+0.8*'Deaths per day'!$I98+0.9*'Deaths per day'!$I99+'Deaths per day'!$I100+1.1*'Deaths per day'!$I101+1.2*'Deaths per day'!$I102+1.3*'Deaths per day'!$I103)/7,"")</f>
        <v>4.45101424255503</v>
      </c>
      <c r="J103" s="47" t="n">
        <f aca="false">IF(ISNUMBER('Deaths per day'!$J103),(0.7*'Deaths per day'!$J97+0.8*'Deaths per day'!$J98+0.9*'Deaths per day'!$J99+'Deaths per day'!$J100+1.1*'Deaths per day'!$J101+1.2*'Deaths per day'!$J102+1.3*'Deaths per day'!$J103)/7,"")</f>
        <v>0.756743852948198</v>
      </c>
      <c r="K103" s="54"/>
      <c r="M103" s="15" t="n">
        <f aca="false">M102+1</f>
        <v>43948</v>
      </c>
      <c r="N103" s="0" t="n">
        <f aca="false">N102+1</f>
        <v>51</v>
      </c>
      <c r="O103" s="47" t="n">
        <f aca="false">IF(ISNUMBER($D103),$D103,"")</f>
        <v>6.5249433106576</v>
      </c>
      <c r="P103" s="47" t="n">
        <f aca="false">IF(ISNUMBER($E103),$E103,"")</f>
        <v>5.52757830404889</v>
      </c>
      <c r="Q103" s="47" t="n">
        <f aca="false">IF(ISNUMBER($F103),$F103,"")</f>
        <v>3.64398432883188</v>
      </c>
      <c r="R103" s="47" t="n">
        <f aca="false">IF(ISNUMBER($H103),$H103,"")</f>
        <v>6.6524771879544</v>
      </c>
      <c r="S103" s="47" t="n">
        <f aca="false">IF(ISNUMBER($J103),$J103,"")</f>
        <v>0.756743852948198</v>
      </c>
      <c r="T103" s="47" t="n">
        <f aca="false">IF(ISNUMBER($I103),$I103,"")</f>
        <v>4.45101424255503</v>
      </c>
      <c r="U103" s="47" t="n">
        <f aca="false">IF(ISNUMBER($G103),$G103,"")</f>
        <v>6.82294539437397</v>
      </c>
      <c r="Y103" s="0" t="n">
        <f aca="false">Y102+1</f>
        <v>51</v>
      </c>
      <c r="Z103" s="47" t="n">
        <f aca="false">IF(ISNUMBER($E103),$E103,"")</f>
        <v>5.52757830404889</v>
      </c>
      <c r="AA103" s="47" t="n">
        <f aca="false">IF(ISNUMBER($G103),$G103,"")</f>
        <v>6.82294539437397</v>
      </c>
      <c r="AB103" s="47" t="n">
        <f aca="false">IF(ISNUMBER($I103),$I103,"")</f>
        <v>4.45101424255503</v>
      </c>
      <c r="AC103" s="47" t="n">
        <f aca="false">IF(ISNUMBER($J103),$J103,"")</f>
        <v>0.756743852948198</v>
      </c>
      <c r="AD103" s="47" t="n">
        <f aca="false">IF(ISNUMBER($D103),$D103,"")</f>
        <v>6.5249433106576</v>
      </c>
      <c r="AE103" s="47" t="n">
        <f aca="false">IF(ISNUMBER($F103),$F103,"")</f>
        <v>3.64398432883188</v>
      </c>
      <c r="AF103" s="47" t="n">
        <f aca="false">IF(ISNUMBER($H103),$H103,"")</f>
        <v>6.6524771879544</v>
      </c>
      <c r="AG103" s="32"/>
    </row>
    <row r="104" customFormat="false" ht="12.8" hidden="false" customHeight="false" outlineLevel="0" collapsed="false">
      <c r="B104" s="32"/>
      <c r="C104" s="0" t="n">
        <f aca="false">C103+1</f>
        <v>52</v>
      </c>
      <c r="D104" s="47" t="n">
        <f aca="false">IF(ISNUMBER('Deaths per day'!$D104),(0.7*'Deaths per day'!$D98+0.8*'Deaths per day'!$D99+0.9*'Deaths per day'!$D100+'Deaths per day'!$D101+1.1*'Deaths per day'!$D102+1.2*'Deaths per day'!$D103+1.3*'Deaths per day'!$D104)/7,"")</f>
        <v>6.26488095238095</v>
      </c>
      <c r="E104" s="47" t="n">
        <f aca="false">IF(ISNUMBER('Deaths per day'!$E104),(0.7*'Deaths per day'!$E98+0.8*'Deaths per day'!$E99+0.9*'Deaths per day'!$E100+'Deaths per day'!$E101+1.1*'Deaths per day'!$E102+1.2*'Deaths per day'!$E103+1.3*'Deaths per day'!$E104)/7,"")</f>
        <v>5.12788388082506</v>
      </c>
      <c r="F104" s="47" t="n">
        <f aca="false">IF(ISNUMBER('Deaths per day'!$F104),(0.7*'Deaths per day'!$F98+0.8*'Deaths per day'!$F99+0.9*'Deaths per day'!$F100+'Deaths per day'!$F101+1.1*'Deaths per day'!$F102+1.2*'Deaths per day'!$F103+1.3*'Deaths per day'!$F104)/7,"")</f>
        <v>3.29554159644553</v>
      </c>
      <c r="G104" s="47" t="n">
        <f aca="false">IF(ISNUMBER('Deaths per day'!$G104),(0.7*'Deaths per day'!$G98+0.8*'Deaths per day'!$G99+0.9*'Deaths per day'!$G100+'Deaths per day'!$G101+1.1*'Deaths per day'!$G102+1.2*'Deaths per day'!$G103+1.3*'Deaths per day'!$G104)/7,"")</f>
        <v>7.12906784335356</v>
      </c>
      <c r="H104" s="47" t="n">
        <f aca="false">IF(ISNUMBER('Deaths per day'!$H104),(0.7*'Deaths per day'!$H98+0.8*'Deaths per day'!$H99+0.9*'Deaths per day'!$H100+'Deaths per day'!$H101+1.1*'Deaths per day'!$H102+1.2*'Deaths per day'!$H103+1.3*'Deaths per day'!$H104)/7,"")</f>
        <v>6.49716561650475</v>
      </c>
      <c r="I104" s="47" t="n">
        <f aca="false">IF(ISNUMBER('Deaths per day'!$I104),(0.7*'Deaths per day'!$I98+0.8*'Deaths per day'!$I99+0.9*'Deaths per day'!$I100+'Deaths per day'!$I101+1.1*'Deaths per day'!$I102+1.2*'Deaths per day'!$I103+1.3*'Deaths per day'!$I104)/7,"")</f>
        <v>4.30725075528701</v>
      </c>
      <c r="J104" s="47" t="n">
        <f aca="false">IF(ISNUMBER('Deaths per day'!$J104),(0.7*'Deaths per day'!$J98+0.8*'Deaths per day'!$J99+0.9*'Deaths per day'!$J100+'Deaths per day'!$J101+1.1*'Deaths per day'!$J102+1.2*'Deaths per day'!$J103+1.3*'Deaths per day'!$J104)/7,"")</f>
        <v>0.744807830031034</v>
      </c>
      <c r="K104" s="54"/>
      <c r="M104" s="15" t="n">
        <f aca="false">M103+1</f>
        <v>43949</v>
      </c>
      <c r="N104" s="0" t="n">
        <f aca="false">N103+1</f>
        <v>52</v>
      </c>
      <c r="O104" s="47" t="n">
        <f aca="false">IF(ISNUMBER($D104),$D104,"")</f>
        <v>6.26488095238095</v>
      </c>
      <c r="P104" s="47" t="n">
        <f aca="false">IF(ISNUMBER($E104),$E104,"")</f>
        <v>5.12788388082506</v>
      </c>
      <c r="Q104" s="47" t="n">
        <f aca="false">IF(ISNUMBER($F104),$F104,"")</f>
        <v>3.29554159644553</v>
      </c>
      <c r="R104" s="47" t="n">
        <f aca="false">IF(ISNUMBER($H104),$H104,"")</f>
        <v>6.49716561650475</v>
      </c>
      <c r="S104" s="47" t="n">
        <f aca="false">IF(ISNUMBER($J104),$J104,"")</f>
        <v>0.744807830031034</v>
      </c>
      <c r="T104" s="47" t="n">
        <f aca="false">IF(ISNUMBER($I104),$I104,"")</f>
        <v>4.30725075528701</v>
      </c>
      <c r="U104" s="47" t="n">
        <f aca="false">IF(ISNUMBER($G104),$G104,"")</f>
        <v>7.12906784335356</v>
      </c>
      <c r="Y104" s="0" t="n">
        <f aca="false">Y103+1</f>
        <v>52</v>
      </c>
      <c r="Z104" s="47" t="n">
        <f aca="false">IF(ISNUMBER($E104),$E104,"")</f>
        <v>5.12788388082506</v>
      </c>
      <c r="AA104" s="47" t="n">
        <f aca="false">IF(ISNUMBER($G104),$G104,"")</f>
        <v>7.12906784335356</v>
      </c>
      <c r="AB104" s="47" t="n">
        <f aca="false">IF(ISNUMBER($I104),$I104,"")</f>
        <v>4.30725075528701</v>
      </c>
      <c r="AC104" s="47" t="n">
        <f aca="false">IF(ISNUMBER($J104),$J104,"")</f>
        <v>0.744807830031034</v>
      </c>
      <c r="AD104" s="47" t="n">
        <f aca="false">IF(ISNUMBER($D104),$D104,"")</f>
        <v>6.26488095238095</v>
      </c>
      <c r="AE104" s="47" t="n">
        <f aca="false">IF(ISNUMBER($F104),$F104,"")</f>
        <v>3.29554159644553</v>
      </c>
      <c r="AF104" s="47" t="n">
        <f aca="false">IF(ISNUMBER($H104),$H104,"")</f>
        <v>6.49716561650475</v>
      </c>
      <c r="AG104" s="32"/>
    </row>
    <row r="105" customFormat="false" ht="12.8" hidden="false" customHeight="false" outlineLevel="0" collapsed="false">
      <c r="C105" s="0" t="n">
        <f aca="false">C104+1</f>
        <v>53</v>
      </c>
      <c r="D105" s="47" t="n">
        <f aca="false">IF(ISNUMBER('Deaths per day'!$D105),(0.7*'Deaths per day'!$D99+0.8*'Deaths per day'!$D100+0.9*'Deaths per day'!$D101+'Deaths per day'!$D102+1.1*'Deaths per day'!$D103+1.2*'Deaths per day'!$D104+1.3*'Deaths per day'!$D105)/7,"")</f>
        <v>5.99702380952381</v>
      </c>
      <c r="E105" s="47" t="n">
        <f aca="false">IF(ISNUMBER('Deaths per day'!$E105),(0.7*'Deaths per day'!$E99+0.8*'Deaths per day'!$E100+0.9*'Deaths per day'!$E101+'Deaths per day'!$E102+1.1*'Deaths per day'!$E103+1.2*'Deaths per day'!$E104+1.3*'Deaths per day'!$E105)/7,"")</f>
        <v>4.71932773109244</v>
      </c>
      <c r="F105" s="47" t="n">
        <f aca="false">IF(ISNUMBER('Deaths per day'!$F105),(0.7*'Deaths per day'!$F99+0.8*'Deaths per day'!$F100+0.9*'Deaths per day'!$F101+'Deaths per day'!$F102+1.1*'Deaths per day'!$F103+1.2*'Deaths per day'!$F104+1.3*'Deaths per day'!$F105)/7,"")</f>
        <v>2.97817855501324</v>
      </c>
      <c r="G105" s="47" t="n">
        <f aca="false">IF(ISNUMBER('Deaths per day'!$G105),(0.7*'Deaths per day'!$G99+0.8*'Deaths per day'!$G100+0.9*'Deaths per day'!$G101+'Deaths per day'!$G102+1.1*'Deaths per day'!$G103+1.2*'Deaths per day'!$G104+1.3*'Deaths per day'!$G105)/7,"")</f>
        <v>6.6092112520684</v>
      </c>
      <c r="H105" s="47" t="n">
        <f aca="false">IF(ISNUMBER('Deaths per day'!$H105),(0.7*'Deaths per day'!$H99+0.8*'Deaths per day'!$H100+0.9*'Deaths per day'!$H101+'Deaths per day'!$H102+1.1*'Deaths per day'!$H103+1.2*'Deaths per day'!$H104+1.3*'Deaths per day'!$H105)/7,"")</f>
        <v>6.33279244726361</v>
      </c>
      <c r="I105" s="47" t="n">
        <f aca="false">IF(ISNUMBER('Deaths per day'!$I105),(0.7*'Deaths per day'!$I99+0.8*'Deaths per day'!$I100+0.9*'Deaths per day'!$I101+'Deaths per day'!$I102+1.1*'Deaths per day'!$I103+1.2*'Deaths per day'!$I104+1.3*'Deaths per day'!$I105)/7,"")</f>
        <v>4.15567544238239</v>
      </c>
      <c r="J105" s="47" t="n">
        <f aca="false">IF(ISNUMBER('Deaths per day'!$J105),(0.7*'Deaths per day'!$J99+0.8*'Deaths per day'!$J100+0.9*'Deaths per day'!$J101+'Deaths per day'!$J102+1.1*'Deaths per day'!$J103+1.2*'Deaths per day'!$J104+1.3*'Deaths per day'!$J105)/7,"")</f>
        <v>0.742420625447601</v>
      </c>
      <c r="K105" s="54"/>
      <c r="M105" s="15" t="n">
        <f aca="false">M104+1</f>
        <v>43950</v>
      </c>
      <c r="N105" s="0" t="n">
        <f aca="false">N104+1</f>
        <v>53</v>
      </c>
      <c r="O105" s="47" t="n">
        <f aca="false">IF(ISNUMBER($D105),$D105,"")</f>
        <v>5.99702380952381</v>
      </c>
      <c r="P105" s="47" t="n">
        <f aca="false">IF(ISNUMBER($E105),$E105,"")</f>
        <v>4.71932773109244</v>
      </c>
      <c r="Q105" s="47" t="n">
        <f aca="false">IF(ISNUMBER($F105),$F105,"")</f>
        <v>2.97817855501324</v>
      </c>
      <c r="R105" s="47" t="n">
        <f aca="false">IF(ISNUMBER($H105),$H105,"")</f>
        <v>6.33279244726361</v>
      </c>
      <c r="S105" s="47" t="n">
        <f aca="false">IF(ISNUMBER($J105),$J105,"")</f>
        <v>0.742420625447601</v>
      </c>
      <c r="T105" s="47" t="n">
        <f aca="false">IF(ISNUMBER($I105),$I105,"")</f>
        <v>4.15567544238239</v>
      </c>
      <c r="U105" s="47" t="n">
        <f aca="false">IF(ISNUMBER($G105),$G105,"")</f>
        <v>6.6092112520684</v>
      </c>
      <c r="Y105" s="0" t="n">
        <f aca="false">Y104+1</f>
        <v>53</v>
      </c>
      <c r="Z105" s="47" t="n">
        <f aca="false">IF(ISNUMBER($E105),$E105,"")</f>
        <v>4.71932773109244</v>
      </c>
      <c r="AA105" s="47" t="n">
        <f aca="false">IF(ISNUMBER($G105),$G105,"")</f>
        <v>6.6092112520684</v>
      </c>
      <c r="AB105" s="47" t="n">
        <f aca="false">IF(ISNUMBER($I105),$I105,"")</f>
        <v>4.15567544238239</v>
      </c>
      <c r="AC105" s="47" t="n">
        <f aca="false">IF(ISNUMBER($J105),$J105,"")</f>
        <v>0.742420625447601</v>
      </c>
      <c r="AD105" s="47" t="n">
        <f aca="false">IF(ISNUMBER($D105),$D105,"")</f>
        <v>5.99702380952381</v>
      </c>
      <c r="AE105" s="47" t="n">
        <f aca="false">IF(ISNUMBER($F105),$F105,"")</f>
        <v>2.97817855501324</v>
      </c>
      <c r="AF105" s="47" t="n">
        <f aca="false">IF(ISNUMBER($H105),$H105,"")</f>
        <v>6.33279244726361</v>
      </c>
      <c r="AG105" s="32"/>
    </row>
    <row r="106" customFormat="false" ht="12.8" hidden="false" customHeight="false" outlineLevel="0" collapsed="false">
      <c r="C106" s="0" t="n">
        <f aca="false">C105+1</f>
        <v>54</v>
      </c>
      <c r="D106" s="47" t="n">
        <f aca="false">IF(ISNUMBER('Deaths per day'!$D106),(0.7*'Deaths per day'!$D100+0.8*'Deaths per day'!$D101+0.9*'Deaths per day'!$D102+'Deaths per day'!$D103+1.1*'Deaths per day'!$D104+1.2*'Deaths per day'!$D105+1.3*'Deaths per day'!$D106)/7,"")</f>
        <v>5.60114323507181</v>
      </c>
      <c r="E106" s="47" t="n">
        <f aca="false">IF(ISNUMBER('Deaths per day'!$E106),(0.7*'Deaths per day'!$E100+0.8*'Deaths per day'!$E101+0.9*'Deaths per day'!$E102+'Deaths per day'!$E103+1.1*'Deaths per day'!$E104+1.2*'Deaths per day'!$E105+1.3*'Deaths per day'!$E106)/7,"")</f>
        <v>4.59067990832697</v>
      </c>
      <c r="F106" s="47" t="n">
        <f aca="false">IF(ISNUMBER('Deaths per day'!$F106),(0.7*'Deaths per day'!$F100+0.8*'Deaths per day'!$F101+0.9*'Deaths per day'!$F102+'Deaths per day'!$F103+1.1*'Deaths per day'!$F104+1.2*'Deaths per day'!$F105+1.3*'Deaths per day'!$F106)/7,"")</f>
        <v>2.9996279191928</v>
      </c>
      <c r="G106" s="47" t="n">
        <f aca="false">IF(ISNUMBER('Deaths per day'!$G106),(0.7*'Deaths per day'!$G100+0.8*'Deaths per day'!$G101+0.9*'Deaths per day'!$G102+'Deaths per day'!$G103+1.1*'Deaths per day'!$G104+1.2*'Deaths per day'!$G105+1.3*'Deaths per day'!$G106)/7,"")</f>
        <v>6.03143960286818</v>
      </c>
      <c r="H106" s="47" t="n">
        <f aca="false">IF(ISNUMBER('Deaths per day'!$H106),(0.7*'Deaths per day'!$H100+0.8*'Deaths per day'!$H101+0.9*'Deaths per day'!$H102+'Deaths per day'!$H103+1.1*'Deaths per day'!$H104+1.2*'Deaths per day'!$H105+1.3*'Deaths per day'!$H106)/7,"")</f>
        <v>5.96126693781215</v>
      </c>
      <c r="I106" s="47" t="n">
        <f aca="false">IF(ISNUMBER('Deaths per day'!$I106),(0.7*'Deaths per day'!$I100+0.8*'Deaths per day'!$I101+0.9*'Deaths per day'!$I102+'Deaths per day'!$I103+1.1*'Deaths per day'!$I104+1.2*'Deaths per day'!$I105+1.3*'Deaths per day'!$I106)/7,"")</f>
        <v>4.10457488131204</v>
      </c>
      <c r="J106" s="47" t="n">
        <f aca="false">IF(ISNUMBER('Deaths per day'!$J106),(0.7*'Deaths per day'!$J100+0.8*'Deaths per day'!$J101+0.9*'Deaths per day'!$J102+'Deaths per day'!$J103+1.1*'Deaths per day'!$J104+1.2*'Deaths per day'!$J105+1.3*'Deaths per day'!$J106)/7,"")</f>
        <v>0.709681819731951</v>
      </c>
      <c r="K106" s="54"/>
      <c r="M106" s="15" t="n">
        <f aca="false">M105+1</f>
        <v>43951</v>
      </c>
      <c r="N106" s="0" t="n">
        <f aca="false">N105+1</f>
        <v>54</v>
      </c>
      <c r="O106" s="47" t="n">
        <f aca="false">IF(ISNUMBER($D106),$D106,"")</f>
        <v>5.60114323507181</v>
      </c>
      <c r="P106" s="47" t="n">
        <f aca="false">IF(ISNUMBER($E106),$E106,"")</f>
        <v>4.59067990832697</v>
      </c>
      <c r="Q106" s="47" t="n">
        <f aca="false">IF(ISNUMBER($F106),$F106,"")</f>
        <v>2.9996279191928</v>
      </c>
      <c r="R106" s="47" t="n">
        <f aca="false">IF(ISNUMBER($H106),$H106,"")</f>
        <v>5.96126693781215</v>
      </c>
      <c r="S106" s="47" t="n">
        <f aca="false">IF(ISNUMBER($J106),$J106,"")</f>
        <v>0.709681819731951</v>
      </c>
      <c r="T106" s="47" t="n">
        <f aca="false">IF(ISNUMBER($I106),$I106,"")</f>
        <v>4.10457488131204</v>
      </c>
      <c r="U106" s="47" t="n">
        <f aca="false">IF(ISNUMBER($G106),$G106,"")</f>
        <v>6.03143960286818</v>
      </c>
      <c r="Y106" s="0" t="n">
        <f aca="false">Y105+1</f>
        <v>54</v>
      </c>
      <c r="Z106" s="47" t="n">
        <f aca="false">IF(ISNUMBER($E106),$E106,"")</f>
        <v>4.59067990832697</v>
      </c>
      <c r="AA106" s="47" t="n">
        <f aca="false">IF(ISNUMBER($G106),$G106,"")</f>
        <v>6.03143960286818</v>
      </c>
      <c r="AB106" s="47" t="n">
        <f aca="false">IF(ISNUMBER($I106),$I106,"")</f>
        <v>4.10457488131204</v>
      </c>
      <c r="AC106" s="47" t="n">
        <f aca="false">IF(ISNUMBER($J106),$J106,"")</f>
        <v>0.709681819731951</v>
      </c>
      <c r="AD106" s="47" t="n">
        <f aca="false">IF(ISNUMBER($D106),$D106,"")</f>
        <v>5.60114323507181</v>
      </c>
      <c r="AE106" s="47" t="n">
        <f aca="false">IF(ISNUMBER($F106),$F106,"")</f>
        <v>2.9996279191928</v>
      </c>
      <c r="AF106" s="47" t="n">
        <f aca="false">IF(ISNUMBER($H106),$H106,"")</f>
        <v>5.96126693781215</v>
      </c>
      <c r="AG106" s="32"/>
    </row>
    <row r="107" customFormat="false" ht="12.8" hidden="false" customHeight="false" outlineLevel="0" collapsed="false">
      <c r="C107" s="0" t="n">
        <f aca="false">C106+1</f>
        <v>55</v>
      </c>
      <c r="D107" s="47" t="n">
        <f aca="false">IF(ISNUMBER('Deaths per day'!$D107),(0.7*'Deaths per day'!$D101+0.8*'Deaths per day'!$D102+0.9*'Deaths per day'!$D103+'Deaths per day'!$D104+1.1*'Deaths per day'!$D105+1.2*'Deaths per day'!$D106+1.3*'Deaths per day'!$D107)/7,"")</f>
        <v>5.26077097505669</v>
      </c>
      <c r="E107" s="47" t="n">
        <f aca="false">IF(ISNUMBER('Deaths per day'!$E107),(0.7*'Deaths per day'!$E101+0.8*'Deaths per day'!$E102+0.9*'Deaths per day'!$E103+'Deaths per day'!$E104+1.1*'Deaths per day'!$E105+1.2*'Deaths per day'!$E106+1.3*'Deaths per day'!$E107)/7,"")</f>
        <v>4.51856378915203</v>
      </c>
      <c r="F107" s="47" t="n">
        <f aca="false">IF(ISNUMBER('Deaths per day'!$F107),(0.7*'Deaths per day'!$F101+0.8*'Deaths per day'!$F102+0.9*'Deaths per day'!$F103+'Deaths per day'!$F104+1.1*'Deaths per day'!$F105+1.2*'Deaths per day'!$F106+1.3*'Deaths per day'!$F107)/7,"")</f>
        <v>3.24082383068135</v>
      </c>
      <c r="G107" s="47" t="n">
        <f aca="false">IF(ISNUMBER('Deaths per day'!$G107),(0.7*'Deaths per day'!$G101+0.8*'Deaths per day'!$G102+0.9*'Deaths per day'!$G103+'Deaths per day'!$G104+1.1*'Deaths per day'!$G105+1.2*'Deaths per day'!$G106+1.3*'Deaths per day'!$G107)/7,"")</f>
        <v>5.48952013237728</v>
      </c>
      <c r="H107" s="47" t="n">
        <f aca="false">IF(ISNUMBER('Deaths per day'!$H107),(0.7*'Deaths per day'!$H101+0.8*'Deaths per day'!$H102+0.9*'Deaths per day'!$H103+'Deaths per day'!$H104+1.1*'Deaths per day'!$H105+1.2*'Deaths per day'!$H106+1.3*'Deaths per day'!$H107)/7,"")</f>
        <v>6.22489621309506</v>
      </c>
      <c r="I107" s="47" t="n">
        <f aca="false">IF(ISNUMBER('Deaths per day'!$I107),(0.7*'Deaths per day'!$I101+0.8*'Deaths per day'!$I102+0.9*'Deaths per day'!$I103+'Deaths per day'!$I104+1.1*'Deaths per day'!$I105+1.2*'Deaths per day'!$I106+1.3*'Deaths per day'!$I107)/7,"")</f>
        <v>3.99633146309884</v>
      </c>
      <c r="J107" s="47" t="n">
        <f aca="false">IF(ISNUMBER('Deaths per day'!$J107),(0.7*'Deaths per day'!$J101+0.8*'Deaths per day'!$J102+0.9*'Deaths per day'!$J103+'Deaths per day'!$J104+1.1*'Deaths per day'!$J105+1.2*'Deaths per day'!$J106+1.3*'Deaths per day'!$J107)/7,"")</f>
        <v>0.657845377348839</v>
      </c>
      <c r="K107" s="54"/>
      <c r="M107" s="15" t="n">
        <f aca="false">M106+1</f>
        <v>43952</v>
      </c>
      <c r="N107" s="0" t="n">
        <f aca="false">N106+1</f>
        <v>55</v>
      </c>
      <c r="O107" s="47" t="n">
        <f aca="false">IF(ISNUMBER($D107),$D107,"")</f>
        <v>5.26077097505669</v>
      </c>
      <c r="P107" s="47" t="n">
        <f aca="false">IF(ISNUMBER($E107),$E107,"")</f>
        <v>4.51856378915203</v>
      </c>
      <c r="Q107" s="47" t="n">
        <f aca="false">IF(ISNUMBER($F107),$F107,"")</f>
        <v>3.24082383068135</v>
      </c>
      <c r="R107" s="47" t="n">
        <f aca="false">IF(ISNUMBER($H107),$H107,"")</f>
        <v>6.22489621309506</v>
      </c>
      <c r="S107" s="47" t="n">
        <f aca="false">IF(ISNUMBER($J107),$J107,"")</f>
        <v>0.657845377348839</v>
      </c>
      <c r="T107" s="47" t="n">
        <f aca="false">IF(ISNUMBER($I107),$I107,"")</f>
        <v>3.99633146309884</v>
      </c>
      <c r="U107" s="47" t="n">
        <f aca="false">IF(ISNUMBER($G107),$G107,"")</f>
        <v>5.48952013237728</v>
      </c>
      <c r="Y107" s="0" t="n">
        <f aca="false">Y106+1</f>
        <v>55</v>
      </c>
      <c r="Z107" s="47" t="n">
        <f aca="false">IF(ISNUMBER($E107),$E107,"")</f>
        <v>4.51856378915203</v>
      </c>
      <c r="AA107" s="47" t="n">
        <f aca="false">IF(ISNUMBER($G107),$G107,"")</f>
        <v>5.48952013237728</v>
      </c>
      <c r="AB107" s="47" t="n">
        <f aca="false">IF(ISNUMBER($I107),$I107,"")</f>
        <v>3.99633146309884</v>
      </c>
      <c r="AC107" s="47" t="n">
        <f aca="false">IF(ISNUMBER($J107),$J107,"")</f>
        <v>0.657845377348839</v>
      </c>
      <c r="AD107" s="47" t="n">
        <f aca="false">IF(ISNUMBER($D107),$D107,"")</f>
        <v>5.26077097505669</v>
      </c>
      <c r="AE107" s="47" t="n">
        <f aca="false">IF(ISNUMBER($F107),$F107,"")</f>
        <v>3.24082383068135</v>
      </c>
      <c r="AF107" s="47" t="n">
        <f aca="false">IF(ISNUMBER($H107),$H107,"")</f>
        <v>6.22489621309506</v>
      </c>
      <c r="AG107" s="32"/>
    </row>
    <row r="108" customFormat="false" ht="12.8" hidden="false" customHeight="false" outlineLevel="0" collapsed="false">
      <c r="C108" s="0" t="n">
        <f aca="false">C107+1</f>
        <v>56</v>
      </c>
      <c r="D108" s="47" t="n">
        <f aca="false">IF(ISNUMBER('Deaths per day'!$D108),(0.7*'Deaths per day'!$D102+0.8*'Deaths per day'!$D103+0.9*'Deaths per day'!$D104+'Deaths per day'!$D105+1.1*'Deaths per day'!$D106+1.2*'Deaths per day'!$D107+1.3*'Deaths per day'!$D108)/7,"")</f>
        <v>5.59263983371126</v>
      </c>
      <c r="E108" s="47" t="n">
        <f aca="false">IF(ISNUMBER('Deaths per day'!$E108),(0.7*'Deaths per day'!$E102+0.8*'Deaths per day'!$E103+0.9*'Deaths per day'!$E104+'Deaths per day'!$E105+1.1*'Deaths per day'!$E106+1.2*'Deaths per day'!$E107+1.3*'Deaths per day'!$E108)/7,"")</f>
        <v>4.27288006111536</v>
      </c>
      <c r="F108" s="47" t="n">
        <f aca="false">IF(ISNUMBER('Deaths per day'!$F108),(0.7*'Deaths per day'!$F102+0.8*'Deaths per day'!$F103+0.9*'Deaths per day'!$F104+'Deaths per day'!$F105+1.1*'Deaths per day'!$F106+1.2*'Deaths per day'!$F107+1.3*'Deaths per day'!$F108)/7,"")</f>
        <v>2.79235702247806</v>
      </c>
      <c r="G108" s="47" t="n">
        <f aca="false">IF(ISNUMBER('Deaths per day'!$G108),(0.7*'Deaths per day'!$G102+0.8*'Deaths per day'!$G103+0.9*'Deaths per day'!$G104+'Deaths per day'!$G105+1.1*'Deaths per day'!$G106+1.2*'Deaths per day'!$G107+1.3*'Deaths per day'!$G108)/7,"")</f>
        <v>5.21511307225593</v>
      </c>
      <c r="H108" s="47" t="n">
        <f aca="false">IF(ISNUMBER('Deaths per day'!$H108),(0.7*'Deaths per day'!$H102+0.8*'Deaths per day'!$H103+0.9*'Deaths per day'!$H104+'Deaths per day'!$H105+1.1*'Deaths per day'!$H106+1.2*'Deaths per day'!$H107+1.3*'Deaths per day'!$H108)/7,"")</f>
        <v>5.74505299981034</v>
      </c>
      <c r="I108" s="47" t="n">
        <f aca="false">IF(ISNUMBER('Deaths per day'!$I108),(0.7*'Deaths per day'!$I102+0.8*'Deaths per day'!$I103+0.9*'Deaths per day'!$I104+'Deaths per day'!$I105+1.1*'Deaths per day'!$I106+1.2*'Deaths per day'!$I107+1.3*'Deaths per day'!$I108)/7,"")</f>
        <v>3.92852826931377</v>
      </c>
      <c r="J108" s="47" t="n">
        <f aca="false">IF(ISNUMBER('Deaths per day'!$J108),(0.7*'Deaths per day'!$J102+0.8*'Deaths per day'!$J103+0.9*'Deaths per day'!$J104+'Deaths per day'!$J105+1.1*'Deaths per day'!$J106+1.2*'Deaths per day'!$J107+1.3*'Deaths per day'!$J108)/7,"")</f>
        <v>0.61351157794223</v>
      </c>
      <c r="K108" s="54"/>
      <c r="M108" s="15" t="n">
        <f aca="false">M107+1</f>
        <v>43953</v>
      </c>
      <c r="N108" s="0" t="n">
        <f aca="false">N107+1</f>
        <v>56</v>
      </c>
      <c r="O108" s="47" t="n">
        <f aca="false">IF(ISNUMBER($D108),$D108,"")</f>
        <v>5.59263983371126</v>
      </c>
      <c r="P108" s="47" t="n">
        <f aca="false">IF(ISNUMBER($E108),$E108,"")</f>
        <v>4.27288006111536</v>
      </c>
      <c r="Q108" s="47" t="n">
        <f aca="false">IF(ISNUMBER($F108),$F108,"")</f>
        <v>2.79235702247806</v>
      </c>
      <c r="R108" s="47" t="n">
        <f aca="false">IF(ISNUMBER($H108),$H108,"")</f>
        <v>5.74505299981034</v>
      </c>
      <c r="S108" s="47" t="n">
        <f aca="false">IF(ISNUMBER($J108),$J108,"")</f>
        <v>0.61351157794223</v>
      </c>
      <c r="T108" s="47" t="n">
        <f aca="false">IF(ISNUMBER($I108),$I108,"")</f>
        <v>3.92852826931377</v>
      </c>
      <c r="U108" s="47" t="n">
        <f aca="false">IF(ISNUMBER($G108),$G108,"")</f>
        <v>5.21511307225593</v>
      </c>
      <c r="Y108" s="0" t="n">
        <f aca="false">Y107+1</f>
        <v>56</v>
      </c>
      <c r="Z108" s="47" t="n">
        <f aca="false">IF(ISNUMBER($E108),$E108,"")</f>
        <v>4.27288006111536</v>
      </c>
      <c r="AA108" s="47" t="n">
        <f aca="false">IF(ISNUMBER($G108),$G108,"")</f>
        <v>5.21511307225593</v>
      </c>
      <c r="AB108" s="47" t="n">
        <f aca="false">IF(ISNUMBER($I108),$I108,"")</f>
        <v>3.92852826931377</v>
      </c>
      <c r="AC108" s="47" t="n">
        <f aca="false">IF(ISNUMBER($J108),$J108,"")</f>
        <v>0.61351157794223</v>
      </c>
      <c r="AD108" s="47" t="n">
        <f aca="false">IF(ISNUMBER($D108),$D108,"")</f>
        <v>5.59263983371126</v>
      </c>
      <c r="AE108" s="47" t="n">
        <f aca="false">IF(ISNUMBER($F108),$F108,"")</f>
        <v>2.79235702247806</v>
      </c>
      <c r="AF108" s="47" t="n">
        <f aca="false">IF(ISNUMBER($H108),$H108,"")</f>
        <v>5.74505299981034</v>
      </c>
      <c r="AG108" s="32"/>
    </row>
    <row r="109" customFormat="false" ht="12.8" hidden="false" customHeight="false" outlineLevel="0" collapsed="false">
      <c r="B109" s="56"/>
      <c r="C109" s="0" t="n">
        <f aca="false">C108+1</f>
        <v>57</v>
      </c>
      <c r="D109" s="47" t="n">
        <f aca="false">IF(ISNUMBER('Deaths per day'!$D109),(0.7*'Deaths per day'!$D103+0.8*'Deaths per day'!$D104+0.9*'Deaths per day'!$D105+'Deaths per day'!$D106+1.1*'Deaths per day'!$D107+1.2*'Deaths per day'!$D108+1.3*'Deaths per day'!$D109)/7,"")</f>
        <v>5.20904195011338</v>
      </c>
      <c r="E109" s="47" t="n">
        <f aca="false">IF(ISNUMBER('Deaths per day'!$E109),(0.7*'Deaths per day'!$E103+0.8*'Deaths per day'!$E104+0.9*'Deaths per day'!$E105+'Deaths per day'!$E106+1.1*'Deaths per day'!$E107+1.2*'Deaths per day'!$E108+1.3*'Deaths per day'!$E109)/7,"")</f>
        <v>4.11917494270436</v>
      </c>
      <c r="F109" s="47" t="n">
        <f aca="false">IF(ISNUMBER('Deaths per day'!$F109),(0.7*'Deaths per day'!$F103+0.8*'Deaths per day'!$F104+0.9*'Deaths per day'!$F105+'Deaths per day'!$F106+1.1*'Deaths per day'!$F107+1.2*'Deaths per day'!$F108+1.3*'Deaths per day'!$F109)/7,"")</f>
        <v>3.28043949309462</v>
      </c>
      <c r="G109" s="47" t="n">
        <f aca="false">IF(ISNUMBER('Deaths per day'!$G109),(0.7*'Deaths per day'!$G103+0.8*'Deaths per day'!$G104+0.9*'Deaths per day'!$G105+'Deaths per day'!$G106+1.1*'Deaths per day'!$G107+1.2*'Deaths per day'!$G108+1.3*'Deaths per day'!$G109)/7,"")</f>
        <v>4.9834528405957</v>
      </c>
      <c r="H109" s="47" t="n">
        <f aca="false">IF(ISNUMBER('Deaths per day'!$H109),(0.7*'Deaths per day'!$H103+0.8*'Deaths per day'!$H104+0.9*'Deaths per day'!$H105+'Deaths per day'!$H106+1.1*'Deaths per day'!$H107+1.2*'Deaths per day'!$H108+1.3*'Deaths per day'!$H109)/7,"")</f>
        <v>5.33180199355152</v>
      </c>
      <c r="I109" s="47" t="n">
        <f aca="false">IF(ISNUMBER('Deaths per day'!$I109),(0.7*'Deaths per day'!$I103+0.8*'Deaths per day'!$I104+0.9*'Deaths per day'!$I105+'Deaths per day'!$I106+1.1*'Deaths per day'!$I107+1.2*'Deaths per day'!$I108+1.3*'Deaths per day'!$I109)/7,"")</f>
        <v>3.85118687958567</v>
      </c>
      <c r="J109" s="47" t="n">
        <f aca="false">IF(ISNUMBER('Deaths per day'!$J109),(0.7*'Deaths per day'!$J103+0.8*'Deaths per day'!$J104+0.9*'Deaths per day'!$J105+'Deaths per day'!$J106+1.1*'Deaths per day'!$J107+1.2*'Deaths per day'!$J108+1.3*'Deaths per day'!$J109)/7,"")</f>
        <v>0.558094328683968</v>
      </c>
      <c r="K109" s="54"/>
      <c r="M109" s="15" t="n">
        <f aca="false">M108+1</f>
        <v>43954</v>
      </c>
      <c r="N109" s="0" t="n">
        <f aca="false">N108+1</f>
        <v>57</v>
      </c>
      <c r="O109" s="47" t="n">
        <f aca="false">IF(ISNUMBER($D109),$D109,"")</f>
        <v>5.20904195011338</v>
      </c>
      <c r="P109" s="47" t="n">
        <f aca="false">IF(ISNUMBER($E109),$E109,"")</f>
        <v>4.11917494270436</v>
      </c>
      <c r="Q109" s="47" t="n">
        <f aca="false">IF(ISNUMBER($F109),$F109,"")</f>
        <v>3.28043949309462</v>
      </c>
      <c r="R109" s="47" t="n">
        <f aca="false">IF(ISNUMBER($H109),$H109,"")</f>
        <v>5.33180199355152</v>
      </c>
      <c r="S109" s="47" t="n">
        <f aca="false">IF(ISNUMBER($J109),$J109,"")</f>
        <v>0.558094328683968</v>
      </c>
      <c r="T109" s="47" t="n">
        <f aca="false">IF(ISNUMBER($I109),$I109,"")</f>
        <v>3.85118687958567</v>
      </c>
      <c r="U109" s="47" t="n">
        <f aca="false">IF(ISNUMBER($G109),$G109,"")</f>
        <v>4.9834528405957</v>
      </c>
      <c r="Y109" s="0" t="n">
        <f aca="false">Y108+1</f>
        <v>57</v>
      </c>
      <c r="Z109" s="47" t="n">
        <f aca="false">IF(ISNUMBER($E109),$E109,"")</f>
        <v>4.11917494270436</v>
      </c>
      <c r="AA109" s="47" t="n">
        <f aca="false">IF(ISNUMBER($G109),$G109,"")</f>
        <v>4.9834528405957</v>
      </c>
      <c r="AB109" s="47" t="n">
        <f aca="false">IF(ISNUMBER($I109),$I109,"")</f>
        <v>3.85118687958567</v>
      </c>
      <c r="AC109" s="47" t="n">
        <f aca="false">IF(ISNUMBER($J109),$J109,"")</f>
        <v>0.558094328683968</v>
      </c>
      <c r="AD109" s="47" t="n">
        <f aca="false">IF(ISNUMBER($D109),$D109,"")</f>
        <v>5.20904195011338</v>
      </c>
      <c r="AE109" s="47" t="n">
        <f aca="false">IF(ISNUMBER($F109),$F109,"")</f>
        <v>3.28043949309462</v>
      </c>
      <c r="AF109" s="47" t="n">
        <f aca="false">IF(ISNUMBER($H109),$H109,"")</f>
        <v>5.33180199355152</v>
      </c>
      <c r="AG109" s="32"/>
    </row>
    <row r="110" customFormat="false" ht="12.8" hidden="false" customHeight="false" outlineLevel="0" collapsed="false">
      <c r="C110" s="0" t="n">
        <f aca="false">C109+1</f>
        <v>58</v>
      </c>
      <c r="D110" s="47" t="n">
        <f aca="false">IF(ISNUMBER('Deaths per day'!$D110),(0.7*'Deaths per day'!$D104+0.8*'Deaths per day'!$D105+0.9*'Deaths per day'!$D106+'Deaths per day'!$D107+1.1*'Deaths per day'!$D108+1.2*'Deaths per day'!$D109+1.3*'Deaths per day'!$D110)/7,"")</f>
        <v>4.80678382464097</v>
      </c>
      <c r="E110" s="47" t="n">
        <f aca="false">IF(ISNUMBER('Deaths per day'!$E110),(0.7*'Deaths per day'!$E104+0.8*'Deaths per day'!$E105+0.9*'Deaths per day'!$E106+'Deaths per day'!$E107+1.1*'Deaths per day'!$E108+1.2*'Deaths per day'!$E109+1.3*'Deaths per day'!$E110)/7,"")</f>
        <v>3.89243697478992</v>
      </c>
      <c r="F110" s="47" t="n">
        <f aca="false">IF(ISNUMBER('Deaths per day'!$F110),(0.7*'Deaths per day'!$F104+0.8*'Deaths per day'!$F105+0.9*'Deaths per day'!$F106+'Deaths per day'!$F107+1.1*'Deaths per day'!$F108+1.2*'Deaths per day'!$F109+1.3*'Deaths per day'!$F110)/7,"")</f>
        <v>2.94250257173499</v>
      </c>
      <c r="G110" s="47" t="n">
        <f aca="false">IF(ISNUMBER('Deaths per day'!$G110),(0.7*'Deaths per day'!$G104+0.8*'Deaths per day'!$G105+0.9*'Deaths per day'!$G106+'Deaths per day'!$G107+1.1*'Deaths per day'!$G108+1.2*'Deaths per day'!$G109+1.3*'Deaths per day'!$G110)/7,"")</f>
        <v>4.61803640375069</v>
      </c>
      <c r="H110" s="47" t="n">
        <f aca="false">IF(ISNUMBER('Deaths per day'!$H110),(0.7*'Deaths per day'!$H104+0.8*'Deaths per day'!$H105+0.9*'Deaths per day'!$H106+'Deaths per day'!$H107+1.1*'Deaths per day'!$H108+1.2*'Deaths per day'!$H109+1.3*'Deaths per day'!$H110)/7,"")</f>
        <v>5.45655701430889</v>
      </c>
      <c r="I110" s="47" t="n">
        <f aca="false">IF(ISNUMBER('Deaths per day'!$I110),(0.7*'Deaths per day'!$I104+0.8*'Deaths per day'!$I105+0.9*'Deaths per day'!$I106+'Deaths per day'!$I107+1.1*'Deaths per day'!$I108+1.2*'Deaths per day'!$I109+1.3*'Deaths per day'!$I110)/7,"")</f>
        <v>3.73772119119551</v>
      </c>
      <c r="J110" s="47" t="n">
        <f aca="false">IF(ISNUMBER('Deaths per day'!$J110),(0.7*'Deaths per day'!$J104+0.8*'Deaths per day'!$J105+0.9*'Deaths per day'!$J106+'Deaths per day'!$J107+1.1*'Deaths per day'!$J108+1.2*'Deaths per day'!$J109+1.3*'Deaths per day'!$J110)/7,"")</f>
        <v>0.488865395764417</v>
      </c>
      <c r="K110" s="54"/>
      <c r="M110" s="15" t="n">
        <f aca="false">M109+1</f>
        <v>43955</v>
      </c>
      <c r="N110" s="0" t="n">
        <f aca="false">N109+1</f>
        <v>58</v>
      </c>
      <c r="O110" s="47" t="n">
        <f aca="false">IF(ISNUMBER($D110),$D110,"")</f>
        <v>4.80678382464097</v>
      </c>
      <c r="P110" s="47" t="n">
        <f aca="false">IF(ISNUMBER($E110),$E110,"")</f>
        <v>3.89243697478992</v>
      </c>
      <c r="Q110" s="47" t="n">
        <f aca="false">IF(ISNUMBER($F110),$F110,"")</f>
        <v>2.94250257173499</v>
      </c>
      <c r="R110" s="47" t="n">
        <f aca="false">IF(ISNUMBER($H110),$H110,"")</f>
        <v>5.45655701430889</v>
      </c>
      <c r="S110" s="47" t="n">
        <f aca="false">IF(ISNUMBER($J110),$J110,"")</f>
        <v>0.488865395764417</v>
      </c>
      <c r="T110" s="47" t="n">
        <f aca="false">IF(ISNUMBER($I110),$I110,"")</f>
        <v>3.73772119119551</v>
      </c>
      <c r="U110" s="47" t="n">
        <f aca="false">IF(ISNUMBER($G110),$G110,"")</f>
        <v>4.61803640375069</v>
      </c>
      <c r="Y110" s="0" t="n">
        <f aca="false">Y109+1</f>
        <v>58</v>
      </c>
      <c r="Z110" s="47" t="n">
        <f aca="false">IF(ISNUMBER($E110),$E110,"")</f>
        <v>3.89243697478992</v>
      </c>
      <c r="AA110" s="47" t="n">
        <f aca="false">IF(ISNUMBER($G110),$G110,"")</f>
        <v>4.61803640375069</v>
      </c>
      <c r="AB110" s="47" t="n">
        <f aca="false">IF(ISNUMBER($I110),$I110,"")</f>
        <v>3.73772119119551</v>
      </c>
      <c r="AC110" s="47" t="n">
        <f aca="false">IF(ISNUMBER($J110),$J110,"")</f>
        <v>0.488865395764417</v>
      </c>
      <c r="AD110" s="47" t="n">
        <f aca="false">IF(ISNUMBER($D110),$D110,"")</f>
        <v>4.80678382464097</v>
      </c>
      <c r="AE110" s="47" t="n">
        <f aca="false">IF(ISNUMBER($F110),$F110,"")</f>
        <v>2.94250257173499</v>
      </c>
      <c r="AF110" s="47" t="n">
        <f aca="false">IF(ISNUMBER($H110),$H110,"")</f>
        <v>5.45655701430889</v>
      </c>
      <c r="AG110" s="32"/>
    </row>
    <row r="111" customFormat="false" ht="12.8" hidden="false" customHeight="false" outlineLevel="0" collapsed="false">
      <c r="C111" s="0" t="n">
        <f aca="false">C110+1</f>
        <v>59</v>
      </c>
      <c r="D111" s="47" t="n">
        <f aca="false">IF(ISNUMBER('Deaths per day'!$D111),(0.7*'Deaths per day'!$D105+0.8*'Deaths per day'!$D106+0.9*'Deaths per day'!$D107+'Deaths per day'!$D108+1.1*'Deaths per day'!$D109+1.2*'Deaths per day'!$D110+1.3*'Deaths per day'!$D111)/7,"")</f>
        <v>4.49357520786092</v>
      </c>
      <c r="E111" s="47" t="n">
        <f aca="false">IF(ISNUMBER('Deaths per day'!$E111),(0.7*'Deaths per day'!$E105+0.8*'Deaths per day'!$E106+0.9*'Deaths per day'!$E107+'Deaths per day'!$E108+1.1*'Deaths per day'!$E109+1.2*'Deaths per day'!$E110+1.3*'Deaths per day'!$E111)/7,"")</f>
        <v>3.85026737967914</v>
      </c>
      <c r="F111" s="47" t="n">
        <f aca="false">IF(ISNUMBER('Deaths per day'!$F111),(0.7*'Deaths per day'!$F105+0.8*'Deaths per day'!$F106+0.9*'Deaths per day'!$F107+'Deaths per day'!$F108+1.1*'Deaths per day'!$F109+1.2*'Deaths per day'!$F110+1.3*'Deaths per day'!$F111)/7,"")</f>
        <v>2.82628203725186</v>
      </c>
      <c r="G111" s="47" t="n">
        <f aca="false">IF(ISNUMBER('Deaths per day'!$G111),(0.7*'Deaths per day'!$G105+0.8*'Deaths per day'!$G106+0.9*'Deaths per day'!$G107+'Deaths per day'!$G108+1.1*'Deaths per day'!$G109+1.2*'Deaths per day'!$G110+1.3*'Deaths per day'!$G111)/7,"")</f>
        <v>4.14644236072808</v>
      </c>
      <c r="H111" s="47" t="n">
        <f aca="false">IF(ISNUMBER('Deaths per day'!$H111),(0.7*'Deaths per day'!$H105+0.8*'Deaths per day'!$H106+0.9*'Deaths per day'!$H107+'Deaths per day'!$H108+1.1*'Deaths per day'!$H109+1.2*'Deaths per day'!$H110+1.3*'Deaths per day'!$H111)/7,"")</f>
        <v>5.26816007417866</v>
      </c>
      <c r="I111" s="47" t="n">
        <f aca="false">IF(ISNUMBER('Deaths per day'!$I111),(0.7*'Deaths per day'!$I105+0.8*'Deaths per day'!$I106+0.9*'Deaths per day'!$I107+'Deaths per day'!$I108+1.1*'Deaths per day'!$I109+1.2*'Deaths per day'!$I110+1.3*'Deaths per day'!$I111)/7,"")</f>
        <v>3.48912386706949</v>
      </c>
      <c r="J111" s="47" t="n">
        <f aca="false">IF(ISNUMBER('Deaths per day'!$J111),(0.7*'Deaths per day'!$J105+0.8*'Deaths per day'!$J106+0.9*'Deaths per day'!$J107+'Deaths per day'!$J108+1.1*'Deaths per day'!$J109+1.2*'Deaths per day'!$J110+1.3*'Deaths per day'!$J111)/7,"")</f>
        <v>0.484602530436858</v>
      </c>
      <c r="K111" s="54"/>
      <c r="M111" s="15" t="n">
        <f aca="false">M110+1</f>
        <v>43956</v>
      </c>
      <c r="N111" s="0" t="n">
        <f aca="false">N110+1</f>
        <v>59</v>
      </c>
      <c r="O111" s="47" t="n">
        <f aca="false">IF(ISNUMBER($D111),$D111,"")</f>
        <v>4.49357520786092</v>
      </c>
      <c r="P111" s="47" t="n">
        <f aca="false">IF(ISNUMBER($E111),$E111,"")</f>
        <v>3.85026737967914</v>
      </c>
      <c r="Q111" s="47" t="n">
        <f aca="false">IF(ISNUMBER($F111),$F111,"")</f>
        <v>2.82628203725186</v>
      </c>
      <c r="R111" s="47" t="n">
        <f aca="false">IF(ISNUMBER($H111),$H111,"")</f>
        <v>5.26816007417866</v>
      </c>
      <c r="S111" s="47" t="n">
        <f aca="false">IF(ISNUMBER($J111),$J111,"")</f>
        <v>0.484602530436858</v>
      </c>
      <c r="T111" s="47" t="n">
        <f aca="false">IF(ISNUMBER($I111),$I111,"")</f>
        <v>3.48912386706949</v>
      </c>
      <c r="U111" s="47" t="n">
        <f aca="false">IF(ISNUMBER($G111),$G111,"")</f>
        <v>4.14644236072808</v>
      </c>
      <c r="Y111" s="0" t="n">
        <f aca="false">Y110+1</f>
        <v>59</v>
      </c>
      <c r="Z111" s="47" t="n">
        <f aca="false">IF(ISNUMBER($E111),$E111,"")</f>
        <v>3.85026737967914</v>
      </c>
      <c r="AA111" s="47" t="n">
        <f aca="false">IF(ISNUMBER($G111),$G111,"")</f>
        <v>4.14644236072808</v>
      </c>
      <c r="AB111" s="47" t="n">
        <f aca="false">IF(ISNUMBER($I111),$I111,"")</f>
        <v>3.48912386706949</v>
      </c>
      <c r="AC111" s="47" t="n">
        <f aca="false">IF(ISNUMBER($J111),$J111,"")</f>
        <v>0.484602530436858</v>
      </c>
      <c r="AD111" s="47" t="n">
        <f aca="false">IF(ISNUMBER($D111),$D111,"")</f>
        <v>4.49357520786092</v>
      </c>
      <c r="AE111" s="47" t="n">
        <f aca="false">IF(ISNUMBER($F111),$F111,"")</f>
        <v>2.82628203725186</v>
      </c>
      <c r="AF111" s="47" t="n">
        <f aca="false">IF(ISNUMBER($H111),$H111,"")</f>
        <v>5.26816007417866</v>
      </c>
      <c r="AG111" s="32"/>
    </row>
    <row r="112" customFormat="false" ht="12.8" hidden="false" customHeight="false" outlineLevel="0" collapsed="false">
      <c r="C112" s="0" t="n">
        <f aca="false">C111+1</f>
        <v>60</v>
      </c>
      <c r="D112" s="47" t="n">
        <f aca="false">IF(ISNUMBER('Deaths per day'!$D112),(0.7*'Deaths per day'!$D106+0.8*'Deaths per day'!$D107+0.9*'Deaths per day'!$D108+'Deaths per day'!$D109+1.1*'Deaths per day'!$D110+1.2*'Deaths per day'!$D111+1.3*'Deaths per day'!$D112)/7,"")</f>
        <v>4.70686885865457</v>
      </c>
      <c r="E112" s="47" t="n">
        <f aca="false">IF(ISNUMBER('Deaths per day'!$E112),(0.7*'Deaths per day'!$E106+0.8*'Deaths per day'!$E107+0.9*'Deaths per day'!$E108+'Deaths per day'!$E109+1.1*'Deaths per day'!$E110+1.2*'Deaths per day'!$E111+1.3*'Deaths per day'!$E112)/7,"")</f>
        <v>3.7344537815126</v>
      </c>
      <c r="F112" s="47" t="n">
        <f aca="false">IF(ISNUMBER('Deaths per day'!$F112),(0.7*'Deaths per day'!$F106+0.8*'Deaths per day'!$F107+0.9*'Deaths per day'!$F108+'Deaths per day'!$F109+1.1*'Deaths per day'!$F110+1.2*'Deaths per day'!$F111+1.3*'Deaths per day'!$F112)/7,"")</f>
        <v>3.82083214778174</v>
      </c>
      <c r="G112" s="47" t="n">
        <f aca="false">IF(ISNUMBER('Deaths per day'!$G112),(0.7*'Deaths per day'!$G106+0.8*'Deaths per day'!$G107+0.9*'Deaths per day'!$G108+'Deaths per day'!$G109+1.1*'Deaths per day'!$G110+1.2*'Deaths per day'!$G111+1.3*'Deaths per day'!$G112)/7,"")</f>
        <v>4.73110865968009</v>
      </c>
      <c r="H112" s="47" t="n">
        <f aca="false">IF(ISNUMBER('Deaths per day'!$H112),(0.7*'Deaths per day'!$H106+0.8*'Deaths per day'!$H107+0.9*'Deaths per day'!$H108+'Deaths per day'!$H109+1.1*'Deaths per day'!$H110+1.2*'Deaths per day'!$H111+1.3*'Deaths per day'!$H112)/7,"")</f>
        <v>5.12233157018524</v>
      </c>
      <c r="I112" s="47" t="n">
        <f aca="false">IF(ISNUMBER('Deaths per day'!$I112),(0.7*'Deaths per day'!$I106+0.8*'Deaths per day'!$I107+0.9*'Deaths per day'!$I108+'Deaths per day'!$I109+1.1*'Deaths per day'!$I110+1.2*'Deaths per day'!$I111+1.3*'Deaths per day'!$I112)/7,"")</f>
        <v>3.15386275356064</v>
      </c>
      <c r="J112" s="47" t="n">
        <f aca="false">IF(ISNUMBER('Deaths per day'!$J112),(0.7*'Deaths per day'!$J106+0.8*'Deaths per day'!$J107+0.9*'Deaths per day'!$J108+'Deaths per day'!$J109+1.1*'Deaths per day'!$J110+1.2*'Deaths per day'!$J111+1.3*'Deaths per day'!$J112)/7,"")</f>
        <v>0.516147733860792</v>
      </c>
      <c r="K112" s="54"/>
      <c r="M112" s="15" t="n">
        <f aca="false">M111+1</f>
        <v>43957</v>
      </c>
      <c r="N112" s="0" t="n">
        <f aca="false">N111+1</f>
        <v>60</v>
      </c>
      <c r="O112" s="47" t="n">
        <f aca="false">IF(ISNUMBER($D112),$D112,"")</f>
        <v>4.70686885865457</v>
      </c>
      <c r="P112" s="47" t="n">
        <f aca="false">IF(ISNUMBER($E112),$E112,"")</f>
        <v>3.7344537815126</v>
      </c>
      <c r="Q112" s="47" t="n">
        <f aca="false">IF(ISNUMBER($F112),$F112,"")</f>
        <v>3.82083214778174</v>
      </c>
      <c r="R112" s="47" t="n">
        <f aca="false">IF(ISNUMBER($H112),$H112,"")</f>
        <v>5.12233157018524</v>
      </c>
      <c r="S112" s="47" t="n">
        <f aca="false">IF(ISNUMBER($J112),$J112,"")</f>
        <v>0.516147733860792</v>
      </c>
      <c r="T112" s="47" t="n">
        <f aca="false">IF(ISNUMBER($I112),$I112,"")</f>
        <v>3.15386275356064</v>
      </c>
      <c r="U112" s="47" t="n">
        <f aca="false">IF(ISNUMBER($G112),$G112,"")</f>
        <v>4.73110865968009</v>
      </c>
      <c r="Y112" s="0" t="n">
        <f aca="false">Y111+1</f>
        <v>60</v>
      </c>
      <c r="Z112" s="47" t="n">
        <f aca="false">IF(ISNUMBER($E112),$E112,"")</f>
        <v>3.7344537815126</v>
      </c>
      <c r="AA112" s="47" t="n">
        <f aca="false">IF(ISNUMBER($G112),$G112,"")</f>
        <v>4.73110865968009</v>
      </c>
      <c r="AB112" s="47" t="n">
        <f aca="false">IF(ISNUMBER($I112),$I112,"")</f>
        <v>3.15386275356064</v>
      </c>
      <c r="AC112" s="47" t="n">
        <f aca="false">IF(ISNUMBER($J112),$J112,"")</f>
        <v>0.516147733860792</v>
      </c>
      <c r="AD112" s="47" t="n">
        <f aca="false">IF(ISNUMBER($D112),$D112,"")</f>
        <v>4.70686885865457</v>
      </c>
      <c r="AE112" s="47" t="n">
        <f aca="false">IF(ISNUMBER($F112),$F112,"")</f>
        <v>3.82083214778174</v>
      </c>
      <c r="AF112" s="47" t="n">
        <f aca="false">IF(ISNUMBER($H112),$H112,"")</f>
        <v>5.12233157018524</v>
      </c>
      <c r="AG112" s="32"/>
    </row>
    <row r="113" customFormat="false" ht="12.8" hidden="false" customHeight="false" outlineLevel="0" collapsed="false">
      <c r="C113" s="0" t="n">
        <f aca="false">C112+1</f>
        <v>61</v>
      </c>
      <c r="D113" s="47" t="n">
        <f aca="false">IF(ISNUMBER('Deaths per day'!$D113),(0.7*'Deaths per day'!$D107+0.8*'Deaths per day'!$D108+0.9*'Deaths per day'!$D109+'Deaths per day'!$D110+1.1*'Deaths per day'!$D111+1.2*'Deaths per day'!$D112+1.3*'Deaths per day'!$D113)/7,"")</f>
        <v>4.67143801965231</v>
      </c>
      <c r="E113" s="47" t="n">
        <f aca="false">IF(ISNUMBER('Deaths per day'!$E113),(0.7*'Deaths per day'!$E107+0.8*'Deaths per day'!$E108+0.9*'Deaths per day'!$E109+'Deaths per day'!$E110+1.1*'Deaths per day'!$E111+1.2*'Deaths per day'!$E112+1.3*'Deaths per day'!$E113)/7,"")</f>
        <v>3.82490450725745</v>
      </c>
      <c r="F113" s="47" t="n">
        <f aca="false">IF(ISNUMBER('Deaths per day'!$F113),(0.7*'Deaths per day'!$F107+0.8*'Deaths per day'!$F108+0.9*'Deaths per day'!$F109+'Deaths per day'!$F110+1.1*'Deaths per day'!$F111+1.2*'Deaths per day'!$F112+1.3*'Deaths per day'!$F113)/7,"")</f>
        <v>3.46998183370177</v>
      </c>
      <c r="G113" s="47" t="n">
        <f aca="false">IF(ISNUMBER('Deaths per day'!$G113),(0.7*'Deaths per day'!$G107+0.8*'Deaths per day'!$G108+0.9*'Deaths per day'!$G109+'Deaths per day'!$G110+1.1*'Deaths per day'!$G111+1.2*'Deaths per day'!$G112+1.3*'Deaths per day'!$G113)/7,"")</f>
        <v>4.35879757308329</v>
      </c>
      <c r="H113" s="47" t="n">
        <f aca="false">IF(ISNUMBER('Deaths per day'!$H113),(0.7*'Deaths per day'!$H107+0.8*'Deaths per day'!$H108+0.9*'Deaths per day'!$H109+'Deaths per day'!$H110+1.1*'Deaths per day'!$H111+1.2*'Deaths per day'!$H112+1.3*'Deaths per day'!$H113)/7,"")</f>
        <v>5.08671738351632</v>
      </c>
      <c r="I113" s="47" t="n">
        <f aca="false">IF(ISNUMBER('Deaths per day'!$I113),(0.7*'Deaths per day'!$I107+0.8*'Deaths per day'!$I108+0.9*'Deaths per day'!$I109+'Deaths per day'!$I110+1.1*'Deaths per day'!$I111+1.2*'Deaths per day'!$I112+1.3*'Deaths per day'!$I113)/7,"")</f>
        <v>2.84885627967199</v>
      </c>
      <c r="J113" s="47" t="n">
        <f aca="false">IF(ISNUMBER('Deaths per day'!$J113),(0.7*'Deaths per day'!$J107+0.8*'Deaths per day'!$J108+0.9*'Deaths per day'!$J109+'Deaths per day'!$J110+1.1*'Deaths per day'!$J111+1.2*'Deaths per day'!$J112+1.3*'Deaths per day'!$J113)/7,"")</f>
        <v>0.462947174572861</v>
      </c>
      <c r="K113" s="54"/>
      <c r="M113" s="15" t="n">
        <f aca="false">M112+1</f>
        <v>43958</v>
      </c>
      <c r="N113" s="0" t="n">
        <f aca="false">N112+1</f>
        <v>61</v>
      </c>
      <c r="O113" s="47" t="n">
        <f aca="false">IF(ISNUMBER($D113),$D113,"")</f>
        <v>4.67143801965231</v>
      </c>
      <c r="P113" s="47" t="n">
        <f aca="false">IF(ISNUMBER($E113),$E113,"")</f>
        <v>3.82490450725745</v>
      </c>
      <c r="Q113" s="47" t="n">
        <f aca="false">IF(ISNUMBER($F113),$F113,"")</f>
        <v>3.46998183370177</v>
      </c>
      <c r="R113" s="47" t="n">
        <f aca="false">IF(ISNUMBER($H113),$H113,"")</f>
        <v>5.08671738351632</v>
      </c>
      <c r="S113" s="47" t="n">
        <f aca="false">IF(ISNUMBER($J113),$J113,"")</f>
        <v>0.462947174572861</v>
      </c>
      <c r="T113" s="47" t="n">
        <f aca="false">IF(ISNUMBER($I113),$I113,"")</f>
        <v>2.84885627967199</v>
      </c>
      <c r="U113" s="47" t="n">
        <f aca="false">IF(ISNUMBER($G113),$G113,"")</f>
        <v>4.35879757308329</v>
      </c>
      <c r="Y113" s="0" t="n">
        <f aca="false">Y112+1</f>
        <v>61</v>
      </c>
      <c r="Z113" s="47" t="n">
        <f aca="false">IF(ISNUMBER($E113),$E113,"")</f>
        <v>3.82490450725745</v>
      </c>
      <c r="AA113" s="47" t="n">
        <f aca="false">IF(ISNUMBER($G113),$G113,"")</f>
        <v>4.35879757308329</v>
      </c>
      <c r="AB113" s="47" t="n">
        <f aca="false">IF(ISNUMBER($I113),$I113,"")</f>
        <v>2.84885627967199</v>
      </c>
      <c r="AC113" s="47" t="n">
        <f aca="false">IF(ISNUMBER($J113),$J113,"")</f>
        <v>0.462947174572861</v>
      </c>
      <c r="AD113" s="47" t="n">
        <f aca="false">IF(ISNUMBER($D113),$D113,"")</f>
        <v>4.67143801965231</v>
      </c>
      <c r="AE113" s="47" t="n">
        <f aca="false">IF(ISNUMBER($F113),$F113,"")</f>
        <v>3.46998183370177</v>
      </c>
      <c r="AF113" s="47" t="n">
        <f aca="false">IF(ISNUMBER($H113),$H113,"")</f>
        <v>5.08671738351632</v>
      </c>
      <c r="AG113" s="32"/>
    </row>
    <row r="114" customFormat="false" ht="12.8" hidden="false" customHeight="false" outlineLevel="0" collapsed="false">
      <c r="C114" s="0" t="n">
        <f aca="false">C113+1</f>
        <v>62</v>
      </c>
      <c r="D114" s="47" t="n">
        <f aca="false">IF(ISNUMBER('Deaths per day'!$D114),(0.7*'Deaths per day'!$D108+0.8*'Deaths per day'!$D109+0.9*'Deaths per day'!$D110+'Deaths per day'!$D111+1.1*'Deaths per day'!$D112+1.2*'Deaths per day'!$D113+1.3*'Deaths per day'!$D114)/7,"")</f>
        <v>4.5660903250189</v>
      </c>
      <c r="E114" s="47" t="n">
        <f aca="false">IF(ISNUMBER('Deaths per day'!$E114),(0.7*'Deaths per day'!$E108+0.8*'Deaths per day'!$E109+0.9*'Deaths per day'!$E110+'Deaths per day'!$E111+1.1*'Deaths per day'!$E112+1.2*'Deaths per day'!$E113+1.3*'Deaths per day'!$E114)/7,"")</f>
        <v>3.57097020626432</v>
      </c>
      <c r="F114" s="47" t="n">
        <f aca="false">IF(ISNUMBER('Deaths per day'!$F114),(0.7*'Deaths per day'!$F108+0.8*'Deaths per day'!$F109+0.9*'Deaths per day'!$F110+'Deaths per day'!$F111+1.1*'Deaths per day'!$F112+1.2*'Deaths per day'!$F113+1.3*'Deaths per day'!$F114)/7,"")</f>
        <v>2.04622556851759</v>
      </c>
      <c r="G114" s="47" t="n">
        <f aca="false">IF(ISNUMBER('Deaths per day'!$G114),(0.7*'Deaths per day'!$G108+0.8*'Deaths per day'!$G109+0.9*'Deaths per day'!$G110+'Deaths per day'!$G111+1.1*'Deaths per day'!$G112+1.2*'Deaths per day'!$G113+1.3*'Deaths per day'!$G114)/7,"")</f>
        <v>4.31742967457253</v>
      </c>
      <c r="H114" s="47" t="n">
        <f aca="false">IF(ISNUMBER('Deaths per day'!$H114),(0.7*'Deaths per day'!$H108+0.8*'Deaths per day'!$H109+0.9*'Deaths per day'!$H110+'Deaths per day'!$H111+1.1*'Deaths per day'!$H112+1.2*'Deaths per day'!$H113+1.3*'Deaths per day'!$H114)/7,"")</f>
        <v>4.76281794617832</v>
      </c>
      <c r="I114" s="47" t="n">
        <f aca="false">IF(ISNUMBER('Deaths per day'!$I114),(0.7*'Deaths per day'!$I108+0.8*'Deaths per day'!$I109+0.9*'Deaths per day'!$I110+'Deaths per day'!$I111+1.1*'Deaths per day'!$I112+1.2*'Deaths per day'!$I113+1.3*'Deaths per day'!$I114)/7,"")</f>
        <v>3.04298662063012</v>
      </c>
      <c r="J114" s="47" t="n">
        <f aca="false">IF(ISNUMBER('Deaths per day'!$J114),(0.7*'Deaths per day'!$J108+0.8*'Deaths per day'!$J109+0.9*'Deaths per day'!$J110+'Deaths per day'!$J111+1.1*'Deaths per day'!$J112+1.2*'Deaths per day'!$J113+1.3*'Deaths per day'!$J114)/7,"")</f>
        <v>0.460218940763223</v>
      </c>
      <c r="K114" s="54"/>
      <c r="M114" s="15" t="n">
        <f aca="false">M113+1</f>
        <v>43959</v>
      </c>
      <c r="N114" s="0" t="n">
        <f aca="false">N113+1</f>
        <v>62</v>
      </c>
      <c r="O114" s="47" t="n">
        <f aca="false">IF(ISNUMBER($D114),$D114,"")</f>
        <v>4.5660903250189</v>
      </c>
      <c r="P114" s="47" t="n">
        <f aca="false">IF(ISNUMBER($E114),$E114,"")</f>
        <v>3.57097020626432</v>
      </c>
      <c r="Q114" s="47" t="n">
        <f aca="false">IF(ISNUMBER($F114),$F114,"")</f>
        <v>2.04622556851759</v>
      </c>
      <c r="R114" s="47" t="n">
        <f aca="false">IF(ISNUMBER($H114),$H114,"")</f>
        <v>4.76281794617832</v>
      </c>
      <c r="S114" s="47" t="n">
        <f aca="false">IF(ISNUMBER($J114),$J114,"")</f>
        <v>0.460218940763223</v>
      </c>
      <c r="T114" s="47" t="n">
        <f aca="false">IF(ISNUMBER($I114),$I114,"")</f>
        <v>3.04298662063012</v>
      </c>
      <c r="U114" s="47" t="n">
        <f aca="false">IF(ISNUMBER($G114),$G114,"")</f>
        <v>4.31742967457253</v>
      </c>
      <c r="Y114" s="0" t="n">
        <f aca="false">Y113+1</f>
        <v>62</v>
      </c>
      <c r="Z114" s="47" t="n">
        <f aca="false">IF(ISNUMBER($E114),$E114,"")</f>
        <v>3.57097020626432</v>
      </c>
      <c r="AA114" s="47" t="n">
        <f aca="false">IF(ISNUMBER($G114),$G114,"")</f>
        <v>4.31742967457253</v>
      </c>
      <c r="AB114" s="47" t="n">
        <f aca="false">IF(ISNUMBER($I114),$I114,"")</f>
        <v>3.04298662063012</v>
      </c>
      <c r="AC114" s="47" t="n">
        <f aca="false">IF(ISNUMBER($J114),$J114,"")</f>
        <v>0.460218940763223</v>
      </c>
      <c r="AD114" s="47" t="n">
        <f aca="false">IF(ISNUMBER($D114),$D114,"")</f>
        <v>4.5660903250189</v>
      </c>
      <c r="AE114" s="47" t="n">
        <f aca="false">IF(ISNUMBER($F114),$F114,"")</f>
        <v>2.04622556851759</v>
      </c>
      <c r="AF114" s="47" t="n">
        <f aca="false">IF(ISNUMBER($H114),$H114,"")</f>
        <v>4.76281794617832</v>
      </c>
      <c r="AG114" s="32"/>
    </row>
    <row r="115" customFormat="false" ht="12.8" hidden="false" customHeight="false" outlineLevel="0" collapsed="false">
      <c r="C115" s="0" t="n">
        <f aca="false">C114+1</f>
        <v>63</v>
      </c>
      <c r="D115" s="47" t="n">
        <f aca="false">IF(ISNUMBER('Deaths per day'!$D115),(0.7*'Deaths per day'!$D109+0.8*'Deaths per day'!$D110+0.9*'Deaths per day'!$D111+'Deaths per day'!$D112+1.1*'Deaths per day'!$D113+1.2*'Deaths per day'!$D114+1.3*'Deaths per day'!$D115)/7,"")</f>
        <v>4.02588813303099</v>
      </c>
      <c r="E115" s="47" t="n">
        <f aca="false">IF(ISNUMBER('Deaths per day'!$E115),(0.7*'Deaths per day'!$E109+0.8*'Deaths per day'!$E110+0.9*'Deaths per day'!$E111+'Deaths per day'!$E112+1.1*'Deaths per day'!$E113+1.2*'Deaths per day'!$E114+1.3*'Deaths per day'!$E115)/7,"")</f>
        <v>3.30145148968678</v>
      </c>
      <c r="F115" s="47" t="n">
        <f aca="false">IF(ISNUMBER('Deaths per day'!$F115),(0.7*'Deaths per day'!$F109+0.8*'Deaths per day'!$F110+0.9*'Deaths per day'!$F111+'Deaths per day'!$F112+1.1*'Deaths per day'!$F113+1.2*'Deaths per day'!$F114+1.3*'Deaths per day'!$F115)/7,"")</f>
        <v>2.02455733327497</v>
      </c>
      <c r="G115" s="47" t="n">
        <f aca="false">IF(ISNUMBER('Deaths per day'!$G115),(0.7*'Deaths per day'!$G109+0.8*'Deaths per day'!$G110+0.9*'Deaths per day'!$G111+'Deaths per day'!$G112+1.1*'Deaths per day'!$G113+1.2*'Deaths per day'!$G114+1.3*'Deaths per day'!$G115)/7,"")</f>
        <v>5.2095973524545</v>
      </c>
      <c r="H115" s="47" t="n">
        <f aca="false">IF(ISNUMBER('Deaths per day'!$H115),(0.7*'Deaths per day'!$H109+0.8*'Deaths per day'!$H110+0.9*'Deaths per day'!$H111+'Deaths per day'!$H112+1.1*'Deaths per day'!$H113+1.2*'Deaths per day'!$H114+1.3*'Deaths per day'!$H115)/7,"")</f>
        <v>4.40562240532738</v>
      </c>
      <c r="I115" s="47" t="n">
        <f aca="false">IF(ISNUMBER('Deaths per day'!$I115),(0.7*'Deaths per day'!$I109+0.8*'Deaths per day'!$I110+0.9*'Deaths per day'!$I111+'Deaths per day'!$I112+1.1*'Deaths per day'!$I113+1.2*'Deaths per day'!$I114+1.3*'Deaths per day'!$I115)/7,"")</f>
        <v>3.05429434613725</v>
      </c>
      <c r="J115" s="47" t="str">
        <f aca="false">IF(ISNUMBER('Deaths per day'!$J115),(0.7*'Deaths per day'!$J109+0.8*'Deaths per day'!$J110+0.9*'Deaths per day'!$J111+'Deaths per day'!$J112+1.1*'Deaths per day'!$J113+1.2*'Deaths per day'!$J114+1.3*'Deaths per day'!$J115)/7,"")</f>
        <v/>
      </c>
      <c r="K115" s="54"/>
      <c r="M115" s="15" t="n">
        <f aca="false">M114+1</f>
        <v>43960</v>
      </c>
      <c r="N115" s="0" t="n">
        <f aca="false">N114+1</f>
        <v>63</v>
      </c>
      <c r="O115" s="47" t="n">
        <f aca="false">IF(ISNUMBER($D115),$D115,"")</f>
        <v>4.02588813303099</v>
      </c>
      <c r="P115" s="47" t="n">
        <f aca="false">IF(ISNUMBER($E115),$E115,"")</f>
        <v>3.30145148968678</v>
      </c>
      <c r="Q115" s="47" t="n">
        <f aca="false">IF(ISNUMBER($F115),$F115,"")</f>
        <v>2.02455733327497</v>
      </c>
      <c r="R115" s="47" t="n">
        <f aca="false">IF(ISNUMBER($H115),$H115,"")</f>
        <v>4.40562240532738</v>
      </c>
      <c r="S115" s="47" t="str">
        <f aca="false">IF(ISNUMBER($J115),$J115,"")</f>
        <v/>
      </c>
      <c r="T115" s="47" t="n">
        <f aca="false">IF(ISNUMBER($I115),$I115,"")</f>
        <v>3.05429434613725</v>
      </c>
      <c r="U115" s="47" t="n">
        <f aca="false">IF(ISNUMBER($G115),$G115,"")</f>
        <v>5.2095973524545</v>
      </c>
      <c r="Y115" s="0" t="n">
        <f aca="false">Y114+1</f>
        <v>63</v>
      </c>
      <c r="Z115" s="47" t="n">
        <f aca="false">IF(ISNUMBER($E115),$E115,"")</f>
        <v>3.30145148968678</v>
      </c>
      <c r="AA115" s="47" t="n">
        <f aca="false">IF(ISNUMBER($G115),$G115,"")</f>
        <v>5.2095973524545</v>
      </c>
      <c r="AB115" s="47" t="n">
        <f aca="false">IF(ISNUMBER($I115),$I115,"")</f>
        <v>3.05429434613725</v>
      </c>
      <c r="AC115" s="47" t="str">
        <f aca="false">IF(ISNUMBER($J115),$J115,"")</f>
        <v/>
      </c>
      <c r="AD115" s="47" t="n">
        <f aca="false">IF(ISNUMBER($D115),$D115,"")</f>
        <v>4.02588813303099</v>
      </c>
      <c r="AE115" s="47" t="n">
        <f aca="false">IF(ISNUMBER($F115),$F115,"")</f>
        <v>2.02455733327497</v>
      </c>
      <c r="AF115" s="47" t="n">
        <f aca="false">IF(ISNUMBER($H115),$H115,"")</f>
        <v>4.40562240532738</v>
      </c>
      <c r="AG115" s="32"/>
    </row>
    <row r="116" customFormat="false" ht="12.8" hidden="false" customHeight="false" outlineLevel="0" collapsed="false">
      <c r="C116" s="0" t="n">
        <f aca="false">C115+1</f>
        <v>64</v>
      </c>
      <c r="D116" s="47" t="n">
        <f aca="false">IF(ISNUMBER('Deaths per day'!$D116),(0.7*'Deaths per day'!$D110+0.8*'Deaths per day'!$D111+0.9*'Deaths per day'!$D112+'Deaths per day'!$D113+1.1*'Deaths per day'!$D114+1.2*'Deaths per day'!$D115+1.3*'Deaths per day'!$D116)/7,"")</f>
        <v>3.88794406651549</v>
      </c>
      <c r="E116" s="47" t="n">
        <f aca="false">IF(ISNUMBER('Deaths per day'!$E116),(0.7*'Deaths per day'!$E110+0.8*'Deaths per day'!$E111+0.9*'Deaths per day'!$E112+'Deaths per day'!$E113+1.1*'Deaths per day'!$E114+1.2*'Deaths per day'!$E115+1.3*'Deaths per day'!$E116)/7,"")</f>
        <v>3.05332314744079</v>
      </c>
      <c r="F116" s="47" t="n">
        <f aca="false">IF(ISNUMBER('Deaths per day'!$F116),(0.7*'Deaths per day'!$F110+0.8*'Deaths per day'!$F111+0.9*'Deaths per day'!$F112+'Deaths per day'!$F113+1.1*'Deaths per day'!$F114+1.2*'Deaths per day'!$F115+1.3*'Deaths per day'!$F116)/7,"")</f>
        <v>1.56821116680164</v>
      </c>
      <c r="G116" s="47" t="n">
        <f aca="false">IF(ISNUMBER('Deaths per day'!$G116),(0.7*'Deaths per day'!$G110+0.8*'Deaths per day'!$G111+0.9*'Deaths per day'!$G112+'Deaths per day'!$G113+1.1*'Deaths per day'!$G114+1.2*'Deaths per day'!$G115+1.3*'Deaths per day'!$G116)/7,"")</f>
        <v>5.65774958632102</v>
      </c>
      <c r="H116" s="47" t="n">
        <f aca="false">IF(ISNUMBER('Deaths per day'!$H116),(0.7*'Deaths per day'!$H110+0.8*'Deaths per day'!$H111+0.9*'Deaths per day'!$H112+'Deaths per day'!$H113+1.1*'Deaths per day'!$H114+1.2*'Deaths per day'!$H115+1.3*'Deaths per day'!$H116)/7,"")</f>
        <v>4.08024782416286</v>
      </c>
      <c r="I116" s="47" t="str">
        <f aca="false">IF(ISNUMBER('Deaths per day'!$I116),(0.7*'Deaths per day'!$I110+0.8*'Deaths per day'!$I111+0.9*'Deaths per day'!$I112+'Deaths per day'!$I113+1.1*'Deaths per day'!$I114+1.2*'Deaths per day'!$I115+1.3*'Deaths per day'!$I116)/7,"")</f>
        <v/>
      </c>
      <c r="J116" s="47" t="str">
        <f aca="false">IF(ISNUMBER('Deaths per day'!$J116),(0.7*'Deaths per day'!$J110+0.8*'Deaths per day'!$J111+0.9*'Deaths per day'!$J112+'Deaths per day'!$J113+1.1*'Deaths per day'!$J114+1.2*'Deaths per day'!$J115+1.3*'Deaths per day'!$J116)/7,"")</f>
        <v/>
      </c>
      <c r="K116" s="54"/>
      <c r="M116" s="15" t="n">
        <f aca="false">M115+1</f>
        <v>43961</v>
      </c>
      <c r="N116" s="0" t="n">
        <f aca="false">N115+1</f>
        <v>64</v>
      </c>
      <c r="O116" s="47" t="n">
        <f aca="false">IF(ISNUMBER($D116),$D116,"")</f>
        <v>3.88794406651549</v>
      </c>
      <c r="P116" s="47" t="n">
        <f aca="false">IF(ISNUMBER($E116),$E116,"")</f>
        <v>3.05332314744079</v>
      </c>
      <c r="Q116" s="47" t="n">
        <f aca="false">IF(ISNUMBER($F116),$F116,"")</f>
        <v>1.56821116680164</v>
      </c>
      <c r="R116" s="47" t="n">
        <f aca="false">IF(ISNUMBER($H116),$H116,"")</f>
        <v>4.08024782416286</v>
      </c>
      <c r="S116" s="47" t="str">
        <f aca="false">IF(ISNUMBER($J116),$J116,"")</f>
        <v/>
      </c>
      <c r="T116" s="47" t="str">
        <f aca="false">IF(ISNUMBER($I116),$I116,"")</f>
        <v/>
      </c>
      <c r="U116" s="47" t="n">
        <f aca="false">IF(ISNUMBER($G116),$G116,"")</f>
        <v>5.65774958632102</v>
      </c>
      <c r="Y116" s="0" t="n">
        <f aca="false">Y115+1</f>
        <v>64</v>
      </c>
      <c r="Z116" s="47" t="n">
        <f aca="false">IF(ISNUMBER($E116),$E116,"")</f>
        <v>3.05332314744079</v>
      </c>
      <c r="AA116" s="47" t="n">
        <f aca="false">IF(ISNUMBER($G116),$G116,"")</f>
        <v>5.65774958632102</v>
      </c>
      <c r="AB116" s="47" t="str">
        <f aca="false">IF(ISNUMBER($I116),$I116,"")</f>
        <v/>
      </c>
      <c r="AC116" s="47" t="str">
        <f aca="false">IF(ISNUMBER($J116),$J116,"")</f>
        <v/>
      </c>
      <c r="AD116" s="47" t="n">
        <f aca="false">IF(ISNUMBER($D116),$D116,"")</f>
        <v>3.88794406651549</v>
      </c>
      <c r="AE116" s="47" t="n">
        <f aca="false">IF(ISNUMBER($F116),$F116,"")</f>
        <v>1.56821116680164</v>
      </c>
      <c r="AF116" s="47" t="n">
        <f aca="false">IF(ISNUMBER($H116),$H116,"")</f>
        <v>4.08024782416286</v>
      </c>
      <c r="AG116" s="32"/>
    </row>
    <row r="117" customFormat="false" ht="12.8" hidden="false" customHeight="false" outlineLevel="0" collapsed="false">
      <c r="C117" s="0" t="n">
        <f aca="false">C116+1</f>
        <v>65</v>
      </c>
      <c r="D117" s="47" t="n">
        <f aca="false">IF(ISNUMBER('Deaths per day'!$D117),(0.7*'Deaths per day'!$D111+0.8*'Deaths per day'!$D112+0.9*'Deaths per day'!$D113+'Deaths per day'!$D114+1.1*'Deaths per day'!$D115+1.2*'Deaths per day'!$D116+1.3*'Deaths per day'!$D117)/7,"")</f>
        <v>3.76535336356765</v>
      </c>
      <c r="E117" s="47" t="n">
        <f aca="false">IF(ISNUMBER('Deaths per day'!$E117),(0.7*'Deaths per day'!$E111+0.8*'Deaths per day'!$E112+0.9*'Deaths per day'!$E113+'Deaths per day'!$E114+1.1*'Deaths per day'!$E115+1.2*'Deaths per day'!$E116+1.3*'Deaths per day'!$E117)/7,"")</f>
        <v>2.74774637127578</v>
      </c>
      <c r="F117" s="47" t="n">
        <f aca="false">IF(ISNUMBER('Deaths per day'!$F117),(0.7*'Deaths per day'!$F111+0.8*'Deaths per day'!$F112+0.9*'Deaths per day'!$F113+'Deaths per day'!$F114+1.1*'Deaths per day'!$F115+1.2*'Deaths per day'!$F116+1.3*'Deaths per day'!$F117)/7,"")</f>
        <v>1.46928144629999</v>
      </c>
      <c r="G117" s="47" t="n">
        <f aca="false">IF(ISNUMBER('Deaths per day'!$G117),(0.7*'Deaths per day'!$G111+0.8*'Deaths per day'!$G112+0.9*'Deaths per day'!$G113+'Deaths per day'!$G114+1.1*'Deaths per day'!$G115+1.2*'Deaths per day'!$G116+1.3*'Deaths per day'!$G117)/7,"")</f>
        <v>5.6150027578599</v>
      </c>
      <c r="H117" s="47" t="n">
        <f aca="false">IF(ISNUMBER('Deaths per day'!$H117),(0.7*'Deaths per day'!$H111+0.8*'Deaths per day'!$H112+0.9*'Deaths per day'!$H113+'Deaths per day'!$H114+1.1*'Deaths per day'!$H115+1.2*'Deaths per day'!$H116+1.3*'Deaths per day'!$H117)/7,"")</f>
        <v>3.31190862537669</v>
      </c>
      <c r="I117" s="47" t="str">
        <f aca="false">IF(ISNUMBER('Deaths per day'!$I117),(0.7*'Deaths per day'!$I111+0.8*'Deaths per day'!$I112+0.9*'Deaths per day'!$I113+'Deaths per day'!$I114+1.1*'Deaths per day'!$I115+1.2*'Deaths per day'!$I116+1.3*'Deaths per day'!$I117)/7,"")</f>
        <v/>
      </c>
      <c r="J117" s="47" t="str">
        <f aca="false">IF(ISNUMBER('Deaths per day'!$J117),(0.7*'Deaths per day'!$J111+0.8*'Deaths per day'!$J112+0.9*'Deaths per day'!$J113+'Deaths per day'!$J114+1.1*'Deaths per day'!$J115+1.2*'Deaths per day'!$J116+1.3*'Deaths per day'!$J117)/7,"")</f>
        <v/>
      </c>
      <c r="K117" s="54"/>
      <c r="M117" s="15" t="n">
        <f aca="false">M116+1</f>
        <v>43962</v>
      </c>
      <c r="N117" s="0" t="n">
        <f aca="false">N116+1</f>
        <v>65</v>
      </c>
      <c r="O117" s="47" t="n">
        <f aca="false">IF(ISNUMBER($D117),$D117,"")</f>
        <v>3.76535336356765</v>
      </c>
      <c r="P117" s="47" t="n">
        <f aca="false">IF(ISNUMBER($E117),$E117,"")</f>
        <v>2.74774637127578</v>
      </c>
      <c r="Q117" s="47" t="n">
        <f aca="false">IF(ISNUMBER($F117),$F117,"")</f>
        <v>1.46928144629999</v>
      </c>
      <c r="R117" s="47" t="n">
        <f aca="false">IF(ISNUMBER($H117),$H117,"")</f>
        <v>3.31190862537669</v>
      </c>
      <c r="S117" s="47" t="str">
        <f aca="false">IF(ISNUMBER($J117),$J117,"")</f>
        <v/>
      </c>
      <c r="T117" s="47" t="str">
        <f aca="false">IF(ISNUMBER($I117),$I117,"")</f>
        <v/>
      </c>
      <c r="U117" s="47" t="n">
        <f aca="false">IF(ISNUMBER($G117),$G117,"")</f>
        <v>5.6150027578599</v>
      </c>
      <c r="Y117" s="0" t="n">
        <f aca="false">Y116+1</f>
        <v>65</v>
      </c>
      <c r="Z117" s="47" t="n">
        <f aca="false">IF(ISNUMBER($E117),$E117,"")</f>
        <v>2.74774637127578</v>
      </c>
      <c r="AA117" s="47" t="n">
        <f aca="false">IF(ISNUMBER($G117),$G117,"")</f>
        <v>5.6150027578599</v>
      </c>
      <c r="AB117" s="47" t="str">
        <f aca="false">IF(ISNUMBER($I117),$I117,"")</f>
        <v/>
      </c>
      <c r="AC117" s="47" t="str">
        <f aca="false">IF(ISNUMBER($J117),$J117,"")</f>
        <v/>
      </c>
      <c r="AD117" s="47" t="n">
        <f aca="false">IF(ISNUMBER($D117),$D117,"")</f>
        <v>3.76535336356765</v>
      </c>
      <c r="AE117" s="47" t="n">
        <f aca="false">IF(ISNUMBER($F117),$F117,"")</f>
        <v>1.46928144629999</v>
      </c>
      <c r="AF117" s="47" t="n">
        <f aca="false">IF(ISNUMBER($H117),$H117,"")</f>
        <v>3.31190862537669</v>
      </c>
      <c r="AG117" s="32"/>
    </row>
    <row r="118" customFormat="false" ht="12.8" hidden="false" customHeight="false" outlineLevel="0" collapsed="false">
      <c r="C118" s="0" t="n">
        <f aca="false">C117+1</f>
        <v>66</v>
      </c>
      <c r="D118" s="47" t="n">
        <f aca="false">IF(ISNUMBER('Deaths per day'!$D118),(0.7*'Deaths per day'!$D112+0.8*'Deaths per day'!$D113+0.9*'Deaths per day'!$D114+'Deaths per day'!$D115+1.1*'Deaths per day'!$D116+1.2*'Deaths per day'!$D117+1.3*'Deaths per day'!$D118)/7,"")</f>
        <v>3.56694066515495</v>
      </c>
      <c r="E118" s="47" t="n">
        <f aca="false">IF(ISNUMBER('Deaths per day'!$E118),(0.7*'Deaths per day'!$E112+0.8*'Deaths per day'!$E113+0.9*'Deaths per day'!$E114+'Deaths per day'!$E115+1.1*'Deaths per day'!$E116+1.2*'Deaths per day'!$E117+1.3*'Deaths per day'!$E118)/7,"")</f>
        <v>2.40427807486631</v>
      </c>
      <c r="F118" s="47" t="n">
        <f aca="false">IF(ISNUMBER('Deaths per day'!$F118),(0.7*'Deaths per day'!$F112+0.8*'Deaths per day'!$F113+0.9*'Deaths per day'!$F114+'Deaths per day'!$F115+1.1*'Deaths per day'!$F116+1.2*'Deaths per day'!$F117+1.3*'Deaths per day'!$F118)/7,"")</f>
        <v>1.29921863030489</v>
      </c>
      <c r="G118" s="47" t="str">
        <f aca="false">IF(ISNUMBER('Deaths per day'!$G118),(0.7*'Deaths per day'!$G112+0.8*'Deaths per day'!$G113+0.9*'Deaths per day'!$G114+'Deaths per day'!$G115+1.1*'Deaths per day'!$G116+1.2*'Deaths per day'!$G117+1.3*'Deaths per day'!$G118)/7,"")</f>
        <v/>
      </c>
      <c r="H118" s="47" t="n">
        <f aca="false">IF(ISNUMBER('Deaths per day'!$H118),(0.7*'Deaths per day'!$H112+0.8*'Deaths per day'!$H113+0.9*'Deaths per day'!$H114+'Deaths per day'!$H115+1.1*'Deaths per day'!$H116+1.2*'Deaths per day'!$H117+1.3*'Deaths per day'!$H118)/7,"")</f>
        <v>3.6218995637789</v>
      </c>
      <c r="I118" s="47" t="str">
        <f aca="false">IF(ISNUMBER('Deaths per day'!$I118),(0.7*'Deaths per day'!$I112+0.8*'Deaths per day'!$I113+0.9*'Deaths per day'!$I114+'Deaths per day'!$I115+1.1*'Deaths per day'!$I116+1.2*'Deaths per day'!$I117+1.3*'Deaths per day'!$I118)/7,"")</f>
        <v/>
      </c>
      <c r="J118" s="47" t="str">
        <f aca="false">IF(ISNUMBER('Deaths per day'!$J118),(0.7*'Deaths per day'!$J112+0.8*'Deaths per day'!$J113+0.9*'Deaths per day'!$J114+'Deaths per day'!$J115+1.1*'Deaths per day'!$J116+1.2*'Deaths per day'!$J117+1.3*'Deaths per day'!$J118)/7,"")</f>
        <v/>
      </c>
      <c r="K118" s="54"/>
      <c r="M118" s="15" t="n">
        <f aca="false">M117+1</f>
        <v>43963</v>
      </c>
      <c r="N118" s="0" t="n">
        <f aca="false">N117+1</f>
        <v>66</v>
      </c>
      <c r="O118" s="47" t="n">
        <f aca="false">IF(ISNUMBER($D118),$D118,"")</f>
        <v>3.56694066515495</v>
      </c>
      <c r="P118" s="47" t="n">
        <f aca="false">IF(ISNUMBER($E118),$E118,"")</f>
        <v>2.40427807486631</v>
      </c>
      <c r="Q118" s="47" t="n">
        <f aca="false">IF(ISNUMBER($F118),$F118,"")</f>
        <v>1.29921863030489</v>
      </c>
      <c r="R118" s="47" t="n">
        <f aca="false">IF(ISNUMBER($H118),$H118,"")</f>
        <v>3.6218995637789</v>
      </c>
      <c r="S118" s="47" t="str">
        <f aca="false">IF(ISNUMBER($J118),$J118,"")</f>
        <v/>
      </c>
      <c r="T118" s="47" t="str">
        <f aca="false">IF(ISNUMBER($I118),$I118,"")</f>
        <v/>
      </c>
      <c r="U118" s="47" t="str">
        <f aca="false">IF(ISNUMBER($G118),$G118,"")</f>
        <v/>
      </c>
      <c r="Y118" s="0" t="n">
        <f aca="false">Y117+1</f>
        <v>66</v>
      </c>
      <c r="Z118" s="47" t="n">
        <f aca="false">IF(ISNUMBER($E118),$E118,"")</f>
        <v>2.40427807486631</v>
      </c>
      <c r="AA118" s="47" t="str">
        <f aca="false">IF(ISNUMBER($G118),$G118,"")</f>
        <v/>
      </c>
      <c r="AB118" s="47" t="str">
        <f aca="false">IF(ISNUMBER($I118),$I118,"")</f>
        <v/>
      </c>
      <c r="AC118" s="47" t="str">
        <f aca="false">IF(ISNUMBER($J118),$J118,"")</f>
        <v/>
      </c>
      <c r="AD118" s="47" t="n">
        <f aca="false">IF(ISNUMBER($D118),$D118,"")</f>
        <v>3.56694066515495</v>
      </c>
      <c r="AE118" s="47" t="n">
        <f aca="false">IF(ISNUMBER($F118),$F118,"")</f>
        <v>1.29921863030489</v>
      </c>
      <c r="AF118" s="47" t="n">
        <f aca="false">IF(ISNUMBER($H118),$H118,"")</f>
        <v>3.6218995637789</v>
      </c>
      <c r="AG118" s="32"/>
    </row>
    <row r="119" customFormat="false" ht="12.8" hidden="false" customHeight="false" outlineLevel="0" collapsed="false">
      <c r="C119" s="0" t="n">
        <f aca="false">C118+1</f>
        <v>67</v>
      </c>
      <c r="D119" s="47" t="n">
        <f aca="false">IF(ISNUMBER('Deaths per day'!$D119),(0.7*'Deaths per day'!$D113+0.8*'Deaths per day'!$D114+0.9*'Deaths per day'!$D115+'Deaths per day'!$D116+1.1*'Deaths per day'!$D117+1.2*'Deaths per day'!$D118+1.3*'Deaths per day'!$D119)/7,"")</f>
        <v>3.26577853363568</v>
      </c>
      <c r="E119" s="47" t="n">
        <f aca="false">IF(ISNUMBER('Deaths per day'!$E119),(0.7*'Deaths per day'!$E113+0.8*'Deaths per day'!$E114+0.9*'Deaths per day'!$E115+'Deaths per day'!$E116+1.1*'Deaths per day'!$E117+1.2*'Deaths per day'!$E118+1.3*'Deaths per day'!$E119)/7,"")</f>
        <v>2.24171122994652</v>
      </c>
      <c r="F119" s="47" t="n">
        <f aca="false">IF(ISNUMBER('Deaths per day'!$F119),(0.7*'Deaths per day'!$F113+0.8*'Deaths per day'!$F114+0.9*'Deaths per day'!$F115+'Deaths per day'!$F116+1.1*'Deaths per day'!$F117+1.2*'Deaths per day'!$F118+1.3*'Deaths per day'!$F119)/7,"")</f>
        <v>0.609774781676115</v>
      </c>
      <c r="G119" s="47" t="str">
        <f aca="false">IF(ISNUMBER('Deaths per day'!$G119),(0.7*'Deaths per day'!$G113+0.8*'Deaths per day'!$G114+0.9*'Deaths per day'!$G115+'Deaths per day'!$G116+1.1*'Deaths per day'!$G117+1.2*'Deaths per day'!$G118+1.3*'Deaths per day'!$G119)/7,"")</f>
        <v/>
      </c>
      <c r="H119" s="47" t="n">
        <f aca="false">IF(ISNUMBER('Deaths per day'!$H119),(0.7*'Deaths per day'!$H113+0.8*'Deaths per day'!$H114+0.9*'Deaths per day'!$H115+'Deaths per day'!$H116+1.1*'Deaths per day'!$H117+1.2*'Deaths per day'!$H118+1.3*'Deaths per day'!$H119)/7,"")</f>
        <v>3.85729037152551</v>
      </c>
      <c r="I119" s="47" t="str">
        <f aca="false">IF(ISNUMBER('Deaths per day'!$I119),(0.7*'Deaths per day'!$I113+0.8*'Deaths per day'!$I114+0.9*'Deaths per day'!$I115+'Deaths per day'!$I116+1.1*'Deaths per day'!$I117+1.2*'Deaths per day'!$I118+1.3*'Deaths per day'!$I119)/7,"")</f>
        <v/>
      </c>
      <c r="J119" s="47" t="str">
        <f aca="false">IF(ISNUMBER('Deaths per day'!$J119),(0.7*'Deaths per day'!$J113+0.8*'Deaths per day'!$J114+0.9*'Deaths per day'!$J115+'Deaths per day'!$J116+1.1*'Deaths per day'!$J117+1.2*'Deaths per day'!$J118+1.3*'Deaths per day'!$J119)/7,"")</f>
        <v/>
      </c>
      <c r="K119" s="54"/>
      <c r="M119" s="15" t="n">
        <f aca="false">M118+1</f>
        <v>43964</v>
      </c>
      <c r="N119" s="0" t="n">
        <f aca="false">N118+1</f>
        <v>67</v>
      </c>
      <c r="O119" s="47" t="n">
        <f aca="false">IF(ISNUMBER($D119),$D119,"")</f>
        <v>3.26577853363568</v>
      </c>
      <c r="P119" s="47" t="n">
        <f aca="false">IF(ISNUMBER($E119),$E119,"")</f>
        <v>2.24171122994652</v>
      </c>
      <c r="Q119" s="47" t="n">
        <f aca="false">IF(ISNUMBER($F119),$F119,"")</f>
        <v>0.609774781676115</v>
      </c>
      <c r="R119" s="47" t="n">
        <f aca="false">IF(ISNUMBER($H119),$H119,"")</f>
        <v>3.85729037152551</v>
      </c>
      <c r="S119" s="47" t="str">
        <f aca="false">IF(ISNUMBER($J119),$J119,"")</f>
        <v/>
      </c>
      <c r="T119" s="47" t="str">
        <f aca="false">IF(ISNUMBER($I119),$I119,"")</f>
        <v/>
      </c>
      <c r="U119" s="47" t="str">
        <f aca="false">IF(ISNUMBER($G119),$G119,"")</f>
        <v/>
      </c>
      <c r="Y119" s="0" t="n">
        <f aca="false">Y118+1</f>
        <v>67</v>
      </c>
      <c r="Z119" s="47" t="n">
        <f aca="false">IF(ISNUMBER($E119),$E119,"")</f>
        <v>2.24171122994652</v>
      </c>
      <c r="AA119" s="47" t="str">
        <f aca="false">IF(ISNUMBER($G119),$G119,"")</f>
        <v/>
      </c>
      <c r="AB119" s="47" t="str">
        <f aca="false">IF(ISNUMBER($I119),$I119,"")</f>
        <v/>
      </c>
      <c r="AC119" s="47" t="str">
        <f aca="false">IF(ISNUMBER($J119),$J119,"")</f>
        <v/>
      </c>
      <c r="AD119" s="47" t="n">
        <f aca="false">IF(ISNUMBER($D119),$D119,"")</f>
        <v>3.26577853363568</v>
      </c>
      <c r="AE119" s="47" t="n">
        <f aca="false">IF(ISNUMBER($F119),$F119,"")</f>
        <v>0.609774781676115</v>
      </c>
      <c r="AF119" s="47" t="n">
        <f aca="false">IF(ISNUMBER($H119),$H119,"")</f>
        <v>3.85729037152551</v>
      </c>
      <c r="AG119" s="32"/>
    </row>
    <row r="120" customFormat="false" ht="12.8" hidden="false" customHeight="false" outlineLevel="0" collapsed="false">
      <c r="C120" s="0" t="n">
        <f aca="false">C119+1</f>
        <v>68</v>
      </c>
      <c r="D120" s="47" t="n">
        <f aca="false">IF(ISNUMBER('Deaths per day'!$D120),(0.7*'Deaths per day'!$D114+0.8*'Deaths per day'!$D115+0.9*'Deaths per day'!$D116+'Deaths per day'!$D117+1.1*'Deaths per day'!$D118+1.2*'Deaths per day'!$D119+1.3*'Deaths per day'!$D120)/7,"")</f>
        <v>3.34608843537415</v>
      </c>
      <c r="E120" s="47" t="n">
        <f aca="false">IF(ISNUMBER('Deaths per day'!$E120),(0.7*'Deaths per day'!$E114+0.8*'Deaths per day'!$E115+0.9*'Deaths per day'!$E116+'Deaths per day'!$E117+1.1*'Deaths per day'!$E118+1.2*'Deaths per day'!$E119+1.3*'Deaths per day'!$E120)/7,"")</f>
        <v>1.81084797555386</v>
      </c>
      <c r="F120" s="47" t="n">
        <f aca="false">IF(ISNUMBER('Deaths per day'!$F120),(0.7*'Deaths per day'!$F114+0.8*'Deaths per day'!$F115+0.9*'Deaths per day'!$F116+'Deaths per day'!$F117+1.1*'Deaths per day'!$F118+1.2*'Deaths per day'!$F119+1.3*'Deaths per day'!$F120)/7,"")</f>
        <v>0.566000569064764</v>
      </c>
      <c r="G120" s="47" t="str">
        <f aca="false">IF(ISNUMBER('Deaths per day'!$G120),(0.7*'Deaths per day'!$G114+0.8*'Deaths per day'!$G115+0.9*'Deaths per day'!$G116+'Deaths per day'!$G117+1.1*'Deaths per day'!$G118+1.2*'Deaths per day'!$G119+1.3*'Deaths per day'!$G120)/7,"")</f>
        <v/>
      </c>
      <c r="H120" s="47" t="str">
        <f aca="false">IF(ISNUMBER('Deaths per day'!$H120),(0.7*'Deaths per day'!$H114+0.8*'Deaths per day'!$H115+0.9*'Deaths per day'!$H116+'Deaths per day'!$H117+1.1*'Deaths per day'!$H118+1.2*'Deaths per day'!$H119+1.3*'Deaths per day'!$H120)/7,"")</f>
        <v/>
      </c>
      <c r="I120" s="47" t="str">
        <f aca="false">IF(ISNUMBER('Deaths per day'!$I120),(0.7*'Deaths per day'!$I114+0.8*'Deaths per day'!$I115+0.9*'Deaths per day'!$I116+'Deaths per day'!$I117+1.1*'Deaths per day'!$I118+1.2*'Deaths per day'!$I119+1.3*'Deaths per day'!$I120)/7,"")</f>
        <v/>
      </c>
      <c r="J120" s="47" t="str">
        <f aca="false">IF(ISNUMBER('Deaths per day'!$J120),(0.7*'Deaths per day'!$J114+0.8*'Deaths per day'!$J115+0.9*'Deaths per day'!$J116+'Deaths per day'!$J117+1.1*'Deaths per day'!$J118+1.2*'Deaths per day'!$J119+1.3*'Deaths per day'!$J120)/7,"")</f>
        <v/>
      </c>
      <c r="K120" s="54"/>
      <c r="M120" s="15" t="n">
        <f aca="false">M119+1</f>
        <v>43965</v>
      </c>
      <c r="N120" s="0" t="n">
        <f aca="false">N119+1</f>
        <v>68</v>
      </c>
      <c r="O120" s="47" t="n">
        <f aca="false">IF(ISNUMBER($D120),$D120,"")</f>
        <v>3.34608843537415</v>
      </c>
      <c r="P120" s="47" t="n">
        <f aca="false">IF(ISNUMBER($E120),$E120,"")</f>
        <v>1.81084797555386</v>
      </c>
      <c r="Q120" s="47" t="n">
        <f aca="false">IF(ISNUMBER($F120),$F120,"")</f>
        <v>0.566000569064764</v>
      </c>
      <c r="R120" s="47" t="str">
        <f aca="false">IF(ISNUMBER($H120),$H120,"")</f>
        <v/>
      </c>
      <c r="S120" s="47" t="str">
        <f aca="false">IF(ISNUMBER($J120),$J120,"")</f>
        <v/>
      </c>
      <c r="T120" s="47" t="str">
        <f aca="false">IF(ISNUMBER($I120),$I120,"")</f>
        <v/>
      </c>
      <c r="U120" s="47" t="str">
        <f aca="false">IF(ISNUMBER($G120),$G120,"")</f>
        <v/>
      </c>
      <c r="Y120" s="0" t="n">
        <f aca="false">Y119+1</f>
        <v>68</v>
      </c>
      <c r="Z120" s="47" t="n">
        <f aca="false">IF(ISNUMBER($E120),$E120,"")</f>
        <v>1.81084797555386</v>
      </c>
      <c r="AA120" s="47" t="str">
        <f aca="false">IF(ISNUMBER($G120),$G120,"")</f>
        <v/>
      </c>
      <c r="AB120" s="47" t="str">
        <f aca="false">IF(ISNUMBER($I120),$I120,"")</f>
        <v/>
      </c>
      <c r="AC120" s="47" t="str">
        <f aca="false">IF(ISNUMBER($J120),$J120,"")</f>
        <v/>
      </c>
      <c r="AD120" s="47" t="n">
        <f aca="false">IF(ISNUMBER($D120),$D120,"")</f>
        <v>3.34608843537415</v>
      </c>
      <c r="AE120" s="47" t="n">
        <f aca="false">IF(ISNUMBER($F120),$F120,"")</f>
        <v>0.566000569064764</v>
      </c>
      <c r="AF120" s="47" t="str">
        <f aca="false">IF(ISNUMBER($H120),$H120,"")</f>
        <v/>
      </c>
      <c r="AG120" s="32"/>
    </row>
    <row r="121" customFormat="false" ht="12.8" hidden="false" customHeight="false" outlineLevel="0" collapsed="false">
      <c r="C121" s="0" t="n">
        <f aca="false">C120+1</f>
        <v>69</v>
      </c>
      <c r="D121" s="47" t="n">
        <f aca="false">IF(ISNUMBER('Deaths per day'!$D121),(0.7*'Deaths per day'!$D115+0.8*'Deaths per day'!$D116+0.9*'Deaths per day'!$D117+'Deaths per day'!$D118+1.1*'Deaths per day'!$D119+1.2*'Deaths per day'!$D120+1.3*'Deaths per day'!$D121)/7,"")</f>
        <v>3.41175359032502</v>
      </c>
      <c r="E121" s="47" t="n">
        <f aca="false">IF(ISNUMBER('Deaths per day'!$E121),(0.7*'Deaths per day'!$E115+0.8*'Deaths per day'!$E116+0.9*'Deaths per day'!$E117+'Deaths per day'!$E118+1.1*'Deaths per day'!$E119+1.2*'Deaths per day'!$E120+1.3*'Deaths per day'!$E121)/7,"")</f>
        <v>4.10175706646295</v>
      </c>
      <c r="F121" s="47" t="n">
        <f aca="false">IF(ISNUMBER('Deaths per day'!$F121),(0.7*'Deaths per day'!$F115+0.8*'Deaths per day'!$F116+0.9*'Deaths per day'!$F117+'Deaths per day'!$F118+1.1*'Deaths per day'!$F119+1.2*'Deaths per day'!$F120+1.3*'Deaths per day'!$F121)/7,"")</f>
        <v>1.08757031232901</v>
      </c>
      <c r="G121" s="47" t="str">
        <f aca="false">IF(ISNUMBER('Deaths per day'!$G121),(0.7*'Deaths per day'!$G115+0.8*'Deaths per day'!$G116+0.9*'Deaths per day'!$G117+'Deaths per day'!$G118+1.1*'Deaths per day'!$G119+1.2*'Deaths per day'!$G120+1.3*'Deaths per day'!$G121)/7,"")</f>
        <v/>
      </c>
      <c r="H121" s="47" t="str">
        <f aca="false">IF(ISNUMBER('Deaths per day'!$H121),(0.7*'Deaths per day'!$H115+0.8*'Deaths per day'!$H116+0.9*'Deaths per day'!$H117+'Deaths per day'!$H118+1.1*'Deaths per day'!$H119+1.2*'Deaths per day'!$H120+1.3*'Deaths per day'!$H121)/7,"")</f>
        <v/>
      </c>
      <c r="I121" s="47" t="str">
        <f aca="false">IF(ISNUMBER('Deaths per day'!$I121),(0.7*'Deaths per day'!$I115+0.8*'Deaths per day'!$I116+0.9*'Deaths per day'!$I117+'Deaths per day'!$I118+1.1*'Deaths per day'!$I119+1.2*'Deaths per day'!$I120+1.3*'Deaths per day'!$I121)/7,"")</f>
        <v/>
      </c>
      <c r="J121" s="47" t="str">
        <f aca="false">IF(ISNUMBER('Deaths per day'!$J121),(0.7*'Deaths per day'!$J115+0.8*'Deaths per day'!$J116+0.9*'Deaths per day'!$J117+'Deaths per day'!$J118+1.1*'Deaths per day'!$J119+1.2*'Deaths per day'!$J120+1.3*'Deaths per day'!$J121)/7,"")</f>
        <v/>
      </c>
      <c r="K121" s="54"/>
      <c r="M121" s="15" t="n">
        <f aca="false">M120+1</f>
        <v>43966</v>
      </c>
      <c r="N121" s="0" t="n">
        <f aca="false">N120+1</f>
        <v>69</v>
      </c>
      <c r="O121" s="47" t="n">
        <f aca="false">IF(ISNUMBER($D121),$D121,"")</f>
        <v>3.41175359032502</v>
      </c>
      <c r="P121" s="47" t="n">
        <f aca="false">IF(ISNUMBER($E121),$E121,"")</f>
        <v>4.10175706646295</v>
      </c>
      <c r="Q121" s="47" t="n">
        <f aca="false">IF(ISNUMBER($F121),$F121,"")</f>
        <v>1.08757031232901</v>
      </c>
      <c r="R121" s="47" t="str">
        <f aca="false">IF(ISNUMBER($H121),$H121,"")</f>
        <v/>
      </c>
      <c r="S121" s="47" t="str">
        <f aca="false">IF(ISNUMBER($J121),$J121,"")</f>
        <v/>
      </c>
      <c r="T121" s="47" t="str">
        <f aca="false">IF(ISNUMBER($I121),$I121,"")</f>
        <v/>
      </c>
      <c r="U121" s="47" t="str">
        <f aca="false">IF(ISNUMBER($G121),$G121,"")</f>
        <v/>
      </c>
      <c r="Y121" s="0" t="n">
        <f aca="false">Y120+1</f>
        <v>69</v>
      </c>
      <c r="Z121" s="47" t="n">
        <f aca="false">IF(ISNUMBER($E121),$E121,"")</f>
        <v>4.10175706646295</v>
      </c>
      <c r="AA121" s="47" t="str">
        <f aca="false">IF(ISNUMBER($G121),$G121,"")</f>
        <v/>
      </c>
      <c r="AB121" s="47" t="str">
        <f aca="false">IF(ISNUMBER($I121),$I121,"")</f>
        <v/>
      </c>
      <c r="AC121" s="47" t="str">
        <f aca="false">IF(ISNUMBER($J121),$J121,"")</f>
        <v/>
      </c>
      <c r="AD121" s="47" t="n">
        <f aca="false">IF(ISNUMBER($D121),$D121,"")</f>
        <v>3.41175359032502</v>
      </c>
      <c r="AE121" s="47" t="n">
        <f aca="false">IF(ISNUMBER($F121),$F121,"")</f>
        <v>1.08757031232901</v>
      </c>
      <c r="AF121" s="47" t="str">
        <f aca="false">IF(ISNUMBER($H121),$H121,"")</f>
        <v/>
      </c>
    </row>
    <row r="122" customFormat="false" ht="12.8" hidden="false" customHeight="false" outlineLevel="0" collapsed="false">
      <c r="C122" s="0" t="n">
        <f aca="false">C121+1</f>
        <v>70</v>
      </c>
      <c r="D122" s="47" t="n">
        <f aca="false">IF(ISNUMBER('Deaths per day'!$D122),(0.7*'Deaths per day'!$D116+0.8*'Deaths per day'!$D117+0.9*'Deaths per day'!$D118+'Deaths per day'!$D119+1.1*'Deaths per day'!$D120+1.2*'Deaths per day'!$D121+1.3*'Deaths per day'!$D122)/7,"")</f>
        <v>3.27380952380952</v>
      </c>
      <c r="E122" s="47" t="n">
        <f aca="false">IF(ISNUMBER('Deaths per day'!$E122),(0.7*'Deaths per day'!$E116+0.8*'Deaths per day'!$E117+0.9*'Deaths per day'!$E118+'Deaths per day'!$E119+1.1*'Deaths per day'!$E120+1.2*'Deaths per day'!$E121+1.3*'Deaths per day'!$E122)/7,"")</f>
        <v>3.75248281130635</v>
      </c>
      <c r="F122" s="47" t="n">
        <f aca="false">IF(ISNUMBER('Deaths per day'!$F122),(0.7*'Deaths per day'!$F116+0.8*'Deaths per day'!$F117+0.9*'Deaths per day'!$F118+'Deaths per day'!$F119+1.1*'Deaths per day'!$F120+1.2*'Deaths per day'!$F121+1.3*'Deaths per day'!$F122)/7,"")</f>
        <v>1.01972028278141</v>
      </c>
      <c r="G122" s="47" t="str">
        <f aca="false">IF(ISNUMBER('Deaths per day'!$G122),(0.7*'Deaths per day'!$G116+0.8*'Deaths per day'!$G117+0.9*'Deaths per day'!$G118+'Deaths per day'!$G119+1.1*'Deaths per day'!$G120+1.2*'Deaths per day'!$G121+1.3*'Deaths per day'!$G122)/7,"")</f>
        <v/>
      </c>
      <c r="H122" s="47" t="str">
        <f aca="false">IF(ISNUMBER('Deaths per day'!$H122),(0.7*'Deaths per day'!$H116+0.8*'Deaths per day'!$H117+0.9*'Deaths per day'!$H118+'Deaths per day'!$H119+1.1*'Deaths per day'!$H120+1.2*'Deaths per day'!$H121+1.3*'Deaths per day'!$H122)/7,"")</f>
        <v/>
      </c>
      <c r="I122" s="47" t="str">
        <f aca="false">IF(ISNUMBER('Deaths per day'!$I122),(0.7*'Deaths per day'!$I116+0.8*'Deaths per day'!$I117+0.9*'Deaths per day'!$I118+'Deaths per day'!$I119+1.1*'Deaths per day'!$I120+1.2*'Deaths per day'!$I121+1.3*'Deaths per day'!$I122)/7,"")</f>
        <v/>
      </c>
      <c r="J122" s="47" t="str">
        <f aca="false">IF(ISNUMBER('Deaths per day'!$J122),(0.7*'Deaths per day'!$J116+0.8*'Deaths per day'!$J117+0.9*'Deaths per day'!$J118+'Deaths per day'!$J119+1.1*'Deaths per day'!$J120+1.2*'Deaths per day'!$J121+1.3*'Deaths per day'!$J122)/7,"")</f>
        <v/>
      </c>
      <c r="K122" s="54"/>
      <c r="M122" s="15" t="n">
        <f aca="false">M121+1</f>
        <v>43967</v>
      </c>
      <c r="N122" s="0" t="n">
        <f aca="false">N121+1</f>
        <v>70</v>
      </c>
      <c r="O122" s="47" t="n">
        <f aca="false">IF(ISNUMBER($D122),$D122,"")</f>
        <v>3.27380952380952</v>
      </c>
      <c r="P122" s="47" t="n">
        <f aca="false">IF(ISNUMBER($E122),$E122,"")</f>
        <v>3.75248281130635</v>
      </c>
      <c r="Q122" s="47" t="n">
        <f aca="false">IF(ISNUMBER($F122),$F122,"")</f>
        <v>1.01972028278141</v>
      </c>
      <c r="R122" s="47" t="str">
        <f aca="false">IF(ISNUMBER($H122),$H122,"")</f>
        <v/>
      </c>
      <c r="S122" s="47" t="str">
        <f aca="false">IF(ISNUMBER($J122),$J122,"")</f>
        <v/>
      </c>
      <c r="T122" s="47" t="str">
        <f aca="false">IF(ISNUMBER($I122),$I122,"")</f>
        <v/>
      </c>
      <c r="U122" s="47" t="str">
        <f aca="false">IF(ISNUMBER($G122),$G122,"")</f>
        <v/>
      </c>
      <c r="Y122" s="0" t="n">
        <f aca="false">Y121+1</f>
        <v>70</v>
      </c>
      <c r="Z122" s="47" t="n">
        <f aca="false">IF(ISNUMBER($E122),$E122,"")</f>
        <v>3.75248281130635</v>
      </c>
      <c r="AA122" s="47" t="str">
        <f aca="false">IF(ISNUMBER($G122),$G122,"")</f>
        <v/>
      </c>
      <c r="AB122" s="47" t="str">
        <f aca="false">IF(ISNUMBER($I122),$I122,"")</f>
        <v/>
      </c>
      <c r="AC122" s="47" t="str">
        <f aca="false">IF(ISNUMBER($J122),$J122,"")</f>
        <v/>
      </c>
      <c r="AD122" s="47" t="n">
        <f aca="false">IF(ISNUMBER($D122),$D122,"")</f>
        <v>3.27380952380952</v>
      </c>
      <c r="AE122" s="47" t="n">
        <f aca="false">IF(ISNUMBER($F122),$F122,"")</f>
        <v>1.01972028278141</v>
      </c>
      <c r="AF122" s="47" t="str">
        <f aca="false">IF(ISNUMBER($H122),$H122,"")</f>
        <v/>
      </c>
    </row>
    <row r="123" customFormat="false" ht="12.8" hidden="false" customHeight="false" outlineLevel="0" collapsed="false">
      <c r="C123" s="0" t="n">
        <f aca="false">C122+1</f>
        <v>71</v>
      </c>
      <c r="D123" s="47" t="n">
        <f aca="false">IF(ISNUMBER('Deaths per day'!$D123),(0.7*'Deaths per day'!$D117+0.8*'Deaths per day'!$D118+0.9*'Deaths per day'!$D119+'Deaths per day'!$D120+1.1*'Deaths per day'!$D121+1.2*'Deaths per day'!$D122+1.3*'Deaths per day'!$D123)/7,"")</f>
        <v>3.16208427815571</v>
      </c>
      <c r="E123" s="47" t="n">
        <f aca="false">IF(ISNUMBER('Deaths per day'!$E123),(0.7*'Deaths per day'!$E117+0.8*'Deaths per day'!$E118+0.9*'Deaths per day'!$E119+'Deaths per day'!$E120+1.1*'Deaths per day'!$E121+1.2*'Deaths per day'!$E122+1.3*'Deaths per day'!$E123)/7,"")</f>
        <v>3.54621848739497</v>
      </c>
      <c r="F123" s="47" t="n">
        <f aca="false">IF(ISNUMBER('Deaths per day'!$F123),(0.7*'Deaths per day'!$F117+0.8*'Deaths per day'!$F118+0.9*'Deaths per day'!$F119+'Deaths per day'!$F120+1.1*'Deaths per day'!$F121+1.2*'Deaths per day'!$F122+1.3*'Deaths per day'!$F123)/7,"")</f>
        <v>0.996957692223511</v>
      </c>
      <c r="G123" s="47" t="str">
        <f aca="false">IF(ISNUMBER('Deaths per day'!$G123),(0.7*'Deaths per day'!$G117+0.8*'Deaths per day'!$G118+0.9*'Deaths per day'!$G119+'Deaths per day'!$G120+1.1*'Deaths per day'!$G121+1.2*'Deaths per day'!$G122+1.3*'Deaths per day'!$G123)/7,"")</f>
        <v/>
      </c>
      <c r="H123" s="47" t="str">
        <f aca="false">IF(ISNUMBER('Deaths per day'!$H123),(0.7*'Deaths per day'!$H117+0.8*'Deaths per day'!$H118+0.9*'Deaths per day'!$H119+'Deaths per day'!$H120+1.1*'Deaths per day'!$H121+1.2*'Deaths per day'!$H122+1.3*'Deaths per day'!$H123)/7,"")</f>
        <v/>
      </c>
      <c r="I123" s="47" t="str">
        <f aca="false">IF(ISNUMBER('Deaths per day'!$I123),(0.7*'Deaths per day'!$I117+0.8*'Deaths per day'!$I118+0.9*'Deaths per day'!$I119+'Deaths per day'!$I120+1.1*'Deaths per day'!$I121+1.2*'Deaths per day'!$I122+1.3*'Deaths per day'!$I123)/7,"")</f>
        <v/>
      </c>
      <c r="J123" s="47" t="str">
        <f aca="false">IF(ISNUMBER('Deaths per day'!$J123),(0.7*'Deaths per day'!$J117+0.8*'Deaths per day'!$J118+0.9*'Deaths per day'!$J119+'Deaths per day'!$J120+1.1*'Deaths per day'!$J121+1.2*'Deaths per day'!$J122+1.3*'Deaths per day'!$J123)/7,"")</f>
        <v/>
      </c>
      <c r="K123" s="54"/>
      <c r="M123" s="15" t="n">
        <f aca="false">M122+1</f>
        <v>43968</v>
      </c>
      <c r="N123" s="0" t="n">
        <f aca="false">N122+1</f>
        <v>71</v>
      </c>
      <c r="O123" s="47" t="n">
        <f aca="false">IF(ISNUMBER($D123),$D123,"")</f>
        <v>3.16208427815571</v>
      </c>
      <c r="P123" s="47" t="n">
        <f aca="false">IF(ISNUMBER($E123),$E123,"")</f>
        <v>3.54621848739497</v>
      </c>
      <c r="Q123" s="47" t="n">
        <f aca="false">IF(ISNUMBER($F123),$F123,"")</f>
        <v>0.996957692223511</v>
      </c>
      <c r="R123" s="47" t="str">
        <f aca="false">IF(ISNUMBER($H123),$H123,"")</f>
        <v/>
      </c>
      <c r="S123" s="47" t="str">
        <f aca="false">IF(ISNUMBER($J123),$J123,"")</f>
        <v/>
      </c>
      <c r="T123" s="47" t="str">
        <f aca="false">IF(ISNUMBER($I123),$I123,"")</f>
        <v/>
      </c>
      <c r="U123" s="47" t="str">
        <f aca="false">IF(ISNUMBER($G123),$G123,"")</f>
        <v/>
      </c>
      <c r="Y123" s="0" t="n">
        <f aca="false">Y122+1</f>
        <v>71</v>
      </c>
      <c r="Z123" s="47" t="n">
        <f aca="false">IF(ISNUMBER($E123),$E123,"")</f>
        <v>3.54621848739497</v>
      </c>
      <c r="AA123" s="47" t="str">
        <f aca="false">IF(ISNUMBER($G123),$G123,"")</f>
        <v/>
      </c>
      <c r="AB123" s="47" t="str">
        <f aca="false">IF(ISNUMBER($I123),$I123,"")</f>
        <v/>
      </c>
      <c r="AC123" s="47" t="str">
        <f aca="false">IF(ISNUMBER($J123),$J123,"")</f>
        <v/>
      </c>
      <c r="AD123" s="47" t="n">
        <f aca="false">IF(ISNUMBER($D123),$D123,"")</f>
        <v>3.16208427815571</v>
      </c>
      <c r="AE123" s="47" t="n">
        <f aca="false">IF(ISNUMBER($F123),$F123,"")</f>
        <v>0.996957692223511</v>
      </c>
      <c r="AF123" s="47" t="str">
        <f aca="false">IF(ISNUMBER($H123),$H123,"")</f>
        <v/>
      </c>
    </row>
    <row r="124" customFormat="false" ht="12.8" hidden="false" customHeight="false" outlineLevel="0" collapsed="false">
      <c r="C124" s="0" t="n">
        <f aca="false">C123+1</f>
        <v>72</v>
      </c>
      <c r="D124" s="47" t="n">
        <f aca="false">IF(ISNUMBER('Deaths per day'!$D124),(0.7*'Deaths per day'!$D118+0.8*'Deaths per day'!$D119+0.9*'Deaths per day'!$D120+'Deaths per day'!$D121+1.1*'Deaths per day'!$D122+1.2*'Deaths per day'!$D123+1.3*'Deaths per day'!$D124)/7,"")</f>
        <v>2.89399092970521</v>
      </c>
      <c r="E124" s="47" t="n">
        <f aca="false">IF(ISNUMBER('Deaths per day'!$E124),(0.7*'Deaths per day'!$E118+0.8*'Deaths per day'!$E119+0.9*'Deaths per day'!$E120+'Deaths per day'!$E121+1.1*'Deaths per day'!$E122+1.2*'Deaths per day'!$E123+1.3*'Deaths per day'!$E124)/7,"")</f>
        <v>-4.50603514132925</v>
      </c>
      <c r="F124" s="47" t="str">
        <f aca="false">IF(ISNUMBER('Deaths per day'!$F124),(0.7*'Deaths per day'!$F118+0.8*'Deaths per day'!$F119+0.9*'Deaths per day'!$F120+'Deaths per day'!$F121+1.1*'Deaths per day'!$F122+1.2*'Deaths per day'!$F123+1.3*'Deaths per day'!$F124)/7,"")</f>
        <v/>
      </c>
      <c r="G124" s="47" t="str">
        <f aca="false">IF(ISNUMBER('Deaths per day'!$G124),(0.7*'Deaths per day'!$G118+0.8*'Deaths per day'!$G119+0.9*'Deaths per day'!$G120+'Deaths per day'!$G121+1.1*'Deaths per day'!$G122+1.2*'Deaths per day'!$G123+1.3*'Deaths per day'!$G124)/7,"")</f>
        <v/>
      </c>
      <c r="H124" s="47" t="str">
        <f aca="false">IF(ISNUMBER('Deaths per day'!$H124),(0.7*'Deaths per day'!$H118+0.8*'Deaths per day'!$H119+0.9*'Deaths per day'!$H120+'Deaths per day'!$H121+1.1*'Deaths per day'!$H122+1.2*'Deaths per day'!$H123+1.3*'Deaths per day'!$H124)/7,"")</f>
        <v/>
      </c>
      <c r="I124" s="47" t="str">
        <f aca="false">IF(ISNUMBER('Deaths per day'!$I124),(0.7*'Deaths per day'!$I118+0.8*'Deaths per day'!$I119+0.9*'Deaths per day'!$I120+'Deaths per day'!$I121+1.1*'Deaths per day'!$I122+1.2*'Deaths per day'!$I123+1.3*'Deaths per day'!$I124)/7,"")</f>
        <v/>
      </c>
      <c r="J124" s="47" t="str">
        <f aca="false">IF(ISNUMBER('Deaths per day'!$J124),(0.7*'Deaths per day'!$J118+0.8*'Deaths per day'!$J119+0.9*'Deaths per day'!$J120+'Deaths per day'!$J121+1.1*'Deaths per day'!$J122+1.2*'Deaths per day'!$J123+1.3*'Deaths per day'!$J124)/7,"")</f>
        <v/>
      </c>
      <c r="K124" s="54"/>
      <c r="M124" s="15" t="n">
        <f aca="false">M123+1</f>
        <v>43969</v>
      </c>
      <c r="N124" s="0" t="n">
        <f aca="false">N123+1</f>
        <v>72</v>
      </c>
      <c r="O124" s="47" t="n">
        <f aca="false">IF(ISNUMBER($D124),$D124,"")</f>
        <v>2.89399092970521</v>
      </c>
      <c r="P124" s="47" t="n">
        <f aca="false">IF(ISNUMBER($E124),$E124,"")</f>
        <v>-4.50603514132925</v>
      </c>
      <c r="Q124" s="47" t="str">
        <f aca="false">IF(ISNUMBER($F124),$F124,"")</f>
        <v/>
      </c>
      <c r="R124" s="47" t="str">
        <f aca="false">IF(ISNUMBER($H124),$H124,"")</f>
        <v/>
      </c>
      <c r="S124" s="47" t="str">
        <f aca="false">IF(ISNUMBER($J124),$J124,"")</f>
        <v/>
      </c>
      <c r="T124" s="47" t="str">
        <f aca="false">IF(ISNUMBER($I124),$I124,"")</f>
        <v/>
      </c>
      <c r="U124" s="47" t="str">
        <f aca="false">IF(ISNUMBER($G124),$G124,"")</f>
        <v/>
      </c>
      <c r="Y124" s="0" t="n">
        <f aca="false">Y123+1</f>
        <v>72</v>
      </c>
      <c r="Z124" s="47" t="n">
        <f aca="false">IF(ISNUMBER($E124),$E124,"")</f>
        <v>-4.50603514132925</v>
      </c>
      <c r="AA124" s="47" t="str">
        <f aca="false">IF(ISNUMBER($G124),$G124,"")</f>
        <v/>
      </c>
      <c r="AB124" s="47" t="str">
        <f aca="false">IF(ISNUMBER($I124),$I124,"")</f>
        <v/>
      </c>
      <c r="AC124" s="47" t="str">
        <f aca="false">IF(ISNUMBER($J124),$J124,"")</f>
        <v/>
      </c>
      <c r="AD124" s="47" t="n">
        <f aca="false">IF(ISNUMBER($D124),$D124,"")</f>
        <v>2.89399092970521</v>
      </c>
      <c r="AE124" s="47" t="str">
        <f aca="false">IF(ISNUMBER($F124),$F124,"")</f>
        <v/>
      </c>
      <c r="AF124" s="47" t="str">
        <f aca="false">IF(ISNUMBER($H124),$H124,"")</f>
        <v/>
      </c>
    </row>
    <row r="125" customFormat="false" ht="12.8" hidden="false" customHeight="false" outlineLevel="0" collapsed="false">
      <c r="C125" s="0" t="n">
        <f aca="false">C124+1</f>
        <v>73</v>
      </c>
      <c r="D125" s="47" t="n">
        <f aca="false">IF(ISNUMBER('Deaths per day'!$D125),(0.7*'Deaths per day'!$D119+0.8*'Deaths per day'!$D120+0.9*'Deaths per day'!$D121+'Deaths per day'!$D122+1.1*'Deaths per day'!$D123+1.2*'Deaths per day'!$D124+1.3*'Deaths per day'!$D125)/7,"")</f>
        <v>2.84816704459561</v>
      </c>
      <c r="E125" s="47" t="n">
        <f aca="false">IF(ISNUMBER('Deaths per day'!$E125),(0.7*'Deaths per day'!$E119+0.8*'Deaths per day'!$E120+0.9*'Deaths per day'!$E121+'Deaths per day'!$E122+1.1*'Deaths per day'!$E123+1.2*'Deaths per day'!$E124+1.3*'Deaths per day'!$E125)/7,"")</f>
        <v>-3.25378151260504</v>
      </c>
      <c r="F125" s="47" t="str">
        <f aca="false">IF(ISNUMBER('Deaths per day'!$F125),(0.7*'Deaths per day'!$F119+0.8*'Deaths per day'!$F120+0.9*'Deaths per day'!$F121+'Deaths per day'!$F122+1.1*'Deaths per day'!$F123+1.2*'Deaths per day'!$F124+1.3*'Deaths per day'!$F125)/7,"")</f>
        <v/>
      </c>
      <c r="G125" s="47" t="str">
        <f aca="false">IF(ISNUMBER('Deaths per day'!$G125),(0.7*'Deaths per day'!$G119+0.8*'Deaths per day'!$G120+0.9*'Deaths per day'!$G121+'Deaths per day'!$G122+1.1*'Deaths per day'!$G123+1.2*'Deaths per day'!$G124+1.3*'Deaths per day'!$G125)/7,"")</f>
        <v/>
      </c>
      <c r="H125" s="47" t="str">
        <f aca="false">IF(ISNUMBER('Deaths per day'!$H125),(0.7*'Deaths per day'!$H119+0.8*'Deaths per day'!$H120+0.9*'Deaths per day'!$H121+'Deaths per day'!$H122+1.1*'Deaths per day'!$H123+1.2*'Deaths per day'!$H124+1.3*'Deaths per day'!$H125)/7,"")</f>
        <v/>
      </c>
      <c r="I125" s="47" t="str">
        <f aca="false">IF(ISNUMBER('Deaths per day'!$I125),(0.7*'Deaths per day'!$I119+0.8*'Deaths per day'!$I120+0.9*'Deaths per day'!$I121+'Deaths per day'!$I122+1.1*'Deaths per day'!$I123+1.2*'Deaths per day'!$I124+1.3*'Deaths per day'!$I125)/7,"")</f>
        <v/>
      </c>
      <c r="J125" s="47" t="str">
        <f aca="false">IF(ISNUMBER('Deaths per day'!$J125),(0.7*'Deaths per day'!$J119+0.8*'Deaths per day'!$J120+0.9*'Deaths per day'!$J121+'Deaths per day'!$J122+1.1*'Deaths per day'!$J123+1.2*'Deaths per day'!$J124+1.3*'Deaths per day'!$J125)/7,"")</f>
        <v/>
      </c>
      <c r="K125" s="54"/>
      <c r="M125" s="15" t="n">
        <f aca="false">M124+1</f>
        <v>43970</v>
      </c>
      <c r="N125" s="0" t="n">
        <f aca="false">N124+1</f>
        <v>73</v>
      </c>
      <c r="O125" s="47" t="n">
        <f aca="false">IF(ISNUMBER($D125),$D125,"")</f>
        <v>2.84816704459561</v>
      </c>
      <c r="P125" s="47" t="n">
        <f aca="false">IF(ISNUMBER($E125),$E125,"")</f>
        <v>-3.25378151260504</v>
      </c>
      <c r="Q125" s="47" t="str">
        <f aca="false">IF(ISNUMBER($F125),$F125,"")</f>
        <v/>
      </c>
      <c r="R125" s="47" t="str">
        <f aca="false">IF(ISNUMBER($H125),$H125,"")</f>
        <v/>
      </c>
      <c r="S125" s="47" t="str">
        <f aca="false">IF(ISNUMBER($J125),$J125,"")</f>
        <v/>
      </c>
      <c r="T125" s="47" t="str">
        <f aca="false">IF(ISNUMBER($I125),$I125,"")</f>
        <v/>
      </c>
      <c r="U125" s="47" t="str">
        <f aca="false">IF(ISNUMBER($G125),$G125,"")</f>
        <v/>
      </c>
      <c r="Y125" s="0" t="n">
        <f aca="false">Y124+1</f>
        <v>73</v>
      </c>
      <c r="Z125" s="47" t="n">
        <f aca="false">IF(ISNUMBER($E125),$E125,"")</f>
        <v>-3.25378151260504</v>
      </c>
      <c r="AA125" s="47" t="str">
        <f aca="false">IF(ISNUMBER($G125),$G125,"")</f>
        <v/>
      </c>
      <c r="AB125" s="47" t="str">
        <f aca="false">IF(ISNUMBER($I125),$I125,"")</f>
        <v/>
      </c>
      <c r="AC125" s="47" t="str">
        <f aca="false">IF(ISNUMBER($J125),$J125,"")</f>
        <v/>
      </c>
      <c r="AD125" s="47" t="n">
        <f aca="false">IF(ISNUMBER($D125),$D125,"")</f>
        <v>2.84816704459561</v>
      </c>
      <c r="AE125" s="47" t="str">
        <f aca="false">IF(ISNUMBER($F125),$F125,"")</f>
        <v/>
      </c>
      <c r="AF125" s="47" t="str">
        <f aca="false">IF(ISNUMBER($H125),$H125,"")</f>
        <v/>
      </c>
    </row>
    <row r="126" customFormat="false" ht="12.8" hidden="false" customHeight="false" outlineLevel="0" collapsed="false">
      <c r="C126" s="0" t="n">
        <f aca="false">C125+1</f>
        <v>74</v>
      </c>
      <c r="D126" s="47" t="n">
        <f aca="false">IF(ISNUMBER('Deaths per day'!$D126),(0.7*'Deaths per day'!$D120+0.8*'Deaths per day'!$D121+0.9*'Deaths per day'!$D122+'Deaths per day'!$D123+1.1*'Deaths per day'!$D124+1.2*'Deaths per day'!$D125+1.3*'Deaths per day'!$D126)/7,"")</f>
        <v>2.76903817082388</v>
      </c>
      <c r="E126" s="47" t="n">
        <f aca="false">IF(ISNUMBER('Deaths per day'!$E126),(0.7*'Deaths per day'!$E120+0.8*'Deaths per day'!$E121+0.9*'Deaths per day'!$E122+'Deaths per day'!$E123+1.1*'Deaths per day'!$E124+1.2*'Deaths per day'!$E125+1.3*'Deaths per day'!$E126)/7,"")</f>
        <v>-3.24950343773873</v>
      </c>
      <c r="F126" s="47" t="str">
        <f aca="false">IF(ISNUMBER('Deaths per day'!$F126),(0.7*'Deaths per day'!$F120+0.8*'Deaths per day'!$F121+0.9*'Deaths per day'!$F122+'Deaths per day'!$F123+1.1*'Deaths per day'!$F124+1.2*'Deaths per day'!$F125+1.3*'Deaths per day'!$F126)/7,"")</f>
        <v/>
      </c>
      <c r="G126" s="47" t="str">
        <f aca="false">IF(ISNUMBER('Deaths per day'!$G126),(0.7*'Deaths per day'!$G120+0.8*'Deaths per day'!$G121+0.9*'Deaths per day'!$G122+'Deaths per day'!$G123+1.1*'Deaths per day'!$G124+1.2*'Deaths per day'!$G125+1.3*'Deaths per day'!$G126)/7,"")</f>
        <v/>
      </c>
      <c r="H126" s="47" t="str">
        <f aca="false">IF(ISNUMBER('Deaths per day'!$H126),(0.7*'Deaths per day'!$H120+0.8*'Deaths per day'!$H121+0.9*'Deaths per day'!$H122+'Deaths per day'!$H123+1.1*'Deaths per day'!$H124+1.2*'Deaths per day'!$H125+1.3*'Deaths per day'!$H126)/7,"")</f>
        <v/>
      </c>
      <c r="I126" s="47" t="str">
        <f aca="false">IF(ISNUMBER('Deaths per day'!$I126),(0.7*'Deaths per day'!$I120+0.8*'Deaths per day'!$I121+0.9*'Deaths per day'!$I122+'Deaths per day'!$I123+1.1*'Deaths per day'!$I124+1.2*'Deaths per day'!$I125+1.3*'Deaths per day'!$I126)/7,"")</f>
        <v/>
      </c>
      <c r="J126" s="47" t="str">
        <f aca="false">IF(ISNUMBER('Deaths per day'!$J126),(0.7*'Deaths per day'!$J120+0.8*'Deaths per day'!$J121+0.9*'Deaths per day'!$J122+'Deaths per day'!$J123+1.1*'Deaths per day'!$J124+1.2*'Deaths per day'!$J125+1.3*'Deaths per day'!$J126)/7,"")</f>
        <v/>
      </c>
      <c r="K126" s="54"/>
      <c r="M126" s="15" t="n">
        <f aca="false">M125+1</f>
        <v>43971</v>
      </c>
      <c r="N126" s="0" t="n">
        <f aca="false">N125+1</f>
        <v>74</v>
      </c>
      <c r="O126" s="47" t="n">
        <f aca="false">IF(ISNUMBER($D126),$D126,"")</f>
        <v>2.76903817082388</v>
      </c>
      <c r="P126" s="47" t="n">
        <f aca="false">IF(ISNUMBER($E126),$E126,"")</f>
        <v>-3.24950343773873</v>
      </c>
      <c r="Q126" s="47" t="str">
        <f aca="false">IF(ISNUMBER($F126),$F126,"")</f>
        <v/>
      </c>
      <c r="R126" s="47" t="str">
        <f aca="false">IF(ISNUMBER($H126),$H126,"")</f>
        <v/>
      </c>
      <c r="S126" s="47" t="str">
        <f aca="false">IF(ISNUMBER($J126),$J126,"")</f>
        <v/>
      </c>
      <c r="T126" s="47" t="str">
        <f aca="false">IF(ISNUMBER($I126),$I126,"")</f>
        <v/>
      </c>
      <c r="U126" s="47" t="str">
        <f aca="false">IF(ISNUMBER($G126),$G126,"")</f>
        <v/>
      </c>
      <c r="Y126" s="0" t="n">
        <f aca="false">Y125+1</f>
        <v>74</v>
      </c>
      <c r="Z126" s="47" t="n">
        <f aca="false">IF(ISNUMBER($E126),$E126,"")</f>
        <v>-3.24950343773873</v>
      </c>
      <c r="AA126" s="47" t="str">
        <f aca="false">IF(ISNUMBER($G126),$G126,"")</f>
        <v/>
      </c>
      <c r="AB126" s="47" t="str">
        <f aca="false">IF(ISNUMBER($I126),$I126,"")</f>
        <v/>
      </c>
      <c r="AC126" s="47" t="str">
        <f aca="false">IF(ISNUMBER($J126),$J126,"")</f>
        <v/>
      </c>
      <c r="AD126" s="47" t="n">
        <f aca="false">IF(ISNUMBER($D126),$D126,"")</f>
        <v>2.76903817082388</v>
      </c>
      <c r="AE126" s="47" t="str">
        <f aca="false">IF(ISNUMBER($F126),$F126,"")</f>
        <v/>
      </c>
      <c r="AF126" s="47" t="str">
        <f aca="false">IF(ISNUMBER($H126),$H126,"")</f>
        <v/>
      </c>
    </row>
    <row r="127" customFormat="false" ht="12.8" hidden="false" customHeight="false" outlineLevel="0" collapsed="false">
      <c r="C127" s="0" t="n">
        <f aca="false">C126+1</f>
        <v>75</v>
      </c>
      <c r="D127" s="47" t="n">
        <f aca="false">IF(ISNUMBER('Deaths per day'!$D127),(0.7*'Deaths per day'!$D121+0.8*'Deaths per day'!$D122+0.9*'Deaths per day'!$D123+'Deaths per day'!$D124+1.1*'Deaths per day'!$D125+1.2*'Deaths per day'!$D126+1.3*'Deaths per day'!$D127)/7,"")</f>
        <v>2.58763227513227</v>
      </c>
      <c r="E127" s="47" t="n">
        <f aca="false">IF(ISNUMBER('Deaths per day'!$E127),(0.7*'Deaths per day'!$E121+0.8*'Deaths per day'!$E122+0.9*'Deaths per day'!$E123+'Deaths per day'!$E124+1.1*'Deaths per day'!$E125+1.2*'Deaths per day'!$E126+1.3*'Deaths per day'!$E127)/7,"")</f>
        <v>-3.10557677616501</v>
      </c>
      <c r="F127" s="47" t="str">
        <f aca="false">IF(ISNUMBER('Deaths per day'!$F127),(0.7*'Deaths per day'!$F121+0.8*'Deaths per day'!$F122+0.9*'Deaths per day'!$F123+'Deaths per day'!$F124+1.1*'Deaths per day'!$F125+1.2*'Deaths per day'!$F126+1.3*'Deaths per day'!$F127)/7,"")</f>
        <v/>
      </c>
      <c r="G127" s="47" t="str">
        <f aca="false">IF(ISNUMBER('Deaths per day'!$G127),(0.7*'Deaths per day'!$G121+0.8*'Deaths per day'!$G122+0.9*'Deaths per day'!$G123+'Deaths per day'!$G124+1.1*'Deaths per day'!$G125+1.2*'Deaths per day'!$G126+1.3*'Deaths per day'!$G127)/7,"")</f>
        <v/>
      </c>
      <c r="H127" s="47" t="str">
        <f aca="false">IF(ISNUMBER('Deaths per day'!$H127),(0.7*'Deaths per day'!$H121+0.8*'Deaths per day'!$H122+0.9*'Deaths per day'!$H123+'Deaths per day'!$H124+1.1*'Deaths per day'!$H125+1.2*'Deaths per day'!$H126+1.3*'Deaths per day'!$H127)/7,"")</f>
        <v/>
      </c>
      <c r="I127" s="47" t="str">
        <f aca="false">IF(ISNUMBER('Deaths per day'!$I127),(0.7*'Deaths per day'!$I121+0.8*'Deaths per day'!$I122+0.9*'Deaths per day'!$I123+'Deaths per day'!$I124+1.1*'Deaths per day'!$I125+1.2*'Deaths per day'!$I126+1.3*'Deaths per day'!$I127)/7,"")</f>
        <v/>
      </c>
      <c r="J127" s="47" t="str">
        <f aca="false">IF(ISNUMBER('Deaths per day'!$J127),(0.7*'Deaths per day'!$J121+0.8*'Deaths per day'!$J122+0.9*'Deaths per day'!$J123+'Deaths per day'!$J124+1.1*'Deaths per day'!$J125+1.2*'Deaths per day'!$J126+1.3*'Deaths per day'!$J127)/7,"")</f>
        <v/>
      </c>
      <c r="K127" s="54"/>
      <c r="M127" s="15" t="n">
        <f aca="false">M126+1</f>
        <v>43972</v>
      </c>
      <c r="N127" s="0" t="n">
        <f aca="false">N126+1</f>
        <v>75</v>
      </c>
      <c r="O127" s="47" t="n">
        <f aca="false">IF(ISNUMBER($D127),$D127,"")</f>
        <v>2.58763227513227</v>
      </c>
      <c r="P127" s="47" t="n">
        <f aca="false">IF(ISNUMBER($E127),$E127,"")</f>
        <v>-3.10557677616501</v>
      </c>
      <c r="Q127" s="47" t="str">
        <f aca="false">IF(ISNUMBER($F127),$F127,"")</f>
        <v/>
      </c>
      <c r="R127" s="47" t="str">
        <f aca="false">IF(ISNUMBER($H127),$H127,"")</f>
        <v/>
      </c>
      <c r="S127" s="47" t="str">
        <f aca="false">IF(ISNUMBER($J127),$J127,"")</f>
        <v/>
      </c>
      <c r="T127" s="47" t="str">
        <f aca="false">IF(ISNUMBER($I127),$I127,"")</f>
        <v/>
      </c>
      <c r="U127" s="47" t="str">
        <f aca="false">IF(ISNUMBER($G127),$G127,"")</f>
        <v/>
      </c>
      <c r="Y127" s="0" t="n">
        <f aca="false">Y126+1</f>
        <v>75</v>
      </c>
      <c r="Z127" s="47" t="n">
        <f aca="false">IF(ISNUMBER($E127),$E127,"")</f>
        <v>-3.10557677616501</v>
      </c>
      <c r="AA127" s="47" t="str">
        <f aca="false">IF(ISNUMBER($G127),$G127,"")</f>
        <v/>
      </c>
      <c r="AB127" s="47" t="str">
        <f aca="false">IF(ISNUMBER($I127),$I127,"")</f>
        <v/>
      </c>
      <c r="AC127" s="47" t="str">
        <f aca="false">IF(ISNUMBER($J127),$J127,"")</f>
        <v/>
      </c>
      <c r="AD127" s="47" t="n">
        <f aca="false">IF(ISNUMBER($D127),$D127,"")</f>
        <v>2.58763227513227</v>
      </c>
      <c r="AE127" s="47" t="str">
        <f aca="false">IF(ISNUMBER($F127),$F127,"")</f>
        <v/>
      </c>
      <c r="AF127" s="47" t="str">
        <f aca="false">IF(ISNUMBER($H127),$H127,"")</f>
        <v/>
      </c>
    </row>
    <row r="128" customFormat="false" ht="12.8" hidden="false" customHeight="false" outlineLevel="0" collapsed="false">
      <c r="C128" s="0" t="n">
        <f aca="false">C127+1</f>
        <v>76</v>
      </c>
      <c r="D128" s="47" t="n">
        <f aca="false">IF(ISNUMBER('Deaths per day'!$D128),(0.7*'Deaths per day'!$D122+0.8*'Deaths per day'!$D123+0.9*'Deaths per day'!$D124+'Deaths per day'!$D125+1.1*'Deaths per day'!$D126+1.2*'Deaths per day'!$D127+1.3*'Deaths per day'!$D128)/7,"")</f>
        <v>2.37977135298564</v>
      </c>
      <c r="E128" s="47" t="str">
        <f aca="false">IF(ISNUMBER('Deaths per day'!$E128),(0.7*'Deaths per day'!$E122+0.8*'Deaths per day'!$E123+0.9*'Deaths per day'!$E124+'Deaths per day'!$E125+1.1*'Deaths per day'!$E126+1.2*'Deaths per day'!$E127+1.3*'Deaths per day'!$E128)/7,"")</f>
        <v/>
      </c>
      <c r="F128" s="47" t="str">
        <f aca="false">IF(ISNUMBER('Deaths per day'!$F128),(0.7*'Deaths per day'!$F122+0.8*'Deaths per day'!$F123+0.9*'Deaths per day'!$F124+'Deaths per day'!$F125+1.1*'Deaths per day'!$F126+1.2*'Deaths per day'!$F127+1.3*'Deaths per day'!$F128)/7,"")</f>
        <v/>
      </c>
      <c r="G128" s="47" t="str">
        <f aca="false">IF(ISNUMBER('Deaths per day'!$G128),(0.7*'Deaths per day'!$G122+0.8*'Deaths per day'!$G123+0.9*'Deaths per day'!$G124+'Deaths per day'!$G125+1.1*'Deaths per day'!$G126+1.2*'Deaths per day'!$G127+1.3*'Deaths per day'!$G128)/7,"")</f>
        <v/>
      </c>
      <c r="H128" s="47" t="str">
        <f aca="false">IF(ISNUMBER('Deaths per day'!$H128),(0.7*'Deaths per day'!$H122+0.8*'Deaths per day'!$H123+0.9*'Deaths per day'!$H124+'Deaths per day'!$H125+1.1*'Deaths per day'!$H126+1.2*'Deaths per day'!$H127+1.3*'Deaths per day'!$H128)/7,"")</f>
        <v/>
      </c>
      <c r="I128" s="47" t="str">
        <f aca="false">IF(ISNUMBER('Deaths per day'!$I128),(0.7*'Deaths per day'!$I122+0.8*'Deaths per day'!$I123+0.9*'Deaths per day'!$I124+'Deaths per day'!$I125+1.1*'Deaths per day'!$I126+1.2*'Deaths per day'!$I127+1.3*'Deaths per day'!$I128)/7,"")</f>
        <v/>
      </c>
      <c r="J128" s="47" t="str">
        <f aca="false">IF(ISNUMBER('Deaths per day'!$J128),(0.7*'Deaths per day'!$J122+0.8*'Deaths per day'!$J123+0.9*'Deaths per day'!$J124+'Deaths per day'!$J125+1.1*'Deaths per day'!$J126+1.2*'Deaths per day'!$J127+1.3*'Deaths per day'!$J128)/7,"")</f>
        <v/>
      </c>
      <c r="K128" s="54"/>
      <c r="M128" s="15" t="n">
        <f aca="false">M127+1</f>
        <v>43973</v>
      </c>
      <c r="N128" s="0" t="n">
        <f aca="false">N127+1</f>
        <v>76</v>
      </c>
      <c r="O128" s="47" t="n">
        <f aca="false">IF(ISNUMBER($D128),$D128,"")</f>
        <v>2.37977135298564</v>
      </c>
      <c r="P128" s="47" t="str">
        <f aca="false">IF(ISNUMBER($E128),$E128,"")</f>
        <v/>
      </c>
      <c r="Q128" s="47" t="str">
        <f aca="false">IF(ISNUMBER($F128),$F128,"")</f>
        <v/>
      </c>
      <c r="R128" s="47" t="str">
        <f aca="false">IF(ISNUMBER($H128),$H128,"")</f>
        <v/>
      </c>
      <c r="S128" s="47" t="str">
        <f aca="false">IF(ISNUMBER($J128),$J128,"")</f>
        <v/>
      </c>
      <c r="T128" s="47" t="str">
        <f aca="false">IF(ISNUMBER($I128),$I128,"")</f>
        <v/>
      </c>
      <c r="U128" s="47" t="str">
        <f aca="false">IF(ISNUMBER($G128),$G128,"")</f>
        <v/>
      </c>
      <c r="Y128" s="0" t="n">
        <f aca="false">Y127+1</f>
        <v>76</v>
      </c>
      <c r="Z128" s="47" t="str">
        <f aca="false">IF(ISNUMBER($E128),$E128,"")</f>
        <v/>
      </c>
      <c r="AA128" s="47" t="str">
        <f aca="false">IF(ISNUMBER($G128),$G128,"")</f>
        <v/>
      </c>
      <c r="AB128" s="47" t="str">
        <f aca="false">IF(ISNUMBER($I128),$I128,"")</f>
        <v/>
      </c>
      <c r="AC128" s="47" t="str">
        <f aca="false">IF(ISNUMBER($J128),$J128,"")</f>
        <v/>
      </c>
      <c r="AD128" s="47" t="n">
        <f aca="false">IF(ISNUMBER($D128),$D128,"")</f>
        <v>2.37977135298564</v>
      </c>
      <c r="AE128" s="47" t="str">
        <f aca="false">IF(ISNUMBER($F128),$F128,"")</f>
        <v/>
      </c>
      <c r="AF128" s="47" t="str">
        <f aca="false">IF(ISNUMBER($H128),$H128,"")</f>
        <v/>
      </c>
    </row>
    <row r="129" customFormat="false" ht="12.8" hidden="false" customHeight="false" outlineLevel="0" collapsed="false">
      <c r="C129" s="0" t="n">
        <f aca="false">C128+1</f>
        <v>77</v>
      </c>
      <c r="D129" s="47" t="n">
        <f aca="false">IF(ISNUMBER('Deaths per day'!$D129),(0.7*'Deaths per day'!$D123+0.8*'Deaths per day'!$D124+0.9*'Deaths per day'!$D125+'Deaths per day'!$D126+1.1*'Deaths per day'!$D127+1.2*'Deaths per day'!$D128+1.3*'Deaths per day'!$D129)/7,"")</f>
        <v>2.29072184429327</v>
      </c>
      <c r="E129" s="47" t="str">
        <f aca="false">IF(ISNUMBER('Deaths per day'!$E129),(0.7*'Deaths per day'!$E123+0.8*'Deaths per day'!$E124+0.9*'Deaths per day'!$E125+'Deaths per day'!$E126+1.1*'Deaths per day'!$E127+1.2*'Deaths per day'!$E128+1.3*'Deaths per day'!$E129)/7,"")</f>
        <v/>
      </c>
      <c r="F129" s="47" t="str">
        <f aca="false">IF(ISNUMBER('Deaths per day'!$F129),(0.7*'Deaths per day'!$F123+0.8*'Deaths per day'!$F124+0.9*'Deaths per day'!$F125+'Deaths per day'!$F126+1.1*'Deaths per day'!$F127+1.2*'Deaths per day'!$F128+1.3*'Deaths per day'!$F129)/7,"")</f>
        <v/>
      </c>
      <c r="G129" s="47" t="str">
        <f aca="false">IF(ISNUMBER('Deaths per day'!$G129),(0.7*'Deaths per day'!$G123+0.8*'Deaths per day'!$G124+0.9*'Deaths per day'!$G125+'Deaths per day'!$G126+1.1*'Deaths per day'!$G127+1.2*'Deaths per day'!$G128+1.3*'Deaths per day'!$G129)/7,"")</f>
        <v/>
      </c>
      <c r="H129" s="47" t="str">
        <f aca="false">IF(ISNUMBER('Deaths per day'!$H129),(0.7*'Deaths per day'!$H123+0.8*'Deaths per day'!$H124+0.9*'Deaths per day'!$H125+'Deaths per day'!$H126+1.1*'Deaths per day'!$H127+1.2*'Deaths per day'!$H128+1.3*'Deaths per day'!$H129)/7,"")</f>
        <v/>
      </c>
      <c r="I129" s="47" t="str">
        <f aca="false">IF(ISNUMBER('Deaths per day'!$I129),(0.7*'Deaths per day'!$I123+0.8*'Deaths per day'!$I124+0.9*'Deaths per day'!$I125+'Deaths per day'!$I126+1.1*'Deaths per day'!$I127+1.2*'Deaths per day'!$I128+1.3*'Deaths per day'!$I129)/7,"")</f>
        <v/>
      </c>
      <c r="J129" s="47" t="str">
        <f aca="false">IF(ISNUMBER('Deaths per day'!$J129),(0.7*'Deaths per day'!$J123+0.8*'Deaths per day'!$J124+0.9*'Deaths per day'!$J125+'Deaths per day'!$J126+1.1*'Deaths per day'!$J127+1.2*'Deaths per day'!$J128+1.3*'Deaths per day'!$J129)/7,"")</f>
        <v/>
      </c>
      <c r="K129" s="54"/>
      <c r="M129" s="15" t="n">
        <f aca="false">M128+1</f>
        <v>43974</v>
      </c>
      <c r="N129" s="0" t="n">
        <f aca="false">N128+1</f>
        <v>77</v>
      </c>
      <c r="O129" s="47" t="n">
        <f aca="false">IF(ISNUMBER($D129),$D129,"")</f>
        <v>2.29072184429327</v>
      </c>
      <c r="P129" s="47" t="str">
        <f aca="false">IF(ISNUMBER($E129),$E129,"")</f>
        <v/>
      </c>
      <c r="Q129" s="47" t="str">
        <f aca="false">IF(ISNUMBER($F129),$F129,"")</f>
        <v/>
      </c>
      <c r="R129" s="47" t="str">
        <f aca="false">IF(ISNUMBER($H129),$H129,"")</f>
        <v/>
      </c>
      <c r="S129" s="47" t="str">
        <f aca="false">IF(ISNUMBER($J129),$J129,"")</f>
        <v/>
      </c>
      <c r="T129" s="47" t="str">
        <f aca="false">IF(ISNUMBER($I129),$I129,"")</f>
        <v/>
      </c>
      <c r="U129" s="47" t="str">
        <f aca="false">IF(ISNUMBER($G129),$G129,"")</f>
        <v/>
      </c>
      <c r="Y129" s="0" t="n">
        <f aca="false">Y128+1</f>
        <v>77</v>
      </c>
      <c r="Z129" s="47" t="str">
        <f aca="false">IF(ISNUMBER($E129),$E129,"")</f>
        <v/>
      </c>
      <c r="AA129" s="47" t="str">
        <f aca="false">IF(ISNUMBER($G129),$G129,"")</f>
        <v/>
      </c>
      <c r="AB129" s="47" t="str">
        <f aca="false">IF(ISNUMBER($I129),$I129,"")</f>
        <v/>
      </c>
      <c r="AC129" s="47" t="str">
        <f aca="false">IF(ISNUMBER($J129),$J129,"")</f>
        <v/>
      </c>
      <c r="AD129" s="47" t="n">
        <f aca="false">IF(ISNUMBER($D129),$D129,"")</f>
        <v>2.29072184429327</v>
      </c>
      <c r="AE129" s="47" t="str">
        <f aca="false">IF(ISNUMBER($F129),$F129,"")</f>
        <v/>
      </c>
      <c r="AF129" s="47" t="str">
        <f aca="false">IF(ISNUMBER($H129),$H129,"")</f>
        <v/>
      </c>
    </row>
    <row r="130" customFormat="false" ht="12.8" hidden="false" customHeight="false" outlineLevel="0" collapsed="false">
      <c r="C130" s="0" t="n">
        <f aca="false">C129+1</f>
        <v>78</v>
      </c>
      <c r="D130" s="47" t="n">
        <f aca="false">IF(ISNUMBER('Deaths per day'!$D130),(0.7*'Deaths per day'!$D124+0.8*'Deaths per day'!$D125+0.9*'Deaths per day'!$D126+'Deaths per day'!$D127+1.1*'Deaths per day'!$D128+1.2*'Deaths per day'!$D129+1.3*'Deaths per day'!$D130)/7,"")</f>
        <v>2.00916477702192</v>
      </c>
      <c r="E130" s="47" t="str">
        <f aca="false">IF(ISNUMBER('Deaths per day'!$E130),(0.7*'Deaths per day'!$E124+0.8*'Deaths per day'!$E125+0.9*'Deaths per day'!$E126+'Deaths per day'!$E127+1.1*'Deaths per day'!$E128+1.2*'Deaths per day'!$E129+1.3*'Deaths per day'!$E130)/7,"")</f>
        <v/>
      </c>
      <c r="F130" s="47" t="str">
        <f aca="false">IF(ISNUMBER('Deaths per day'!$F130),(0.7*'Deaths per day'!$F124+0.8*'Deaths per day'!$F125+0.9*'Deaths per day'!$F126+'Deaths per day'!$F127+1.1*'Deaths per day'!$F128+1.2*'Deaths per day'!$F129+1.3*'Deaths per day'!$F130)/7,"")</f>
        <v/>
      </c>
      <c r="G130" s="47" t="str">
        <f aca="false">IF(ISNUMBER('Deaths per day'!$G130),(0.7*'Deaths per day'!$G124+0.8*'Deaths per day'!$G125+0.9*'Deaths per day'!$G126+'Deaths per day'!$G127+1.1*'Deaths per day'!$G128+1.2*'Deaths per day'!$G129+1.3*'Deaths per day'!$G130)/7,"")</f>
        <v/>
      </c>
      <c r="H130" s="47" t="str">
        <f aca="false">IF(ISNUMBER('Deaths per day'!$H130),(0.7*'Deaths per day'!$H124+0.8*'Deaths per day'!$H125+0.9*'Deaths per day'!$H126+'Deaths per day'!$H127+1.1*'Deaths per day'!$H128+1.2*'Deaths per day'!$H129+1.3*'Deaths per day'!$H130)/7,"")</f>
        <v/>
      </c>
      <c r="I130" s="47" t="str">
        <f aca="false">IF(ISNUMBER('Deaths per day'!$I130),(0.7*'Deaths per day'!$I124+0.8*'Deaths per day'!$I125+0.9*'Deaths per day'!$I126+'Deaths per day'!$I127+1.1*'Deaths per day'!$I128+1.2*'Deaths per day'!$I129+1.3*'Deaths per day'!$I130)/7,"")</f>
        <v/>
      </c>
      <c r="J130" s="47" t="str">
        <f aca="false">IF(ISNUMBER('Deaths per day'!$J130),(0.7*'Deaths per day'!$J124+0.8*'Deaths per day'!$J125+0.9*'Deaths per day'!$J126+'Deaths per day'!$J127+1.1*'Deaths per day'!$J128+1.2*'Deaths per day'!$J129+1.3*'Deaths per day'!$J130)/7,"")</f>
        <v/>
      </c>
      <c r="K130" s="54"/>
      <c r="M130" s="15" t="n">
        <f aca="false">M129+1</f>
        <v>43975</v>
      </c>
      <c r="N130" s="0" t="n">
        <f aca="false">N129+1</f>
        <v>78</v>
      </c>
      <c r="O130" s="47" t="n">
        <f aca="false">IF(ISNUMBER($D130),$D130,"")</f>
        <v>2.00916477702192</v>
      </c>
      <c r="P130" s="47" t="str">
        <f aca="false">IF(ISNUMBER($E130),$E130,"")</f>
        <v/>
      </c>
      <c r="Q130" s="47" t="str">
        <f aca="false">IF(ISNUMBER($F130),$F130,"")</f>
        <v/>
      </c>
      <c r="R130" s="47" t="str">
        <f aca="false">IF(ISNUMBER($H130),$H130,"")</f>
        <v/>
      </c>
      <c r="S130" s="47" t="str">
        <f aca="false">IF(ISNUMBER($J130),$J130,"")</f>
        <v/>
      </c>
      <c r="T130" s="47" t="str">
        <f aca="false">IF(ISNUMBER($I130),$I130,"")</f>
        <v/>
      </c>
      <c r="U130" s="47" t="str">
        <f aca="false">IF(ISNUMBER($G130),$G130,"")</f>
        <v/>
      </c>
      <c r="Y130" s="0" t="n">
        <f aca="false">Y129+1</f>
        <v>78</v>
      </c>
      <c r="Z130" s="47" t="str">
        <f aca="false">IF(ISNUMBER($E130),$E130,"")</f>
        <v/>
      </c>
      <c r="AA130" s="47" t="str">
        <f aca="false">IF(ISNUMBER($G130),$G130,"")</f>
        <v/>
      </c>
      <c r="AB130" s="47" t="str">
        <f aca="false">IF(ISNUMBER($I130),$I130,"")</f>
        <v/>
      </c>
      <c r="AC130" s="47" t="str">
        <f aca="false">IF(ISNUMBER($J130),$J130,"")</f>
        <v/>
      </c>
      <c r="AD130" s="47" t="n">
        <f aca="false">IF(ISNUMBER($D130),$D130,"")</f>
        <v>2.00916477702192</v>
      </c>
      <c r="AE130" s="47" t="str">
        <f aca="false">IF(ISNUMBER($F130),$F130,"")</f>
        <v/>
      </c>
      <c r="AF130" s="47" t="str">
        <f aca="false">IF(ISNUMBER($H130),$H130,"")</f>
        <v/>
      </c>
    </row>
    <row r="131" customFormat="false" ht="12.8" hidden="false" customHeight="false" outlineLevel="0" collapsed="false">
      <c r="C131" s="0" t="n">
        <f aca="false">C130+1</f>
        <v>79</v>
      </c>
      <c r="D131" s="47" t="n">
        <f aca="false">IF(ISNUMBER('Deaths per day'!$D131),(0.7*'Deaths per day'!$D125+0.8*'Deaths per day'!$D126+0.9*'Deaths per day'!$D127+'Deaths per day'!$D128+1.1*'Deaths per day'!$D129+1.2*'Deaths per day'!$D130+1.3*'Deaths per day'!$D131)/7,"")</f>
        <v>1.9442082388511</v>
      </c>
      <c r="E131" s="47" t="str">
        <f aca="false">IF(ISNUMBER('Deaths per day'!$E131),(0.7*'Deaths per day'!$E125+0.8*'Deaths per day'!$E126+0.9*'Deaths per day'!$E127+'Deaths per day'!$E128+1.1*'Deaths per day'!$E129+1.2*'Deaths per day'!$E130+1.3*'Deaths per day'!$E131)/7,"")</f>
        <v/>
      </c>
      <c r="F131" s="47" t="str">
        <f aca="false">IF(ISNUMBER('Deaths per day'!$F131),(0.7*'Deaths per day'!$F125+0.8*'Deaths per day'!$F126+0.9*'Deaths per day'!$F127+'Deaths per day'!$F128+1.1*'Deaths per day'!$F129+1.2*'Deaths per day'!$F130+1.3*'Deaths per day'!$F131)/7,"")</f>
        <v/>
      </c>
      <c r="G131" s="47" t="str">
        <f aca="false">IF(ISNUMBER('Deaths per day'!$G131),(0.7*'Deaths per day'!$G125+0.8*'Deaths per day'!$G126+0.9*'Deaths per day'!$G127+'Deaths per day'!$G128+1.1*'Deaths per day'!$G129+1.2*'Deaths per day'!$G130+1.3*'Deaths per day'!$G131)/7,"")</f>
        <v/>
      </c>
      <c r="H131" s="47" t="str">
        <f aca="false">IF(ISNUMBER('Deaths per day'!$H131),(0.7*'Deaths per day'!$H125+0.8*'Deaths per day'!$H126+0.9*'Deaths per day'!$H127+'Deaths per day'!$H128+1.1*'Deaths per day'!$H129+1.2*'Deaths per day'!$H130+1.3*'Deaths per day'!$H131)/7,"")</f>
        <v/>
      </c>
      <c r="I131" s="47" t="str">
        <f aca="false">IF(ISNUMBER('Deaths per day'!$I131),(0.7*'Deaths per day'!$I125+0.8*'Deaths per day'!$I126+0.9*'Deaths per day'!$I127+'Deaths per day'!$I128+1.1*'Deaths per day'!$I129+1.2*'Deaths per day'!$I130+1.3*'Deaths per day'!$I131)/7,"")</f>
        <v/>
      </c>
      <c r="J131" s="47" t="str">
        <f aca="false">IF(ISNUMBER('Deaths per day'!$J131),(0.7*'Deaths per day'!$J125+0.8*'Deaths per day'!$J126+0.9*'Deaths per day'!$J127+'Deaths per day'!$J128+1.1*'Deaths per day'!$J129+1.2*'Deaths per day'!$J130+1.3*'Deaths per day'!$J131)/7,"")</f>
        <v/>
      </c>
      <c r="K131" s="54"/>
      <c r="M131" s="15" t="n">
        <f aca="false">M130+1</f>
        <v>43976</v>
      </c>
      <c r="N131" s="0" t="n">
        <f aca="false">N130+1</f>
        <v>79</v>
      </c>
      <c r="O131" s="47" t="n">
        <f aca="false">IF(ISNUMBER($D131),$D131,"")</f>
        <v>1.9442082388511</v>
      </c>
      <c r="P131" s="47" t="str">
        <f aca="false">IF(ISNUMBER($E131),$E131,"")</f>
        <v/>
      </c>
      <c r="Q131" s="47" t="str">
        <f aca="false">IF(ISNUMBER($F131),$F131,"")</f>
        <v/>
      </c>
      <c r="R131" s="47" t="str">
        <f aca="false">IF(ISNUMBER($H131),$H131,"")</f>
        <v/>
      </c>
      <c r="S131" s="47" t="str">
        <f aca="false">IF(ISNUMBER($J131),$J131,"")</f>
        <v/>
      </c>
      <c r="T131" s="47" t="str">
        <f aca="false">IF(ISNUMBER($I131),$I131,"")</f>
        <v/>
      </c>
      <c r="U131" s="47" t="str">
        <f aca="false">IF(ISNUMBER($G131),$G131,"")</f>
        <v/>
      </c>
      <c r="Y131" s="0" t="n">
        <f aca="false">Y130+1</f>
        <v>79</v>
      </c>
      <c r="Z131" s="47" t="str">
        <f aca="false">IF(ISNUMBER($E131),$E131,"")</f>
        <v/>
      </c>
      <c r="AA131" s="47" t="str">
        <f aca="false">IF(ISNUMBER($G131),$G131,"")</f>
        <v/>
      </c>
      <c r="AB131" s="47" t="str">
        <f aca="false">IF(ISNUMBER($I131),$I131,"")</f>
        <v/>
      </c>
      <c r="AC131" s="47" t="str">
        <f aca="false">IF(ISNUMBER($J131),$J131,"")</f>
        <v/>
      </c>
      <c r="AD131" s="47" t="n">
        <f aca="false">IF(ISNUMBER($D131),$D131,"")</f>
        <v>1.9442082388511</v>
      </c>
      <c r="AE131" s="47" t="str">
        <f aca="false">IF(ISNUMBER($F131),$F131,"")</f>
        <v/>
      </c>
      <c r="AF131" s="47" t="str">
        <f aca="false">IF(ISNUMBER($H131),$H131,"")</f>
        <v/>
      </c>
    </row>
    <row r="132" customFormat="false" ht="12.8" hidden="false" customHeight="false" outlineLevel="0" collapsed="false">
      <c r="C132" s="0" t="n">
        <f aca="false">C131+1</f>
        <v>80</v>
      </c>
      <c r="D132" s="47" t="n">
        <f aca="false">IF(ISNUMBER('Deaths per day'!$D132),(0.7*'Deaths per day'!$D126+0.8*'Deaths per day'!$D127+0.9*'Deaths per day'!$D128+'Deaths per day'!$D129+1.1*'Deaths per day'!$D130+1.2*'Deaths per day'!$D131+1.3*'Deaths per day'!$D132)/7,"")</f>
        <v>1.74863000755858</v>
      </c>
      <c r="E132" s="47" t="str">
        <f aca="false">IF(ISNUMBER('Deaths per day'!$E132),(0.7*'Deaths per day'!$E126+0.8*'Deaths per day'!$E127+0.9*'Deaths per day'!$E128+'Deaths per day'!$E129+1.1*'Deaths per day'!$E130+1.2*'Deaths per day'!$E131+1.3*'Deaths per day'!$E132)/7,"")</f>
        <v/>
      </c>
      <c r="F132" s="47" t="str">
        <f aca="false">IF(ISNUMBER('Deaths per day'!$F132),(0.7*'Deaths per day'!$F126+0.8*'Deaths per day'!$F127+0.9*'Deaths per day'!$F128+'Deaths per day'!$F129+1.1*'Deaths per day'!$F130+1.2*'Deaths per day'!$F131+1.3*'Deaths per day'!$F132)/7,"")</f>
        <v/>
      </c>
      <c r="G132" s="47" t="str">
        <f aca="false">IF(ISNUMBER('Deaths per day'!$G132),(0.7*'Deaths per day'!$G126+0.8*'Deaths per day'!$G127+0.9*'Deaths per day'!$G128+'Deaths per day'!$G129+1.1*'Deaths per day'!$G130+1.2*'Deaths per day'!$G131+1.3*'Deaths per day'!$G132)/7,"")</f>
        <v/>
      </c>
      <c r="H132" s="47" t="str">
        <f aca="false">IF(ISNUMBER('Deaths per day'!$H132),(0.7*'Deaths per day'!$H126+0.8*'Deaths per day'!$H127+0.9*'Deaths per day'!$H128+'Deaths per day'!$H129+1.1*'Deaths per day'!$H130+1.2*'Deaths per day'!$H131+1.3*'Deaths per day'!$H132)/7,"")</f>
        <v/>
      </c>
      <c r="I132" s="47" t="str">
        <f aca="false">IF(ISNUMBER('Deaths per day'!$I132),(0.7*'Deaths per day'!$I126+0.8*'Deaths per day'!$I127+0.9*'Deaths per day'!$I128+'Deaths per day'!$I129+1.1*'Deaths per day'!$I130+1.2*'Deaths per day'!$I131+1.3*'Deaths per day'!$I132)/7,"")</f>
        <v/>
      </c>
      <c r="J132" s="47" t="str">
        <f aca="false">IF(ISNUMBER('Deaths per day'!$J132),(0.7*'Deaths per day'!$J126+0.8*'Deaths per day'!$J127+0.9*'Deaths per day'!$J128+'Deaths per day'!$J129+1.1*'Deaths per day'!$J130+1.2*'Deaths per day'!$J131+1.3*'Deaths per day'!$J132)/7,"")</f>
        <v/>
      </c>
      <c r="K132" s="54"/>
      <c r="M132" s="15" t="n">
        <f aca="false">M131+1</f>
        <v>43977</v>
      </c>
      <c r="N132" s="0" t="n">
        <f aca="false">N131+1</f>
        <v>80</v>
      </c>
      <c r="O132" s="47" t="n">
        <f aca="false">IF(ISNUMBER($D132),$D132,"")</f>
        <v>1.74863000755858</v>
      </c>
      <c r="P132" s="47" t="str">
        <f aca="false">IF(ISNUMBER($E132),$E132,"")</f>
        <v/>
      </c>
      <c r="Q132" s="47" t="str">
        <f aca="false">IF(ISNUMBER($F132),$F132,"")</f>
        <v/>
      </c>
      <c r="R132" s="47" t="str">
        <f aca="false">IF(ISNUMBER($H132),$H132,"")</f>
        <v/>
      </c>
      <c r="S132" s="47" t="str">
        <f aca="false">IF(ISNUMBER($J132),$J132,"")</f>
        <v/>
      </c>
      <c r="T132" s="47" t="str">
        <f aca="false">IF(ISNUMBER($I132),$I132,"")</f>
        <v/>
      </c>
      <c r="U132" s="47" t="str">
        <f aca="false">IF(ISNUMBER($G132),$G132,"")</f>
        <v/>
      </c>
      <c r="Y132" s="0" t="n">
        <f aca="false">Y131+1</f>
        <v>80</v>
      </c>
      <c r="Z132" s="47" t="str">
        <f aca="false">IF(ISNUMBER($E132),$E132,"")</f>
        <v/>
      </c>
      <c r="AA132" s="47" t="str">
        <f aca="false">IF(ISNUMBER($G132),$G132,"")</f>
        <v/>
      </c>
      <c r="AB132" s="47" t="str">
        <f aca="false">IF(ISNUMBER($I132),$I132,"")</f>
        <v/>
      </c>
      <c r="AC132" s="47" t="str">
        <f aca="false">IF(ISNUMBER($J132),$J132,"")</f>
        <v/>
      </c>
      <c r="AD132" s="47" t="n">
        <f aca="false">IF(ISNUMBER($D132),$D132,"")</f>
        <v>1.74863000755858</v>
      </c>
      <c r="AE132" s="47" t="str">
        <f aca="false">IF(ISNUMBER($F132),$F132,"")</f>
        <v/>
      </c>
      <c r="AF132" s="47" t="str">
        <f aca="false">IF(ISNUMBER($H132),$H132,"")</f>
        <v/>
      </c>
    </row>
    <row r="133" customFormat="false" ht="12.8" hidden="false" customHeight="false" outlineLevel="0" collapsed="false">
      <c r="C133" s="0" t="n">
        <f aca="false">C132+1</f>
        <v>81</v>
      </c>
      <c r="D133" s="47" t="n">
        <f aca="false">IF(ISNUMBER('Deaths per day'!$D133),(0.7*'Deaths per day'!$D127+0.8*'Deaths per day'!$D128+0.9*'Deaths per day'!$D129+'Deaths per day'!$D130+1.1*'Deaths per day'!$D131+1.2*'Deaths per day'!$D132+1.3*'Deaths per day'!$D133)/7,"")</f>
        <v>1.69406651549509</v>
      </c>
      <c r="E133" s="47" t="str">
        <f aca="false">IF(ISNUMBER('Deaths per day'!$E133),(0.7*'Deaths per day'!$E127+0.8*'Deaths per day'!$E128+0.9*'Deaths per day'!$E129+'Deaths per day'!$E130+1.1*'Deaths per day'!$E131+1.2*'Deaths per day'!$E132+1.3*'Deaths per day'!$E133)/7,"")</f>
        <v/>
      </c>
      <c r="F133" s="47" t="str">
        <f aca="false">IF(ISNUMBER('Deaths per day'!$F133),(0.7*'Deaths per day'!$F127+0.8*'Deaths per day'!$F128+0.9*'Deaths per day'!$F129+'Deaths per day'!$F130+1.1*'Deaths per day'!$F131+1.2*'Deaths per day'!$F132+1.3*'Deaths per day'!$F133)/7,"")</f>
        <v/>
      </c>
      <c r="G133" s="47" t="str">
        <f aca="false">IF(ISNUMBER('Deaths per day'!$G133),(0.7*'Deaths per day'!$G127+0.8*'Deaths per day'!$G128+0.9*'Deaths per day'!$G129+'Deaths per day'!$G130+1.1*'Deaths per day'!$G131+1.2*'Deaths per day'!$G132+1.3*'Deaths per day'!$G133)/7,"")</f>
        <v/>
      </c>
      <c r="H133" s="47" t="str">
        <f aca="false">IF(ISNUMBER('Deaths per day'!$H133),(0.7*'Deaths per day'!$H127+0.8*'Deaths per day'!$H128+0.9*'Deaths per day'!$H129+'Deaths per day'!$H130+1.1*'Deaths per day'!$H131+1.2*'Deaths per day'!$H132+1.3*'Deaths per day'!$H133)/7,"")</f>
        <v/>
      </c>
      <c r="I133" s="47" t="str">
        <f aca="false">IF(ISNUMBER('Deaths per day'!$I133),(0.7*'Deaths per day'!$I127+0.8*'Deaths per day'!$I128+0.9*'Deaths per day'!$I129+'Deaths per day'!$I130+1.1*'Deaths per day'!$I131+1.2*'Deaths per day'!$I132+1.3*'Deaths per day'!$I133)/7,"")</f>
        <v/>
      </c>
      <c r="J133" s="47" t="str">
        <f aca="false">IF(ISNUMBER('Deaths per day'!$J133),(0.7*'Deaths per day'!$J127+0.8*'Deaths per day'!$J128+0.9*'Deaths per day'!$J129+'Deaths per day'!$J130+1.1*'Deaths per day'!$J131+1.2*'Deaths per day'!$J132+1.3*'Deaths per day'!$J133)/7,"")</f>
        <v/>
      </c>
      <c r="K133" s="54"/>
      <c r="M133" s="15" t="n">
        <f aca="false">M132+1</f>
        <v>43978</v>
      </c>
      <c r="N133" s="0" t="n">
        <f aca="false">N132+1</f>
        <v>81</v>
      </c>
      <c r="O133" s="47" t="n">
        <f aca="false">IF(ISNUMBER($D133),$D133,"")</f>
        <v>1.69406651549509</v>
      </c>
      <c r="P133" s="47" t="str">
        <f aca="false">IF(ISNUMBER($E133),$E133,"")</f>
        <v/>
      </c>
      <c r="Q133" s="47" t="str">
        <f aca="false">IF(ISNUMBER($F133),$F133,"")</f>
        <v/>
      </c>
      <c r="R133" s="47" t="str">
        <f aca="false">IF(ISNUMBER($H133),$H133,"")</f>
        <v/>
      </c>
      <c r="S133" s="47" t="str">
        <f aca="false">IF(ISNUMBER($J133),$J133,"")</f>
        <v/>
      </c>
      <c r="T133" s="47" t="str">
        <f aca="false">IF(ISNUMBER($I133),$I133,"")</f>
        <v/>
      </c>
      <c r="U133" s="47" t="str">
        <f aca="false">IF(ISNUMBER($G133),$G133,"")</f>
        <v/>
      </c>
      <c r="Y133" s="0" t="n">
        <f aca="false">Y132+1</f>
        <v>81</v>
      </c>
      <c r="Z133" s="47" t="str">
        <f aca="false">IF(ISNUMBER($E133),$E133,"")</f>
        <v/>
      </c>
      <c r="AA133" s="47" t="str">
        <f aca="false">IF(ISNUMBER($G133),$G133,"")</f>
        <v/>
      </c>
      <c r="AB133" s="47" t="str">
        <f aca="false">IF(ISNUMBER($I133),$I133,"")</f>
        <v/>
      </c>
      <c r="AC133" s="47" t="str">
        <f aca="false">IF(ISNUMBER($J133),$J133,"")</f>
        <v/>
      </c>
      <c r="AD133" s="47" t="n">
        <f aca="false">IF(ISNUMBER($D133),$D133,"")</f>
        <v>1.69406651549509</v>
      </c>
      <c r="AE133" s="47" t="str">
        <f aca="false">IF(ISNUMBER($F133),$F133,"")</f>
        <v/>
      </c>
      <c r="AF133" s="47" t="str">
        <f aca="false">IF(ISNUMBER($H133),$H133,"")</f>
        <v/>
      </c>
    </row>
    <row r="134" customFormat="false" ht="12.8" hidden="false" customHeight="false" outlineLevel="0" collapsed="false">
      <c r="C134" s="0" t="n">
        <f aca="false">C133+1</f>
        <v>82</v>
      </c>
      <c r="D134" s="47" t="n">
        <f aca="false">IF(ISNUMBER('Deaths per day'!$D134),(0.7*'Deaths per day'!$D128+0.8*'Deaths per day'!$D129+0.9*'Deaths per day'!$D130+'Deaths per day'!$D131+1.1*'Deaths per day'!$D132+1.2*'Deaths per day'!$D133+1.3*'Deaths per day'!$D134)/7,"")</f>
        <v>1.51266061980348</v>
      </c>
      <c r="E134" s="47" t="str">
        <f aca="false">IF(ISNUMBER('Deaths per day'!$E134),(0.7*'Deaths per day'!$E128+0.8*'Deaths per day'!$E129+0.9*'Deaths per day'!$E130+'Deaths per day'!$E131+1.1*'Deaths per day'!$E132+1.2*'Deaths per day'!$E133+1.3*'Deaths per day'!$E134)/7,"")</f>
        <v/>
      </c>
      <c r="F134" s="47" t="str">
        <f aca="false">IF(ISNUMBER('Deaths per day'!$F134),(0.7*'Deaths per day'!$F128+0.8*'Deaths per day'!$F129+0.9*'Deaths per day'!$F130+'Deaths per day'!$F131+1.1*'Deaths per day'!$F132+1.2*'Deaths per day'!$F133+1.3*'Deaths per day'!$F134)/7,"")</f>
        <v/>
      </c>
      <c r="G134" s="47" t="str">
        <f aca="false">IF(ISNUMBER('Deaths per day'!$G134),(0.7*'Deaths per day'!$G128+0.8*'Deaths per day'!$G129+0.9*'Deaths per day'!$G130+'Deaths per day'!$G131+1.1*'Deaths per day'!$G132+1.2*'Deaths per day'!$G133+1.3*'Deaths per day'!$G134)/7,"")</f>
        <v/>
      </c>
      <c r="H134" s="47" t="str">
        <f aca="false">IF(ISNUMBER('Deaths per day'!$H134),(0.7*'Deaths per day'!$H128+0.8*'Deaths per day'!$H129+0.9*'Deaths per day'!$H130+'Deaths per day'!$H131+1.1*'Deaths per day'!$H132+1.2*'Deaths per day'!$H133+1.3*'Deaths per day'!$H134)/7,"")</f>
        <v/>
      </c>
      <c r="I134" s="47" t="str">
        <f aca="false">IF(ISNUMBER('Deaths per day'!$I134),(0.7*'Deaths per day'!$I128+0.8*'Deaths per day'!$I129+0.9*'Deaths per day'!$I130+'Deaths per day'!$I131+1.1*'Deaths per day'!$I132+1.2*'Deaths per day'!$I133+1.3*'Deaths per day'!$I134)/7,"")</f>
        <v/>
      </c>
      <c r="J134" s="47" t="str">
        <f aca="false">IF(ISNUMBER('Deaths per day'!$J134),(0.7*'Deaths per day'!$J128+0.8*'Deaths per day'!$J129+0.9*'Deaths per day'!$J130+'Deaths per day'!$J131+1.1*'Deaths per day'!$J132+1.2*'Deaths per day'!$J133+1.3*'Deaths per day'!$J134)/7,"")</f>
        <v/>
      </c>
      <c r="K134" s="54"/>
      <c r="M134" s="15" t="n">
        <f aca="false">M133+1</f>
        <v>43979</v>
      </c>
      <c r="N134" s="0" t="n">
        <f aca="false">N133+1</f>
        <v>82</v>
      </c>
      <c r="O134" s="47" t="n">
        <f aca="false">IF(ISNUMBER($D134),$D134,"")</f>
        <v>1.51266061980348</v>
      </c>
      <c r="P134" s="47" t="str">
        <f aca="false">IF(ISNUMBER($E134),$E134,"")</f>
        <v/>
      </c>
      <c r="Q134" s="47" t="str">
        <f aca="false">IF(ISNUMBER($F134),$F134,"")</f>
        <v/>
      </c>
      <c r="R134" s="47" t="str">
        <f aca="false">IF(ISNUMBER($H134),$H134,"")</f>
        <v/>
      </c>
      <c r="S134" s="47" t="str">
        <f aca="false">IF(ISNUMBER($J134),$J134,"")</f>
        <v/>
      </c>
      <c r="T134" s="47" t="str">
        <f aca="false">IF(ISNUMBER($I134),$I134,"")</f>
        <v/>
      </c>
      <c r="U134" s="47" t="str">
        <f aca="false">IF(ISNUMBER($G134),$G134,"")</f>
        <v/>
      </c>
      <c r="Y134" s="0" t="n">
        <f aca="false">Y133+1</f>
        <v>82</v>
      </c>
      <c r="Z134" s="47" t="str">
        <f aca="false">IF(ISNUMBER($E134),$E134,"")</f>
        <v/>
      </c>
      <c r="AA134" s="47" t="str">
        <f aca="false">IF(ISNUMBER($G134),$G134,"")</f>
        <v/>
      </c>
      <c r="AB134" s="47" t="str">
        <f aca="false">IF(ISNUMBER($I134),$I134,"")</f>
        <v/>
      </c>
      <c r="AC134" s="47" t="str">
        <f aca="false">IF(ISNUMBER($J134),$J134,"")</f>
        <v/>
      </c>
      <c r="AD134" s="47" t="n">
        <f aca="false">IF(ISNUMBER($D134),$D134,"")</f>
        <v>1.51266061980348</v>
      </c>
      <c r="AE134" s="47" t="str">
        <f aca="false">IF(ISNUMBER($F134),$F134,"")</f>
        <v/>
      </c>
      <c r="AF134" s="47" t="str">
        <f aca="false">IF(ISNUMBER($H134),$H134,"")</f>
        <v/>
      </c>
    </row>
    <row r="135" customFormat="false" ht="12.8" hidden="false" customHeight="false" outlineLevel="0" collapsed="false">
      <c r="C135" s="0" t="n">
        <f aca="false">C134+1</f>
        <v>83</v>
      </c>
      <c r="D135" s="47" t="str">
        <f aca="false">IF(ISNUMBER('Deaths per day'!$D135),(0.7*'Deaths per day'!$D129+0.8*'Deaths per day'!$D130+0.9*'Deaths per day'!$D131+'Deaths per day'!$D132+1.1*'Deaths per day'!$D133+1.2*'Deaths per day'!$D134+1.3*'Deaths per day'!$D135)/7,"")</f>
        <v/>
      </c>
      <c r="E135" s="47" t="str">
        <f aca="false">IF(ISNUMBER('Deaths per day'!$E135),(0.7*'Deaths per day'!$E129+0.8*'Deaths per day'!$E130+0.9*'Deaths per day'!$E131+'Deaths per day'!$E132+1.1*'Deaths per day'!$E133+1.2*'Deaths per day'!$E134+1.3*'Deaths per day'!$E135)/7,"")</f>
        <v/>
      </c>
      <c r="F135" s="47" t="str">
        <f aca="false">IF(ISNUMBER('Deaths per day'!$F135),(0.7*'Deaths per day'!$F129+0.8*'Deaths per day'!$F130+0.9*'Deaths per day'!$F131+'Deaths per day'!$F132+1.1*'Deaths per day'!$F133+1.2*'Deaths per day'!$F134+1.3*'Deaths per day'!$F135)/7,"")</f>
        <v/>
      </c>
      <c r="G135" s="47" t="str">
        <f aca="false">IF(ISNUMBER('Deaths per day'!$G135),(0.7*'Deaths per day'!$G129+0.8*'Deaths per day'!$G130+0.9*'Deaths per day'!$G131+'Deaths per day'!$G132+1.1*'Deaths per day'!$G133+1.2*'Deaths per day'!$G134+1.3*'Deaths per day'!$G135)/7,"")</f>
        <v/>
      </c>
      <c r="H135" s="47" t="str">
        <f aca="false">IF(ISNUMBER('Deaths per day'!$H135),(0.7*'Deaths per day'!$H129+0.8*'Deaths per day'!$H130+0.9*'Deaths per day'!$H131+'Deaths per day'!$H132+1.1*'Deaths per day'!$H133+1.2*'Deaths per day'!$H134+1.3*'Deaths per day'!$H135)/7,"")</f>
        <v/>
      </c>
      <c r="I135" s="47" t="str">
        <f aca="false">IF(ISNUMBER('Deaths per day'!$I135),(0.7*'Deaths per day'!$I129+0.8*'Deaths per day'!$I130+0.9*'Deaths per day'!$I131+'Deaths per day'!$I132+1.1*'Deaths per day'!$I133+1.2*'Deaths per day'!$I134+1.3*'Deaths per day'!$I135)/7,"")</f>
        <v/>
      </c>
      <c r="J135" s="47" t="str">
        <f aca="false">IF(ISNUMBER('Deaths per day'!$J135),(0.7*'Deaths per day'!$J129+0.8*'Deaths per day'!$J130+0.9*'Deaths per day'!$J131+'Deaths per day'!$J132+1.1*'Deaths per day'!$J133+1.2*'Deaths per day'!$J134+1.3*'Deaths per day'!$J135)/7,"")</f>
        <v/>
      </c>
      <c r="K135" s="54"/>
      <c r="M135" s="15" t="n">
        <f aca="false">M134+1</f>
        <v>43980</v>
      </c>
      <c r="N135" s="0" t="n">
        <f aca="false">N134+1</f>
        <v>83</v>
      </c>
      <c r="O135" s="47" t="str">
        <f aca="false">IF(ISNUMBER($D135),$D135,"")</f>
        <v/>
      </c>
      <c r="P135" s="47" t="str">
        <f aca="false">IF(ISNUMBER($E135),$E135,"")</f>
        <v/>
      </c>
      <c r="Q135" s="47" t="str">
        <f aca="false">IF(ISNUMBER($F135),$F135,"")</f>
        <v/>
      </c>
      <c r="R135" s="47" t="str">
        <f aca="false">IF(ISNUMBER($H135),$H135,"")</f>
        <v/>
      </c>
      <c r="S135" s="47" t="str">
        <f aca="false">IF(ISNUMBER($J135),$J135,"")</f>
        <v/>
      </c>
      <c r="T135" s="47" t="str">
        <f aca="false">IF(ISNUMBER($I135),$I135,"")</f>
        <v/>
      </c>
      <c r="U135" s="47" t="str">
        <f aca="false">IF(ISNUMBER($G135),$G135,"")</f>
        <v/>
      </c>
      <c r="Y135" s="0" t="n">
        <f aca="false">Y134+1</f>
        <v>83</v>
      </c>
      <c r="Z135" s="47" t="str">
        <f aca="false">IF(ISNUMBER($E135),$E135,"")</f>
        <v/>
      </c>
      <c r="AA135" s="47" t="str">
        <f aca="false">IF(ISNUMBER($G135),$G135,"")</f>
        <v/>
      </c>
      <c r="AB135" s="47" t="str">
        <f aca="false">IF(ISNUMBER($I135),$I135,"")</f>
        <v/>
      </c>
      <c r="AC135" s="47" t="str">
        <f aca="false">IF(ISNUMBER($J135),$J135,"")</f>
        <v/>
      </c>
      <c r="AD135" s="47" t="str">
        <f aca="false">IF(ISNUMBER($D135),$D135,"")</f>
        <v/>
      </c>
      <c r="AE135" s="47" t="str">
        <f aca="false">IF(ISNUMBER($F135),$F135,"")</f>
        <v/>
      </c>
      <c r="AF135" s="47" t="str">
        <f aca="false">IF(ISNUMBER($H135),$H135,"")</f>
        <v/>
      </c>
    </row>
    <row r="136" customFormat="false" ht="12.8" hidden="false" customHeight="false" outlineLevel="0" collapsed="false">
      <c r="C136" s="0" t="n">
        <f aca="false">C135+1</f>
        <v>84</v>
      </c>
      <c r="D136" s="47" t="str">
        <f aca="false">IF(ISNUMBER('Deaths per day'!$D136),(0.7*'Deaths per day'!$D130+0.8*'Deaths per day'!$D131+0.9*'Deaths per day'!$D132+'Deaths per day'!$D133+1.1*'Deaths per day'!$D134+1.2*'Deaths per day'!$D135+1.3*'Deaths per day'!$D136)/7,"")</f>
        <v/>
      </c>
      <c r="E136" s="47" t="str">
        <f aca="false">IF(ISNUMBER('Deaths per day'!$E136),(0.7*'Deaths per day'!$E130+0.8*'Deaths per day'!$E131+0.9*'Deaths per day'!$E132+'Deaths per day'!$E133+1.1*'Deaths per day'!$E134+1.2*'Deaths per day'!$E135+1.3*'Deaths per day'!$E136)/7,"")</f>
        <v/>
      </c>
      <c r="F136" s="47" t="str">
        <f aca="false">IF(ISNUMBER('Deaths per day'!$F136),(0.7*'Deaths per day'!$F130+0.8*'Deaths per day'!$F131+0.9*'Deaths per day'!$F132+'Deaths per day'!$F133+1.1*'Deaths per day'!$F134+1.2*'Deaths per day'!$F135+1.3*'Deaths per day'!$F136)/7,"")</f>
        <v/>
      </c>
      <c r="G136" s="47" t="str">
        <f aca="false">IF(ISNUMBER('Deaths per day'!$G136),(0.7*'Deaths per day'!$G130+0.8*'Deaths per day'!$G131+0.9*'Deaths per day'!$G132+'Deaths per day'!$G133+1.1*'Deaths per day'!$G134+1.2*'Deaths per day'!$G135+1.3*'Deaths per day'!$G136)/7,"")</f>
        <v/>
      </c>
      <c r="H136" s="47" t="str">
        <f aca="false">IF(ISNUMBER('Deaths per day'!$H136),(0.7*'Deaths per day'!$H130+0.8*'Deaths per day'!$H131+0.9*'Deaths per day'!$H132+'Deaths per day'!$H133+1.1*'Deaths per day'!$H134+1.2*'Deaths per day'!$H135+1.3*'Deaths per day'!$H136)/7,"")</f>
        <v/>
      </c>
      <c r="I136" s="47" t="str">
        <f aca="false">IF(ISNUMBER('Deaths per day'!$I136),(0.7*'Deaths per day'!$I130+0.8*'Deaths per day'!$I131+0.9*'Deaths per day'!$I132+'Deaths per day'!$I133+1.1*'Deaths per day'!$I134+1.2*'Deaths per day'!$I135+1.3*'Deaths per day'!$I136)/7,"")</f>
        <v/>
      </c>
      <c r="J136" s="47" t="str">
        <f aca="false">IF(ISNUMBER('Deaths per day'!$J136),(0.7*'Deaths per day'!$J130+0.8*'Deaths per day'!$J131+0.9*'Deaths per day'!$J132+'Deaths per day'!$J133+1.1*'Deaths per day'!$J134+1.2*'Deaths per day'!$J135+1.3*'Deaths per day'!$J136)/7,"")</f>
        <v/>
      </c>
      <c r="K136" s="54"/>
      <c r="M136" s="15" t="n">
        <f aca="false">M135+1</f>
        <v>43981</v>
      </c>
      <c r="N136" s="0" t="n">
        <f aca="false">N135+1</f>
        <v>84</v>
      </c>
      <c r="O136" s="47" t="str">
        <f aca="false">IF(ISNUMBER($D136),$D136,"")</f>
        <v/>
      </c>
      <c r="P136" s="47" t="str">
        <f aca="false">IF(ISNUMBER($E136),$E136,"")</f>
        <v/>
      </c>
      <c r="Q136" s="47" t="str">
        <f aca="false">IF(ISNUMBER($F136),$F136,"")</f>
        <v/>
      </c>
      <c r="R136" s="47" t="str">
        <f aca="false">IF(ISNUMBER($H136),$H136,"")</f>
        <v/>
      </c>
      <c r="S136" s="47" t="str">
        <f aca="false">IF(ISNUMBER($J136),$J136,"")</f>
        <v/>
      </c>
      <c r="T136" s="47" t="str">
        <f aca="false">IF(ISNUMBER($I136),$I136,"")</f>
        <v/>
      </c>
      <c r="U136" s="47" t="str">
        <f aca="false">IF(ISNUMBER($G136),$G136,"")</f>
        <v/>
      </c>
      <c r="Y136" s="0" t="n">
        <f aca="false">Y135+1</f>
        <v>84</v>
      </c>
      <c r="Z136" s="47" t="str">
        <f aca="false">IF(ISNUMBER($E136),$E136,"")</f>
        <v/>
      </c>
      <c r="AA136" s="47" t="str">
        <f aca="false">IF(ISNUMBER($G136),$G136,"")</f>
        <v/>
      </c>
      <c r="AB136" s="47" t="str">
        <f aca="false">IF(ISNUMBER($I136),$I136,"")</f>
        <v/>
      </c>
      <c r="AC136" s="47" t="str">
        <f aca="false">IF(ISNUMBER($J136),$J136,"")</f>
        <v/>
      </c>
      <c r="AD136" s="47" t="str">
        <f aca="false">IF(ISNUMBER($D136),$D136,"")</f>
        <v/>
      </c>
      <c r="AE136" s="47" t="str">
        <f aca="false">IF(ISNUMBER($F136),$F136,"")</f>
        <v/>
      </c>
      <c r="AF136" s="47" t="str">
        <f aca="false">IF(ISNUMBER($H136),$H136,"")</f>
        <v/>
      </c>
    </row>
    <row r="137" customFormat="false" ht="12.8" hidden="false" customHeight="false" outlineLevel="0" collapsed="false">
      <c r="C137" s="0" t="n">
        <f aca="false">C136+1</f>
        <v>85</v>
      </c>
      <c r="D137" s="47" t="str">
        <f aca="false">IF(ISNUMBER('Deaths per day'!$D137),(0.7*'Deaths per day'!$D131+0.8*'Deaths per day'!$D132+0.9*'Deaths per day'!$D133+'Deaths per day'!$D134+1.1*'Deaths per day'!$D135+1.2*'Deaths per day'!$D136+1.3*'Deaths per day'!$D137)/7,"")</f>
        <v/>
      </c>
      <c r="E137" s="47" t="str">
        <f aca="false">IF(ISNUMBER('Deaths per day'!$E137),(0.7*'Deaths per day'!$E131+0.8*'Deaths per day'!$E132+0.9*'Deaths per day'!$E133+'Deaths per day'!$E134+1.1*'Deaths per day'!$E135+1.2*'Deaths per day'!$E136+1.3*'Deaths per day'!$E137)/7,"")</f>
        <v/>
      </c>
      <c r="F137" s="47" t="str">
        <f aca="false">IF(ISNUMBER('Deaths per day'!$F137),(0.7*'Deaths per day'!$F131+0.8*'Deaths per day'!$F132+0.9*'Deaths per day'!$F133+'Deaths per day'!$F134+1.1*'Deaths per day'!$F135+1.2*'Deaths per day'!$F136+1.3*'Deaths per day'!$F137)/7,"")</f>
        <v/>
      </c>
      <c r="G137" s="47" t="str">
        <f aca="false">IF(ISNUMBER('Deaths per day'!$G137),(0.7*'Deaths per day'!$G131+0.8*'Deaths per day'!$G132+0.9*'Deaths per day'!$G133+'Deaths per day'!$G134+1.1*'Deaths per day'!$G135+1.2*'Deaths per day'!$G136+1.3*'Deaths per day'!$G137)/7,"")</f>
        <v/>
      </c>
      <c r="H137" s="47" t="str">
        <f aca="false">IF(ISNUMBER('Deaths per day'!$H137),(0.7*'Deaths per day'!$H131+0.8*'Deaths per day'!$H132+0.9*'Deaths per day'!$H133+'Deaths per day'!$H134+1.1*'Deaths per day'!$H135+1.2*'Deaths per day'!$H136+1.3*'Deaths per day'!$H137)/7,"")</f>
        <v/>
      </c>
      <c r="I137" s="47" t="str">
        <f aca="false">IF(ISNUMBER('Deaths per day'!$I137),(0.7*'Deaths per day'!$I131+0.8*'Deaths per day'!$I132+0.9*'Deaths per day'!$I133+'Deaths per day'!$I134+1.1*'Deaths per day'!$I135+1.2*'Deaths per day'!$I136+1.3*'Deaths per day'!$I137)/7,"")</f>
        <v/>
      </c>
      <c r="J137" s="47" t="str">
        <f aca="false">IF(ISNUMBER('Deaths per day'!$J137),(0.7*'Deaths per day'!$J131+0.8*'Deaths per day'!$J132+0.9*'Deaths per day'!$J133+'Deaths per day'!$J134+1.1*'Deaths per day'!$J135+1.2*'Deaths per day'!$J136+1.3*'Deaths per day'!$J137)/7,"")</f>
        <v/>
      </c>
      <c r="K137" s="54"/>
      <c r="M137" s="15" t="n">
        <f aca="false">M136+1</f>
        <v>43982</v>
      </c>
      <c r="N137" s="0" t="n">
        <f aca="false">N136+1</f>
        <v>85</v>
      </c>
      <c r="O137" s="47" t="str">
        <f aca="false">IF(ISNUMBER($D137),$D137,"")</f>
        <v/>
      </c>
      <c r="P137" s="47" t="str">
        <f aca="false">IF(ISNUMBER($E137),$E137,"")</f>
        <v/>
      </c>
      <c r="Q137" s="47" t="str">
        <f aca="false">IF(ISNUMBER($F137),$F137,"")</f>
        <v/>
      </c>
      <c r="R137" s="47" t="str">
        <f aca="false">IF(ISNUMBER($H137),$H137,"")</f>
        <v/>
      </c>
      <c r="S137" s="47" t="str">
        <f aca="false">IF(ISNUMBER($J137),$J137,"")</f>
        <v/>
      </c>
      <c r="T137" s="47" t="str">
        <f aca="false">IF(ISNUMBER($I137),$I137,"")</f>
        <v/>
      </c>
      <c r="U137" s="47" t="str">
        <f aca="false">IF(ISNUMBER($G137),$G137,"")</f>
        <v/>
      </c>
      <c r="Y137" s="0" t="n">
        <f aca="false">Y136+1</f>
        <v>85</v>
      </c>
      <c r="Z137" s="47" t="str">
        <f aca="false">IF(ISNUMBER($E137),$E137,"")</f>
        <v/>
      </c>
      <c r="AA137" s="47" t="str">
        <f aca="false">IF(ISNUMBER($G137),$G137,"")</f>
        <v/>
      </c>
      <c r="AB137" s="47" t="str">
        <f aca="false">IF(ISNUMBER($I137),$I137,"")</f>
        <v/>
      </c>
      <c r="AC137" s="47" t="str">
        <f aca="false">IF(ISNUMBER($J137),$J137,"")</f>
        <v/>
      </c>
      <c r="AD137" s="47" t="str">
        <f aca="false">IF(ISNUMBER($D137),$D137,"")</f>
        <v/>
      </c>
      <c r="AE137" s="47" t="str">
        <f aca="false">IF(ISNUMBER($F137),$F137,"")</f>
        <v/>
      </c>
      <c r="AF137" s="47" t="str">
        <f aca="false">IF(ISNUMBER($H137),$H137,"")</f>
        <v/>
      </c>
    </row>
    <row r="138" customFormat="false" ht="12.8" hidden="false" customHeight="false" outlineLevel="0" collapsed="false">
      <c r="C138" s="0" t="n">
        <f aca="false">C137+1</f>
        <v>86</v>
      </c>
      <c r="D138" s="47" t="str">
        <f aca="false">IF(ISNUMBER('Deaths per day'!$D138),(0.7*'Deaths per day'!$D132+0.8*'Deaths per day'!$D133+0.9*'Deaths per day'!$D134+'Deaths per day'!$D135+1.1*'Deaths per day'!$D136+1.2*'Deaths per day'!$D137+1.3*'Deaths per day'!$D138)/7,"")</f>
        <v/>
      </c>
      <c r="E138" s="47" t="str">
        <f aca="false">IF(ISNUMBER('Deaths per day'!$E138),(0.7*'Deaths per day'!$E132+0.8*'Deaths per day'!$E133+0.9*'Deaths per day'!$E134+'Deaths per day'!$E135+1.1*'Deaths per day'!$E136+1.2*'Deaths per day'!$E137+1.3*'Deaths per day'!$E138)/7,"")</f>
        <v/>
      </c>
      <c r="F138" s="47" t="str">
        <f aca="false">IF(ISNUMBER('Deaths per day'!$F138),(0.7*'Deaths per day'!$F132+0.8*'Deaths per day'!$F133+0.9*'Deaths per day'!$F134+'Deaths per day'!$F135+1.1*'Deaths per day'!$F136+1.2*'Deaths per day'!$F137+1.3*'Deaths per day'!$F138)/7,"")</f>
        <v/>
      </c>
      <c r="G138" s="47" t="str">
        <f aca="false">IF(ISNUMBER('Deaths per day'!$G138),(0.7*'Deaths per day'!$G132+0.8*'Deaths per day'!$G133+0.9*'Deaths per day'!$G134+'Deaths per day'!$G135+1.1*'Deaths per day'!$G136+1.2*'Deaths per day'!$G137+1.3*'Deaths per day'!$G138)/7,"")</f>
        <v/>
      </c>
      <c r="H138" s="47" t="str">
        <f aca="false">IF(ISNUMBER('Deaths per day'!$H138),(0.7*'Deaths per day'!$H132+0.8*'Deaths per day'!$H133+0.9*'Deaths per day'!$H134+'Deaths per day'!$H135+1.1*'Deaths per day'!$H136+1.2*'Deaths per day'!$H137+1.3*'Deaths per day'!$H138)/7,"")</f>
        <v/>
      </c>
      <c r="I138" s="47" t="str">
        <f aca="false">IF(ISNUMBER('Deaths per day'!$I138),(0.7*'Deaths per day'!$I132+0.8*'Deaths per day'!$I133+0.9*'Deaths per day'!$I134+'Deaths per day'!$I135+1.1*'Deaths per day'!$I136+1.2*'Deaths per day'!$I137+1.3*'Deaths per day'!$I138)/7,"")</f>
        <v/>
      </c>
      <c r="J138" s="47" t="str">
        <f aca="false">IF(ISNUMBER('Deaths per day'!$J138),(0.7*'Deaths per day'!$J132+0.8*'Deaths per day'!$J133+0.9*'Deaths per day'!$J134+'Deaths per day'!$J135+1.1*'Deaths per day'!$J136+1.2*'Deaths per day'!$J137+1.3*'Deaths per day'!$J138)/7,"")</f>
        <v/>
      </c>
      <c r="K138" s="54"/>
      <c r="M138" s="15" t="n">
        <f aca="false">M137+1</f>
        <v>43983</v>
      </c>
      <c r="N138" s="0" t="n">
        <f aca="false">N137+1</f>
        <v>86</v>
      </c>
      <c r="O138" s="47" t="str">
        <f aca="false">IF(ISNUMBER($D138),$D138,"")</f>
        <v/>
      </c>
      <c r="P138" s="47" t="str">
        <f aca="false">IF(ISNUMBER($E138),$E138,"")</f>
        <v/>
      </c>
      <c r="Q138" s="47" t="str">
        <f aca="false">IF(ISNUMBER($F138),$F138,"")</f>
        <v/>
      </c>
      <c r="R138" s="47" t="str">
        <f aca="false">IF(ISNUMBER($H138),$H138,"")</f>
        <v/>
      </c>
      <c r="S138" s="47" t="str">
        <f aca="false">IF(ISNUMBER($J138),$J138,"")</f>
        <v/>
      </c>
      <c r="T138" s="47" t="str">
        <f aca="false">IF(ISNUMBER($I138),$I138,"")</f>
        <v/>
      </c>
      <c r="U138" s="47" t="str">
        <f aca="false">IF(ISNUMBER($G138),$G138,"")</f>
        <v/>
      </c>
      <c r="Y138" s="0" t="n">
        <f aca="false">Y137+1</f>
        <v>86</v>
      </c>
      <c r="Z138" s="47" t="str">
        <f aca="false">IF(ISNUMBER($E138),$E138,"")</f>
        <v/>
      </c>
      <c r="AA138" s="47" t="str">
        <f aca="false">IF(ISNUMBER($G138),$G138,"")</f>
        <v/>
      </c>
      <c r="AB138" s="47" t="str">
        <f aca="false">IF(ISNUMBER($I138),$I138,"")</f>
        <v/>
      </c>
      <c r="AC138" s="47" t="str">
        <f aca="false">IF(ISNUMBER($J138),$J138,"")</f>
        <v/>
      </c>
      <c r="AD138" s="47" t="str">
        <f aca="false">IF(ISNUMBER($D138),$D138,"")</f>
        <v/>
      </c>
      <c r="AE138" s="47" t="str">
        <f aca="false">IF(ISNUMBER($F138),$F138,"")</f>
        <v/>
      </c>
      <c r="AF138" s="47" t="str">
        <f aca="false">IF(ISNUMBER($H138),$H138,"")</f>
        <v/>
      </c>
    </row>
    <row r="139" customFormat="false" ht="12.8" hidden="false" customHeight="false" outlineLevel="0" collapsed="false">
      <c r="C139" s="0" t="n">
        <f aca="false">C138+1</f>
        <v>87</v>
      </c>
      <c r="D139" s="47" t="str">
        <f aca="false">IF(ISNUMBER('Deaths per day'!$D139),(0.7*'Deaths per day'!$D133+0.8*'Deaths per day'!$D134+0.9*'Deaths per day'!$D135+'Deaths per day'!$D136+1.1*'Deaths per day'!$D137+1.2*'Deaths per day'!$D138+1.3*'Deaths per day'!$D139)/7,"")</f>
        <v/>
      </c>
      <c r="E139" s="47" t="str">
        <f aca="false">IF(ISNUMBER('Deaths per day'!$E139),(0.7*'Deaths per day'!$E133+0.8*'Deaths per day'!$E134+0.9*'Deaths per day'!$E135+'Deaths per day'!$E136+1.1*'Deaths per day'!$E137+1.2*'Deaths per day'!$E138+1.3*'Deaths per day'!$E139)/7,"")</f>
        <v/>
      </c>
      <c r="F139" s="47" t="str">
        <f aca="false">IF(ISNUMBER('Deaths per day'!$F139),(0.7*'Deaths per day'!$F133+0.8*'Deaths per day'!$F134+0.9*'Deaths per day'!$F135+'Deaths per day'!$F136+1.1*'Deaths per day'!$F137+1.2*'Deaths per day'!$F138+1.3*'Deaths per day'!$F139)/7,"")</f>
        <v/>
      </c>
      <c r="G139" s="47" t="str">
        <f aca="false">IF(ISNUMBER('Deaths per day'!$G139),(0.7*'Deaths per day'!$G133+0.8*'Deaths per day'!$G134+0.9*'Deaths per day'!$G135+'Deaths per day'!$G136+1.1*'Deaths per day'!$G137+1.2*'Deaths per day'!$G138+1.3*'Deaths per day'!$G139)/7,"")</f>
        <v/>
      </c>
      <c r="H139" s="47" t="str">
        <f aca="false">IF(ISNUMBER('Deaths per day'!$H139),(0.7*'Deaths per day'!$H133+0.8*'Deaths per day'!$H134+0.9*'Deaths per day'!$H135+'Deaths per day'!$H136+1.1*'Deaths per day'!$H137+1.2*'Deaths per day'!$H138+1.3*'Deaths per day'!$H139)/7,"")</f>
        <v/>
      </c>
      <c r="I139" s="47" t="str">
        <f aca="false">IF(ISNUMBER('Deaths per day'!$I139),(0.7*'Deaths per day'!$I133+0.8*'Deaths per day'!$I134+0.9*'Deaths per day'!$I135+'Deaths per day'!$I136+1.1*'Deaths per day'!$I137+1.2*'Deaths per day'!$I138+1.3*'Deaths per day'!$I139)/7,"")</f>
        <v/>
      </c>
      <c r="J139" s="47" t="str">
        <f aca="false">IF(ISNUMBER('Deaths per day'!$J139),(0.7*'Deaths per day'!$J133+0.8*'Deaths per day'!$J134+0.9*'Deaths per day'!$J135+'Deaths per day'!$J136+1.1*'Deaths per day'!$J137+1.2*'Deaths per day'!$J138+1.3*'Deaths per day'!$J139)/7,"")</f>
        <v/>
      </c>
      <c r="K139" s="54"/>
      <c r="M139" s="15" t="n">
        <f aca="false">M138+1</f>
        <v>43984</v>
      </c>
      <c r="N139" s="0" t="n">
        <f aca="false">N138+1</f>
        <v>87</v>
      </c>
      <c r="O139" s="47" t="str">
        <f aca="false">IF(ISNUMBER($D139),$D139,"")</f>
        <v/>
      </c>
      <c r="P139" s="47" t="str">
        <f aca="false">IF(ISNUMBER($E139),$E139,"")</f>
        <v/>
      </c>
      <c r="Q139" s="47" t="str">
        <f aca="false">IF(ISNUMBER($F139),$F139,"")</f>
        <v/>
      </c>
      <c r="R139" s="47" t="str">
        <f aca="false">IF(ISNUMBER($H139),$H139,"")</f>
        <v/>
      </c>
      <c r="S139" s="47" t="str">
        <f aca="false">IF(ISNUMBER($J139),$J139,"")</f>
        <v/>
      </c>
      <c r="T139" s="47" t="str">
        <f aca="false">IF(ISNUMBER($I139),$I139,"")</f>
        <v/>
      </c>
      <c r="U139" s="47" t="str">
        <f aca="false">IF(ISNUMBER($G139),$G139,"")</f>
        <v/>
      </c>
      <c r="Y139" s="0" t="n">
        <f aca="false">Y138+1</f>
        <v>87</v>
      </c>
      <c r="Z139" s="47" t="str">
        <f aca="false">IF(ISNUMBER($E139),$E139,"")</f>
        <v/>
      </c>
      <c r="AA139" s="47" t="str">
        <f aca="false">IF(ISNUMBER($G139),$G139,"")</f>
        <v/>
      </c>
      <c r="AB139" s="47" t="str">
        <f aca="false">IF(ISNUMBER($I139),$I139,"")</f>
        <v/>
      </c>
      <c r="AC139" s="47" t="str">
        <f aca="false">IF(ISNUMBER($J139),$J139,"")</f>
        <v/>
      </c>
      <c r="AD139" s="47" t="str">
        <f aca="false">IF(ISNUMBER($D139),$D139,"")</f>
        <v/>
      </c>
      <c r="AE139" s="47" t="str">
        <f aca="false">IF(ISNUMBER($F139),$F139,"")</f>
        <v/>
      </c>
      <c r="AF139" s="47" t="str">
        <f aca="false">IF(ISNUMBER($H139),$H139,"")</f>
        <v/>
      </c>
    </row>
    <row r="140" customFormat="false" ht="12.8" hidden="false" customHeight="false" outlineLevel="0" collapsed="false">
      <c r="C140" s="0" t="n">
        <f aca="false">C139+1</f>
        <v>88</v>
      </c>
      <c r="D140" s="47" t="str">
        <f aca="false">IF(ISNUMBER('Deaths per day'!$D140),(0.7*'Deaths per day'!$D134+0.8*'Deaths per day'!$D135+0.9*'Deaths per day'!$D136+'Deaths per day'!$D137+1.1*'Deaths per day'!$D138+1.2*'Deaths per day'!$D139+1.3*'Deaths per day'!$D140)/7,"")</f>
        <v/>
      </c>
      <c r="E140" s="47" t="str">
        <f aca="false">IF(ISNUMBER('Deaths per day'!$E140),(0.7*'Deaths per day'!$E134+0.8*'Deaths per day'!$E135+0.9*'Deaths per day'!$E136+'Deaths per day'!$E137+1.1*'Deaths per day'!$E138+1.2*'Deaths per day'!$E139+1.3*'Deaths per day'!$E140)/7,"")</f>
        <v/>
      </c>
      <c r="F140" s="47" t="str">
        <f aca="false">IF(ISNUMBER('Deaths per day'!$F140),(0.7*'Deaths per day'!$F134+0.8*'Deaths per day'!$F135+0.9*'Deaths per day'!$F136+'Deaths per day'!$F137+1.1*'Deaths per day'!$F138+1.2*'Deaths per day'!$F139+1.3*'Deaths per day'!$F140)/7,"")</f>
        <v/>
      </c>
      <c r="G140" s="47" t="str">
        <f aca="false">IF(ISNUMBER('Deaths per day'!$G140),(0.7*'Deaths per day'!$G134+0.8*'Deaths per day'!$G135+0.9*'Deaths per day'!$G136+'Deaths per day'!$G137+1.1*'Deaths per day'!$G138+1.2*'Deaths per day'!$G139+1.3*'Deaths per day'!$G140)/7,"")</f>
        <v/>
      </c>
      <c r="H140" s="47" t="str">
        <f aca="false">IF(ISNUMBER('Deaths per day'!$H140),(0.7*'Deaths per day'!$H134+0.8*'Deaths per day'!$H135+0.9*'Deaths per day'!$H136+'Deaths per day'!$H137+1.1*'Deaths per day'!$H138+1.2*'Deaths per day'!$H139+1.3*'Deaths per day'!$H140)/7,"")</f>
        <v/>
      </c>
      <c r="I140" s="47" t="str">
        <f aca="false">IF(ISNUMBER('Deaths per day'!$I140),(0.7*'Deaths per day'!$I134+0.8*'Deaths per day'!$I135+0.9*'Deaths per day'!$I136+'Deaths per day'!$I137+1.1*'Deaths per day'!$I138+1.2*'Deaths per day'!$I139+1.3*'Deaths per day'!$I140)/7,"")</f>
        <v/>
      </c>
      <c r="J140" s="47" t="str">
        <f aca="false">IF(ISNUMBER('Deaths per day'!$J140),(0.7*'Deaths per day'!$J134+0.8*'Deaths per day'!$J135+0.9*'Deaths per day'!$J136+'Deaths per day'!$J137+1.1*'Deaths per day'!$J138+1.2*'Deaths per day'!$J139+1.3*'Deaths per day'!$J140)/7,"")</f>
        <v/>
      </c>
      <c r="K140" s="54"/>
      <c r="M140" s="15" t="n">
        <f aca="false">M139+1</f>
        <v>43985</v>
      </c>
      <c r="N140" s="0" t="n">
        <f aca="false">N139+1</f>
        <v>88</v>
      </c>
      <c r="O140" s="47" t="str">
        <f aca="false">IF(ISNUMBER($D140),$D140,"")</f>
        <v/>
      </c>
      <c r="P140" s="47" t="str">
        <f aca="false">IF(ISNUMBER($E140),$E140,"")</f>
        <v/>
      </c>
      <c r="Q140" s="47" t="str">
        <f aca="false">IF(ISNUMBER($F140),$F140,"")</f>
        <v/>
      </c>
      <c r="R140" s="47" t="str">
        <f aca="false">IF(ISNUMBER($H140),$H140,"")</f>
        <v/>
      </c>
      <c r="S140" s="47" t="str">
        <f aca="false">IF(ISNUMBER($J140),$J140,"")</f>
        <v/>
      </c>
      <c r="T140" s="47" t="str">
        <f aca="false">IF(ISNUMBER($I140),$I140,"")</f>
        <v/>
      </c>
      <c r="U140" s="47" t="str">
        <f aca="false">IF(ISNUMBER($G140),$G140,"")</f>
        <v/>
      </c>
      <c r="Y140" s="0" t="n">
        <f aca="false">Y139+1</f>
        <v>88</v>
      </c>
      <c r="Z140" s="47" t="str">
        <f aca="false">IF(ISNUMBER($E140),$E140,"")</f>
        <v/>
      </c>
      <c r="AA140" s="47" t="str">
        <f aca="false">IF(ISNUMBER($G140),$G140,"")</f>
        <v/>
      </c>
      <c r="AB140" s="47" t="str">
        <f aca="false">IF(ISNUMBER($I140),$I140,"")</f>
        <v/>
      </c>
      <c r="AC140" s="47" t="str">
        <f aca="false">IF(ISNUMBER($J140),$J140,"")</f>
        <v/>
      </c>
      <c r="AD140" s="47" t="str">
        <f aca="false">IF(ISNUMBER($D140),$D140,"")</f>
        <v/>
      </c>
      <c r="AE140" s="47" t="str">
        <f aca="false">IF(ISNUMBER($F140),$F140,"")</f>
        <v/>
      </c>
      <c r="AF140" s="47" t="str">
        <f aca="false">IF(ISNUMBER($H140),$H140,"")</f>
        <v/>
      </c>
    </row>
    <row r="141" customFormat="false" ht="12.8" hidden="false" customHeight="false" outlineLevel="0" collapsed="false">
      <c r="C141" s="0" t="n">
        <f aca="false">C140+1</f>
        <v>89</v>
      </c>
      <c r="D141" s="47" t="str">
        <f aca="false">IF(ISNUMBER('Deaths per day'!$D141),(0.7*'Deaths per day'!$D135+0.8*'Deaths per day'!$D136+0.9*'Deaths per day'!$D137+'Deaths per day'!$D138+1.1*'Deaths per day'!$D139+1.2*'Deaths per day'!$D140+1.3*'Deaths per day'!$D141)/7,"")</f>
        <v/>
      </c>
      <c r="E141" s="47" t="str">
        <f aca="false">IF(ISNUMBER('Deaths per day'!$E141),(0.7*'Deaths per day'!$E135+0.8*'Deaths per day'!$E136+0.9*'Deaths per day'!$E137+'Deaths per day'!$E138+1.1*'Deaths per day'!$E139+1.2*'Deaths per day'!$E140+1.3*'Deaths per day'!$E141)/7,"")</f>
        <v/>
      </c>
      <c r="F141" s="47" t="str">
        <f aca="false">IF(ISNUMBER('Deaths per day'!$F141),(0.7*'Deaths per day'!$F135+0.8*'Deaths per day'!$F136+0.9*'Deaths per day'!$F137+'Deaths per day'!$F138+1.1*'Deaths per day'!$F139+1.2*'Deaths per day'!$F140+1.3*'Deaths per day'!$F141)/7,"")</f>
        <v/>
      </c>
      <c r="G141" s="47" t="str">
        <f aca="false">IF(ISNUMBER('Deaths per day'!$G141),(0.7*'Deaths per day'!$G135+0.8*'Deaths per day'!$G136+0.9*'Deaths per day'!$G137+'Deaths per day'!$G138+1.1*'Deaths per day'!$G139+1.2*'Deaths per day'!$G140+1.3*'Deaths per day'!$G141)/7,"")</f>
        <v/>
      </c>
      <c r="H141" s="47" t="str">
        <f aca="false">IF(ISNUMBER('Deaths per day'!$H141),(0.7*'Deaths per day'!$H135+0.8*'Deaths per day'!$H136+0.9*'Deaths per day'!$H137+'Deaths per day'!$H138+1.1*'Deaths per day'!$H139+1.2*'Deaths per day'!$H140+1.3*'Deaths per day'!$H141)/7,"")</f>
        <v/>
      </c>
      <c r="I141" s="47" t="str">
        <f aca="false">IF(ISNUMBER('Deaths per day'!$I141),(0.7*'Deaths per day'!$I135+0.8*'Deaths per day'!$I136+0.9*'Deaths per day'!$I137+'Deaths per day'!$I138+1.1*'Deaths per day'!$I139+1.2*'Deaths per day'!$I140+1.3*'Deaths per day'!$I141)/7,"")</f>
        <v/>
      </c>
      <c r="J141" s="47" t="str">
        <f aca="false">IF(ISNUMBER('Deaths per day'!$J141),(0.7*'Deaths per day'!$J135+0.8*'Deaths per day'!$J136+0.9*'Deaths per day'!$J137+'Deaths per day'!$J138+1.1*'Deaths per day'!$J139+1.2*'Deaths per day'!$J140+1.3*'Deaths per day'!$J141)/7,"")</f>
        <v/>
      </c>
      <c r="K141" s="54"/>
      <c r="M141" s="15" t="n">
        <f aca="false">M140+1</f>
        <v>43986</v>
      </c>
      <c r="N141" s="0" t="n">
        <f aca="false">N140+1</f>
        <v>89</v>
      </c>
      <c r="O141" s="47" t="str">
        <f aca="false">IF(ISNUMBER($D141),$D141,"")</f>
        <v/>
      </c>
      <c r="P141" s="47" t="str">
        <f aca="false">IF(ISNUMBER($E141),$E141,"")</f>
        <v/>
      </c>
      <c r="Q141" s="47" t="str">
        <f aca="false">IF(ISNUMBER($F141),$F141,"")</f>
        <v/>
      </c>
      <c r="R141" s="47" t="str">
        <f aca="false">IF(ISNUMBER($H141),$H141,"")</f>
        <v/>
      </c>
      <c r="S141" s="47" t="str">
        <f aca="false">IF(ISNUMBER($J141),$J141,"")</f>
        <v/>
      </c>
      <c r="T141" s="47" t="str">
        <f aca="false">IF(ISNUMBER($I141),$I141,"")</f>
        <v/>
      </c>
      <c r="U141" s="47" t="str">
        <f aca="false">IF(ISNUMBER($G141),$G141,"")</f>
        <v/>
      </c>
      <c r="Y141" s="0" t="n">
        <f aca="false">Y140+1</f>
        <v>89</v>
      </c>
      <c r="Z141" s="47" t="str">
        <f aca="false">IF(ISNUMBER($E141),$E141,"")</f>
        <v/>
      </c>
      <c r="AA141" s="47" t="str">
        <f aca="false">IF(ISNUMBER($G141),$G141,"")</f>
        <v/>
      </c>
      <c r="AB141" s="47" t="str">
        <f aca="false">IF(ISNUMBER($I141),$I141,"")</f>
        <v/>
      </c>
      <c r="AC141" s="47" t="str">
        <f aca="false">IF(ISNUMBER($J141),$J141,"")</f>
        <v/>
      </c>
      <c r="AD141" s="47" t="str">
        <f aca="false">IF(ISNUMBER($D141),$D141,"")</f>
        <v/>
      </c>
      <c r="AE141" s="47" t="str">
        <f aca="false">IF(ISNUMBER($F141),$F141,"")</f>
        <v/>
      </c>
      <c r="AF141" s="47" t="str">
        <f aca="false">IF(ISNUMBER($H141),$H141,"")</f>
        <v/>
      </c>
    </row>
    <row r="142" customFormat="false" ht="12.8" hidden="false" customHeight="false" outlineLevel="0" collapsed="false">
      <c r="C142" s="0" t="n">
        <f aca="false">C141+1</f>
        <v>90</v>
      </c>
      <c r="D142" s="47" t="str">
        <f aca="false">IF(ISNUMBER('Deaths per day'!$D142),(0.7*'Deaths per day'!$D136+0.8*'Deaths per day'!$D137+0.9*'Deaths per day'!$D138+'Deaths per day'!$D139+1.1*'Deaths per day'!$D140+1.2*'Deaths per day'!$D141+1.3*'Deaths per day'!$D142)/7,"")</f>
        <v/>
      </c>
      <c r="E142" s="47" t="str">
        <f aca="false">IF(ISNUMBER('Deaths per day'!$E142),(0.7*'Deaths per day'!$E136+0.8*'Deaths per day'!$E137+0.9*'Deaths per day'!$E138+'Deaths per day'!$E139+1.1*'Deaths per day'!$E140+1.2*'Deaths per day'!$E141+1.3*'Deaths per day'!$E142)/7,"")</f>
        <v/>
      </c>
      <c r="F142" s="47" t="str">
        <f aca="false">IF(ISNUMBER('Deaths per day'!$F142),(0.7*'Deaths per day'!$F136+0.8*'Deaths per day'!$F137+0.9*'Deaths per day'!$F138+'Deaths per day'!$F139+1.1*'Deaths per day'!$F140+1.2*'Deaths per day'!$F141+1.3*'Deaths per day'!$F142)/7,"")</f>
        <v/>
      </c>
      <c r="G142" s="47" t="str">
        <f aca="false">IF(ISNUMBER('Deaths per day'!$G142),(0.7*'Deaths per day'!$G136+0.8*'Deaths per day'!$G137+0.9*'Deaths per day'!$G138+'Deaths per day'!$G139+1.1*'Deaths per day'!$G140+1.2*'Deaths per day'!$G141+1.3*'Deaths per day'!$G142)/7,"")</f>
        <v/>
      </c>
      <c r="H142" s="47" t="str">
        <f aca="false">IF(ISNUMBER('Deaths per day'!$H142),(0.7*'Deaths per day'!$H136+0.8*'Deaths per day'!$H137+0.9*'Deaths per day'!$H138+'Deaths per day'!$H139+1.1*'Deaths per day'!$H140+1.2*'Deaths per day'!$H141+1.3*'Deaths per day'!$H142)/7,"")</f>
        <v/>
      </c>
      <c r="I142" s="47" t="str">
        <f aca="false">IF(ISNUMBER('Deaths per day'!$I142),(0.7*'Deaths per day'!$I136+0.8*'Deaths per day'!$I137+0.9*'Deaths per day'!$I138+'Deaths per day'!$I139+1.1*'Deaths per day'!$I140+1.2*'Deaths per day'!$I141+1.3*'Deaths per day'!$I142)/7,"")</f>
        <v/>
      </c>
      <c r="J142" s="47" t="str">
        <f aca="false">IF(ISNUMBER('Deaths per day'!$J142),(0.7*'Deaths per day'!$J136+0.8*'Deaths per day'!$J137+0.9*'Deaths per day'!$J138+'Deaths per day'!$J139+1.1*'Deaths per day'!$J140+1.2*'Deaths per day'!$J141+1.3*'Deaths per day'!$J142)/7,"")</f>
        <v/>
      </c>
      <c r="K142" s="54"/>
      <c r="M142" s="15" t="n">
        <f aca="false">M141+1</f>
        <v>43987</v>
      </c>
      <c r="N142" s="0" t="n">
        <f aca="false">N141+1</f>
        <v>90</v>
      </c>
      <c r="O142" s="47" t="str">
        <f aca="false">IF(ISNUMBER($D142),$D142,"")</f>
        <v/>
      </c>
      <c r="P142" s="47" t="str">
        <f aca="false">IF(ISNUMBER($E142),$E142,"")</f>
        <v/>
      </c>
      <c r="Q142" s="47" t="str">
        <f aca="false">IF(ISNUMBER($F142),$F142,"")</f>
        <v/>
      </c>
      <c r="R142" s="47" t="str">
        <f aca="false">IF(ISNUMBER($H142),$H142,"")</f>
        <v/>
      </c>
      <c r="S142" s="47" t="str">
        <f aca="false">IF(ISNUMBER($J142),$J142,"")</f>
        <v/>
      </c>
      <c r="T142" s="47" t="str">
        <f aca="false">IF(ISNUMBER($I142),$I142,"")</f>
        <v/>
      </c>
      <c r="U142" s="47" t="str">
        <f aca="false">IF(ISNUMBER($G142),$G142,"")</f>
        <v/>
      </c>
      <c r="Y142" s="0" t="n">
        <f aca="false">Y141+1</f>
        <v>90</v>
      </c>
      <c r="Z142" s="47" t="str">
        <f aca="false">IF(ISNUMBER($E142),$E142,"")</f>
        <v/>
      </c>
      <c r="AA142" s="47" t="str">
        <f aca="false">IF(ISNUMBER($G142),$G142,"")</f>
        <v/>
      </c>
      <c r="AB142" s="47" t="str">
        <f aca="false">IF(ISNUMBER($I142),$I142,"")</f>
        <v/>
      </c>
      <c r="AC142" s="47" t="str">
        <f aca="false">IF(ISNUMBER($J142),$J142,"")</f>
        <v/>
      </c>
      <c r="AD142" s="47" t="str">
        <f aca="false">IF(ISNUMBER($D142),$D142,"")</f>
        <v/>
      </c>
      <c r="AE142" s="47" t="str">
        <f aca="false">IF(ISNUMBER($F142),$F142,"")</f>
        <v/>
      </c>
      <c r="AF142" s="47" t="str">
        <f aca="false">IF(ISNUMBER($H142),$H142,"")</f>
        <v/>
      </c>
    </row>
    <row r="143" customFormat="false" ht="12.8" hidden="false" customHeight="false" outlineLevel="0" collapsed="false">
      <c r="C143" s="0" t="n">
        <f aca="false">C142+1</f>
        <v>91</v>
      </c>
      <c r="D143" s="47" t="str">
        <f aca="false">IF(ISNUMBER('Deaths per day'!$D143),(0.7*'Deaths per day'!$D137+0.8*'Deaths per day'!$D138+0.9*'Deaths per day'!$D139+'Deaths per day'!$D140+1.1*'Deaths per day'!$D141+1.2*'Deaths per day'!$D142+1.3*'Deaths per day'!$D143)/7,"")</f>
        <v/>
      </c>
      <c r="E143" s="47" t="str">
        <f aca="false">IF(ISNUMBER('Deaths per day'!$E143),(0.7*'Deaths per day'!$E137+0.8*'Deaths per day'!$E138+0.9*'Deaths per day'!$E139+'Deaths per day'!$E140+1.1*'Deaths per day'!$E141+1.2*'Deaths per day'!$E142+1.3*'Deaths per day'!$E143)/7,"")</f>
        <v/>
      </c>
      <c r="F143" s="47" t="str">
        <f aca="false">IF(ISNUMBER('Deaths per day'!$F143),(0.7*'Deaths per day'!$F137+0.8*'Deaths per day'!$F138+0.9*'Deaths per day'!$F139+'Deaths per day'!$F140+1.1*'Deaths per day'!$F141+1.2*'Deaths per day'!$F142+1.3*'Deaths per day'!$F143)/7,"")</f>
        <v/>
      </c>
      <c r="G143" s="47" t="str">
        <f aca="false">IF(ISNUMBER('Deaths per day'!$G143),(0.7*'Deaths per day'!$G137+0.8*'Deaths per day'!$G138+0.9*'Deaths per day'!$G139+'Deaths per day'!$G140+1.1*'Deaths per day'!$G141+1.2*'Deaths per day'!$G142+1.3*'Deaths per day'!$G143)/7,"")</f>
        <v/>
      </c>
      <c r="H143" s="47" t="str">
        <f aca="false">IF(ISNUMBER('Deaths per day'!$H143),(0.7*'Deaths per day'!$H137+0.8*'Deaths per day'!$H138+0.9*'Deaths per day'!$H139+'Deaths per day'!$H140+1.1*'Deaths per day'!$H141+1.2*'Deaths per day'!$H142+1.3*'Deaths per day'!$H143)/7,"")</f>
        <v/>
      </c>
      <c r="I143" s="47" t="str">
        <f aca="false">IF(ISNUMBER('Deaths per day'!$I143),(0.7*'Deaths per day'!$I137+0.8*'Deaths per day'!$I138+0.9*'Deaths per day'!$I139+'Deaths per day'!$I140+1.1*'Deaths per day'!$I141+1.2*'Deaths per day'!$I142+1.3*'Deaths per day'!$I143)/7,"")</f>
        <v/>
      </c>
      <c r="J143" s="47" t="str">
        <f aca="false">IF(ISNUMBER('Deaths per day'!$J143),(0.7*'Deaths per day'!$J137+0.8*'Deaths per day'!$J138+0.9*'Deaths per day'!$J139+'Deaths per day'!$J140+1.1*'Deaths per day'!$J141+1.2*'Deaths per day'!$J142+1.3*'Deaths per day'!$J143)/7,"")</f>
        <v/>
      </c>
      <c r="K143" s="54"/>
      <c r="M143" s="15" t="n">
        <f aca="false">M142+1</f>
        <v>43988</v>
      </c>
      <c r="N143" s="0" t="n">
        <f aca="false">N142+1</f>
        <v>91</v>
      </c>
      <c r="O143" s="47" t="str">
        <f aca="false">IF(ISNUMBER($D143),$D143,"")</f>
        <v/>
      </c>
      <c r="P143" s="47" t="str">
        <f aca="false">IF(ISNUMBER($E143),$E143,"")</f>
        <v/>
      </c>
      <c r="Q143" s="47" t="str">
        <f aca="false">IF(ISNUMBER($F143),$F143,"")</f>
        <v/>
      </c>
      <c r="R143" s="47" t="str">
        <f aca="false">IF(ISNUMBER($H143),$H143,"")</f>
        <v/>
      </c>
      <c r="S143" s="47" t="str">
        <f aca="false">IF(ISNUMBER($J143),$J143,"")</f>
        <v/>
      </c>
      <c r="T143" s="47" t="str">
        <f aca="false">IF(ISNUMBER($I143),$I143,"")</f>
        <v/>
      </c>
      <c r="U143" s="47" t="str">
        <f aca="false">IF(ISNUMBER($G143),$G143,"")</f>
        <v/>
      </c>
      <c r="Y143" s="0" t="n">
        <f aca="false">Y142+1</f>
        <v>91</v>
      </c>
      <c r="Z143" s="47" t="str">
        <f aca="false">IF(ISNUMBER($E143),$E143,"")</f>
        <v/>
      </c>
      <c r="AA143" s="47" t="str">
        <f aca="false">IF(ISNUMBER($G143),$G143,"")</f>
        <v/>
      </c>
      <c r="AB143" s="47" t="str">
        <f aca="false">IF(ISNUMBER($I143),$I143,"")</f>
        <v/>
      </c>
      <c r="AC143" s="47" t="str">
        <f aca="false">IF(ISNUMBER($J143),$J143,"")</f>
        <v/>
      </c>
      <c r="AD143" s="47" t="str">
        <f aca="false">IF(ISNUMBER($D143),$D143,"")</f>
        <v/>
      </c>
      <c r="AE143" s="47" t="str">
        <f aca="false">IF(ISNUMBER($F143),$F143,"")</f>
        <v/>
      </c>
      <c r="AF143" s="47" t="str">
        <f aca="false">IF(ISNUMBER($H143),$H143,"")</f>
        <v/>
      </c>
    </row>
    <row r="144" customFormat="false" ht="12.8" hidden="false" customHeight="false" outlineLevel="0" collapsed="false">
      <c r="C144" s="0" t="n">
        <f aca="false">C143+1</f>
        <v>92</v>
      </c>
      <c r="D144" s="47" t="str">
        <f aca="false">IF(ISNUMBER('Deaths per day'!$D144),(0.7*'Deaths per day'!$D138+0.8*'Deaths per day'!$D139+0.9*'Deaths per day'!$D140+'Deaths per day'!$D141+1.1*'Deaths per day'!$D142+1.2*'Deaths per day'!$D143+1.3*'Deaths per day'!$D144)/7,"")</f>
        <v/>
      </c>
      <c r="E144" s="47" t="str">
        <f aca="false">IF(ISNUMBER('Deaths per day'!$E144),(0.7*'Deaths per day'!$E138+0.8*'Deaths per day'!$E139+0.9*'Deaths per day'!$E140+'Deaths per day'!$E141+1.1*'Deaths per day'!$E142+1.2*'Deaths per day'!$E143+1.3*'Deaths per day'!$E144)/7,"")</f>
        <v/>
      </c>
      <c r="F144" s="47" t="str">
        <f aca="false">IF(ISNUMBER('Deaths per day'!$F144),(0.7*'Deaths per day'!$F138+0.8*'Deaths per day'!$F139+0.9*'Deaths per day'!$F140+'Deaths per day'!$F141+1.1*'Deaths per day'!$F142+1.2*'Deaths per day'!$F143+1.3*'Deaths per day'!$F144)/7,"")</f>
        <v/>
      </c>
      <c r="G144" s="47" t="str">
        <f aca="false">IF(ISNUMBER('Deaths per day'!$G144),(0.7*'Deaths per day'!$G138+0.8*'Deaths per day'!$G139+0.9*'Deaths per day'!$G140+'Deaths per day'!$G141+1.1*'Deaths per day'!$G142+1.2*'Deaths per day'!$G143+1.3*'Deaths per day'!$G144)/7,"")</f>
        <v/>
      </c>
      <c r="H144" s="47" t="str">
        <f aca="false">IF(ISNUMBER('Deaths per day'!$H144),(0.7*'Deaths per day'!$H138+0.8*'Deaths per day'!$H139+0.9*'Deaths per day'!$H140+'Deaths per day'!$H141+1.1*'Deaths per day'!$H142+1.2*'Deaths per day'!$H143+1.3*'Deaths per day'!$H144)/7,"")</f>
        <v/>
      </c>
      <c r="I144" s="47" t="str">
        <f aca="false">IF(ISNUMBER('Deaths per day'!$I144),(0.7*'Deaths per day'!$I138+0.8*'Deaths per day'!$I139+0.9*'Deaths per day'!$I140+'Deaths per day'!$I141+1.1*'Deaths per day'!$I142+1.2*'Deaths per day'!$I143+1.3*'Deaths per day'!$I144)/7,"")</f>
        <v/>
      </c>
      <c r="J144" s="47" t="str">
        <f aca="false">IF(ISNUMBER('Deaths per day'!$J144),(0.7*'Deaths per day'!$J138+0.8*'Deaths per day'!$J139+0.9*'Deaths per day'!$J140+'Deaths per day'!$J141+1.1*'Deaths per day'!$J142+1.2*'Deaths per day'!$J143+1.3*'Deaths per day'!$J144)/7,"")</f>
        <v/>
      </c>
      <c r="K144" s="54"/>
      <c r="M144" s="15" t="n">
        <f aca="false">M143+1</f>
        <v>43989</v>
      </c>
      <c r="N144" s="0" t="n">
        <f aca="false">N143+1</f>
        <v>92</v>
      </c>
      <c r="O144" s="47" t="str">
        <f aca="false">IF(ISNUMBER($D144),$D144,"")</f>
        <v/>
      </c>
      <c r="P144" s="47" t="str">
        <f aca="false">IF(ISNUMBER($E144),$E144,"")</f>
        <v/>
      </c>
      <c r="Q144" s="47" t="str">
        <f aca="false">IF(ISNUMBER($F144),$F144,"")</f>
        <v/>
      </c>
      <c r="R144" s="47" t="str">
        <f aca="false">IF(ISNUMBER($H144),$H144,"")</f>
        <v/>
      </c>
      <c r="S144" s="47" t="str">
        <f aca="false">IF(ISNUMBER($J144),$J144,"")</f>
        <v/>
      </c>
      <c r="T144" s="47" t="str">
        <f aca="false">IF(ISNUMBER($I144),$I144,"")</f>
        <v/>
      </c>
      <c r="U144" s="47" t="str">
        <f aca="false">IF(ISNUMBER($G144),$G144,"")</f>
        <v/>
      </c>
      <c r="Y144" s="0" t="n">
        <f aca="false">Y143+1</f>
        <v>92</v>
      </c>
      <c r="Z144" s="47" t="str">
        <f aca="false">IF(ISNUMBER($E144),$E144,"")</f>
        <v/>
      </c>
      <c r="AA144" s="47" t="str">
        <f aca="false">IF(ISNUMBER($G144),$G144,"")</f>
        <v/>
      </c>
      <c r="AB144" s="47" t="str">
        <f aca="false">IF(ISNUMBER($I144),$I144,"")</f>
        <v/>
      </c>
      <c r="AC144" s="47" t="str">
        <f aca="false">IF(ISNUMBER($J144),$J144,"")</f>
        <v/>
      </c>
      <c r="AD144" s="47" t="str">
        <f aca="false">IF(ISNUMBER($D144),$D144,"")</f>
        <v/>
      </c>
      <c r="AE144" s="47" t="str">
        <f aca="false">IF(ISNUMBER($F144),$F144,"")</f>
        <v/>
      </c>
      <c r="AF144" s="47" t="str">
        <f aca="false">IF(ISNUMBER($H144),$H144,"")</f>
        <v/>
      </c>
    </row>
    <row r="145" customFormat="false" ht="12.8" hidden="false" customHeight="false" outlineLevel="0" collapsed="false">
      <c r="C145" s="0" t="n">
        <f aca="false">C144+1</f>
        <v>93</v>
      </c>
      <c r="D145" s="47" t="str">
        <f aca="false">IF(ISNUMBER('Deaths per day'!$D145),(0.7*'Deaths per day'!$D139+0.8*'Deaths per day'!$D140+0.9*'Deaths per day'!$D141+'Deaths per day'!$D142+1.1*'Deaths per day'!$D143+1.2*'Deaths per day'!$D144+1.3*'Deaths per day'!$D145)/7,"")</f>
        <v/>
      </c>
      <c r="E145" s="47" t="str">
        <f aca="false">IF(ISNUMBER('Deaths per day'!$E145),(0.7*'Deaths per day'!$E139+0.8*'Deaths per day'!$E140+0.9*'Deaths per day'!$E141+'Deaths per day'!$E142+1.1*'Deaths per day'!$E143+1.2*'Deaths per day'!$E144+1.3*'Deaths per day'!$E145)/7,"")</f>
        <v/>
      </c>
      <c r="F145" s="47" t="str">
        <f aca="false">IF(ISNUMBER('Deaths per day'!$F145),(0.7*'Deaths per day'!$F139+0.8*'Deaths per day'!$F140+0.9*'Deaths per day'!$F141+'Deaths per day'!$F142+1.1*'Deaths per day'!$F143+1.2*'Deaths per day'!$F144+1.3*'Deaths per day'!$F145)/7,"")</f>
        <v/>
      </c>
      <c r="G145" s="47" t="str">
        <f aca="false">IF(ISNUMBER('Deaths per day'!$G145),(0.7*'Deaths per day'!$G139+0.8*'Deaths per day'!$G140+0.9*'Deaths per day'!$G141+'Deaths per day'!$G142+1.1*'Deaths per day'!$G143+1.2*'Deaths per day'!$G144+1.3*'Deaths per day'!$G145)/7,"")</f>
        <v/>
      </c>
      <c r="H145" s="47" t="str">
        <f aca="false">IF(ISNUMBER('Deaths per day'!$H145),(0.7*'Deaths per day'!$H139+0.8*'Deaths per day'!$H140+0.9*'Deaths per day'!$H141+'Deaths per day'!$H142+1.1*'Deaths per day'!$H143+1.2*'Deaths per day'!$H144+1.3*'Deaths per day'!$H145)/7,"")</f>
        <v/>
      </c>
      <c r="I145" s="47" t="str">
        <f aca="false">IF(ISNUMBER('Deaths per day'!$I145),(0.7*'Deaths per day'!$I139+0.8*'Deaths per day'!$I140+0.9*'Deaths per day'!$I141+'Deaths per day'!$I142+1.1*'Deaths per day'!$I143+1.2*'Deaths per day'!$I144+1.3*'Deaths per day'!$I145)/7,"")</f>
        <v/>
      </c>
      <c r="J145" s="47" t="str">
        <f aca="false">IF(ISNUMBER('Deaths per day'!$J145),(0.7*'Deaths per day'!$J139+0.8*'Deaths per day'!$J140+0.9*'Deaths per day'!$J141+'Deaths per day'!$J142+1.1*'Deaths per day'!$J143+1.2*'Deaths per day'!$J144+1.3*'Deaths per day'!$J145)/7,"")</f>
        <v/>
      </c>
      <c r="K145" s="54"/>
      <c r="M145" s="15" t="n">
        <f aca="false">M144+1</f>
        <v>43990</v>
      </c>
      <c r="N145" s="0" t="n">
        <f aca="false">N144+1</f>
        <v>93</v>
      </c>
      <c r="O145" s="47" t="str">
        <f aca="false">IF(ISNUMBER($D145),$D145,"")</f>
        <v/>
      </c>
      <c r="P145" s="47" t="str">
        <f aca="false">IF(ISNUMBER($E145),$E145,"")</f>
        <v/>
      </c>
      <c r="Q145" s="47" t="str">
        <f aca="false">IF(ISNUMBER($F145),$F145,"")</f>
        <v/>
      </c>
      <c r="R145" s="47" t="str">
        <f aca="false">IF(ISNUMBER($H145),$H145,"")</f>
        <v/>
      </c>
      <c r="S145" s="47" t="str">
        <f aca="false">IF(ISNUMBER($J145),$J145,"")</f>
        <v/>
      </c>
      <c r="T145" s="47" t="str">
        <f aca="false">IF(ISNUMBER($I145),$I145,"")</f>
        <v/>
      </c>
      <c r="U145" s="47" t="str">
        <f aca="false">IF(ISNUMBER($G145),$G145,"")</f>
        <v/>
      </c>
      <c r="Y145" s="0" t="n">
        <f aca="false">Y144+1</f>
        <v>93</v>
      </c>
      <c r="Z145" s="47" t="str">
        <f aca="false">IF(ISNUMBER($E145),$E145,"")</f>
        <v/>
      </c>
      <c r="AA145" s="47" t="str">
        <f aca="false">IF(ISNUMBER($G145),$G145,"")</f>
        <v/>
      </c>
      <c r="AB145" s="47" t="str">
        <f aca="false">IF(ISNUMBER($I145),$I145,"")</f>
        <v/>
      </c>
      <c r="AC145" s="47" t="str">
        <f aca="false">IF(ISNUMBER($J145),$J145,"")</f>
        <v/>
      </c>
      <c r="AD145" s="47" t="str">
        <f aca="false">IF(ISNUMBER($D145),$D145,"")</f>
        <v/>
      </c>
      <c r="AE145" s="47" t="str">
        <f aca="false">IF(ISNUMBER($F145),$F145,"")</f>
        <v/>
      </c>
      <c r="AF145" s="47" t="str">
        <f aca="false">IF(ISNUMBER($H145),$H145,"")</f>
        <v/>
      </c>
    </row>
    <row r="146" customFormat="false" ht="12.8" hidden="false" customHeight="false" outlineLevel="0" collapsed="false">
      <c r="C146" s="0" t="n">
        <f aca="false">C145+1</f>
        <v>94</v>
      </c>
      <c r="D146" s="47" t="str">
        <f aca="false">IF(ISNUMBER('Deaths per day'!$D146),(0.7*'Deaths per day'!$D140+0.8*'Deaths per day'!$D141+0.9*'Deaths per day'!$D142+'Deaths per day'!$D143+1.1*'Deaths per day'!$D144+1.2*'Deaths per day'!$D145+1.3*'Deaths per day'!$D146)/7,"")</f>
        <v/>
      </c>
      <c r="E146" s="47" t="str">
        <f aca="false">IF(ISNUMBER('Deaths per day'!$E146),(0.7*'Deaths per day'!$E140+0.8*'Deaths per day'!$E141+0.9*'Deaths per day'!$E142+'Deaths per day'!$E143+1.1*'Deaths per day'!$E144+1.2*'Deaths per day'!$E145+1.3*'Deaths per day'!$E146)/7,"")</f>
        <v/>
      </c>
      <c r="F146" s="47" t="str">
        <f aca="false">IF(ISNUMBER('Deaths per day'!$F146),(0.7*'Deaths per day'!$F140+0.8*'Deaths per day'!$F141+0.9*'Deaths per day'!$F142+'Deaths per day'!$F143+1.1*'Deaths per day'!$F144+1.2*'Deaths per day'!$F145+1.3*'Deaths per day'!$F146)/7,"")</f>
        <v/>
      </c>
      <c r="G146" s="47" t="str">
        <f aca="false">IF(ISNUMBER('Deaths per day'!$G146),(0.7*'Deaths per day'!$G140+0.8*'Deaths per day'!$G141+0.9*'Deaths per day'!$G142+'Deaths per day'!$G143+1.1*'Deaths per day'!$G144+1.2*'Deaths per day'!$G145+1.3*'Deaths per day'!$G146)/7,"")</f>
        <v/>
      </c>
      <c r="H146" s="47" t="str">
        <f aca="false">IF(ISNUMBER('Deaths per day'!$H146),(0.7*'Deaths per day'!$H140+0.8*'Deaths per day'!$H141+0.9*'Deaths per day'!$H142+'Deaths per day'!$H143+1.1*'Deaths per day'!$H144+1.2*'Deaths per day'!$H145+1.3*'Deaths per day'!$H146)/7,"")</f>
        <v/>
      </c>
      <c r="I146" s="47" t="str">
        <f aca="false">IF(ISNUMBER('Deaths per day'!$I146),(0.7*'Deaths per day'!$I140+0.8*'Deaths per day'!$I141+0.9*'Deaths per day'!$I142+'Deaths per day'!$I143+1.1*'Deaths per day'!$I144+1.2*'Deaths per day'!$I145+1.3*'Deaths per day'!$I146)/7,"")</f>
        <v/>
      </c>
      <c r="J146" s="47" t="str">
        <f aca="false">IF(ISNUMBER('Deaths per day'!$J146),(0.7*'Deaths per day'!$J140+0.8*'Deaths per day'!$J141+0.9*'Deaths per day'!$J142+'Deaths per day'!$J143+1.1*'Deaths per day'!$J144+1.2*'Deaths per day'!$J145+1.3*'Deaths per day'!$J146)/7,"")</f>
        <v/>
      </c>
      <c r="K146" s="54"/>
      <c r="M146" s="15" t="n">
        <f aca="false">M145+1</f>
        <v>43991</v>
      </c>
      <c r="N146" s="0" t="n">
        <f aca="false">N145+1</f>
        <v>94</v>
      </c>
      <c r="O146" s="47" t="str">
        <f aca="false">IF(ISNUMBER($D146),$D146,"")</f>
        <v/>
      </c>
      <c r="P146" s="47" t="str">
        <f aca="false">IF(ISNUMBER($E146),$E146,"")</f>
        <v/>
      </c>
      <c r="Q146" s="47" t="str">
        <f aca="false">IF(ISNUMBER($F146),$F146,"")</f>
        <v/>
      </c>
      <c r="R146" s="47" t="str">
        <f aca="false">IF(ISNUMBER($H146),$H146,"")</f>
        <v/>
      </c>
      <c r="S146" s="47" t="str">
        <f aca="false">IF(ISNUMBER($J146),$J146,"")</f>
        <v/>
      </c>
      <c r="T146" s="47" t="str">
        <f aca="false">IF(ISNUMBER($I146),$I146,"")</f>
        <v/>
      </c>
      <c r="U146" s="47" t="str">
        <f aca="false">IF(ISNUMBER($G146),$G146,"")</f>
        <v/>
      </c>
      <c r="Y146" s="0" t="n">
        <f aca="false">Y145+1</f>
        <v>94</v>
      </c>
      <c r="Z146" s="47" t="str">
        <f aca="false">IF(ISNUMBER($E146),$E146,"")</f>
        <v/>
      </c>
      <c r="AA146" s="47" t="str">
        <f aca="false">IF(ISNUMBER($G146),$G146,"")</f>
        <v/>
      </c>
      <c r="AB146" s="47" t="str">
        <f aca="false">IF(ISNUMBER($I146),$I146,"")</f>
        <v/>
      </c>
      <c r="AC146" s="47" t="str">
        <f aca="false">IF(ISNUMBER($J146),$J146,"")</f>
        <v/>
      </c>
      <c r="AD146" s="47" t="str">
        <f aca="false">IF(ISNUMBER($D146),$D146,"")</f>
        <v/>
      </c>
      <c r="AE146" s="47" t="str">
        <f aca="false">IF(ISNUMBER($F146),$F146,"")</f>
        <v/>
      </c>
      <c r="AF146" s="47" t="str">
        <f aca="false">IF(ISNUMBER($H146),$H146,"")</f>
        <v/>
      </c>
    </row>
    <row r="147" customFormat="false" ht="12.8" hidden="false" customHeight="false" outlineLevel="0" collapsed="false">
      <c r="C147" s="0" t="n">
        <f aca="false">C146+1</f>
        <v>95</v>
      </c>
      <c r="D147" s="47" t="str">
        <f aca="false">IF(ISNUMBER('Deaths per day'!$D147),(0.7*'Deaths per day'!$D141+0.8*'Deaths per day'!$D142+0.9*'Deaths per day'!$D143+'Deaths per day'!$D144+1.1*'Deaths per day'!$D145+1.2*'Deaths per day'!$D146+1.3*'Deaths per day'!$D147)/7,"")</f>
        <v/>
      </c>
      <c r="E147" s="47" t="str">
        <f aca="false">IF(ISNUMBER('Deaths per day'!$E147),(0.7*'Deaths per day'!$E141+0.8*'Deaths per day'!$E142+0.9*'Deaths per day'!$E143+'Deaths per day'!$E144+1.1*'Deaths per day'!$E145+1.2*'Deaths per day'!$E146+1.3*'Deaths per day'!$E147)/7,"")</f>
        <v/>
      </c>
      <c r="F147" s="47" t="str">
        <f aca="false">IF(ISNUMBER('Deaths per day'!$F147),(0.7*'Deaths per day'!$F141+0.8*'Deaths per day'!$F142+0.9*'Deaths per day'!$F143+'Deaths per day'!$F144+1.1*'Deaths per day'!$F145+1.2*'Deaths per day'!$F146+1.3*'Deaths per day'!$F147)/7,"")</f>
        <v/>
      </c>
      <c r="G147" s="47" t="str">
        <f aca="false">IF(ISNUMBER('Deaths per day'!$G147),(0.7*'Deaths per day'!$G141+0.8*'Deaths per day'!$G142+0.9*'Deaths per day'!$G143+'Deaths per day'!$G144+1.1*'Deaths per day'!$G145+1.2*'Deaths per day'!$G146+1.3*'Deaths per day'!$G147)/7,"")</f>
        <v/>
      </c>
      <c r="H147" s="47" t="str">
        <f aca="false">IF(ISNUMBER('Deaths per day'!$H147),(0.7*'Deaths per day'!$H141+0.8*'Deaths per day'!$H142+0.9*'Deaths per day'!$H143+'Deaths per day'!$H144+1.1*'Deaths per day'!$H145+1.2*'Deaths per day'!$H146+1.3*'Deaths per day'!$H147)/7,"")</f>
        <v/>
      </c>
      <c r="I147" s="47" t="str">
        <f aca="false">IF(ISNUMBER('Deaths per day'!$I147),(0.7*'Deaths per day'!$I141+0.8*'Deaths per day'!$I142+0.9*'Deaths per day'!$I143+'Deaths per day'!$I144+1.1*'Deaths per day'!$I145+1.2*'Deaths per day'!$I146+1.3*'Deaths per day'!$I147)/7,"")</f>
        <v/>
      </c>
      <c r="J147" s="47" t="str">
        <f aca="false">IF(ISNUMBER('Deaths per day'!$J147),(0.7*'Deaths per day'!$J141+0.8*'Deaths per day'!$J142+0.9*'Deaths per day'!$J143+'Deaths per day'!$J144+1.1*'Deaths per day'!$J145+1.2*'Deaths per day'!$J146+1.3*'Deaths per day'!$J147)/7,"")</f>
        <v/>
      </c>
      <c r="K147" s="54"/>
      <c r="M147" s="15" t="n">
        <f aca="false">M146+1</f>
        <v>43992</v>
      </c>
      <c r="N147" s="0" t="n">
        <f aca="false">N146+1</f>
        <v>95</v>
      </c>
      <c r="O147" s="47" t="str">
        <f aca="false">IF(ISNUMBER($D147),$D147,"")</f>
        <v/>
      </c>
      <c r="P147" s="47" t="str">
        <f aca="false">IF(ISNUMBER($E147),$E147,"")</f>
        <v/>
      </c>
      <c r="Q147" s="47" t="str">
        <f aca="false">IF(ISNUMBER($F147),$F147,"")</f>
        <v/>
      </c>
      <c r="R147" s="47" t="str">
        <f aca="false">IF(ISNUMBER($H147),$H147,"")</f>
        <v/>
      </c>
      <c r="S147" s="47" t="str">
        <f aca="false">IF(ISNUMBER($J147),$J147,"")</f>
        <v/>
      </c>
      <c r="T147" s="47" t="str">
        <f aca="false">IF(ISNUMBER($I147),$I147,"")</f>
        <v/>
      </c>
      <c r="U147" s="47" t="str">
        <f aca="false">IF(ISNUMBER($G147),$G147,"")</f>
        <v/>
      </c>
      <c r="Y147" s="0" t="n">
        <f aca="false">Y146+1</f>
        <v>95</v>
      </c>
      <c r="Z147" s="47" t="str">
        <f aca="false">IF(ISNUMBER($E147),$E147,"")</f>
        <v/>
      </c>
      <c r="AA147" s="47" t="str">
        <f aca="false">IF(ISNUMBER($G147),$G147,"")</f>
        <v/>
      </c>
      <c r="AB147" s="47" t="str">
        <f aca="false">IF(ISNUMBER($I147),$I147,"")</f>
        <v/>
      </c>
      <c r="AC147" s="47" t="str">
        <f aca="false">IF(ISNUMBER($J147),$J147,"")</f>
        <v/>
      </c>
      <c r="AD147" s="47" t="str">
        <f aca="false">IF(ISNUMBER($D147),$D147,"")</f>
        <v/>
      </c>
      <c r="AE147" s="47" t="str">
        <f aca="false">IF(ISNUMBER($F147),$F147,"")</f>
        <v/>
      </c>
      <c r="AF147" s="47" t="str">
        <f aca="false">IF(ISNUMBER($H147),$H147,"")</f>
        <v/>
      </c>
    </row>
    <row r="148" customFormat="false" ht="12.8" hidden="false" customHeight="false" outlineLevel="0" collapsed="false">
      <c r="C148" s="0" t="n">
        <f aca="false">C147+1</f>
        <v>96</v>
      </c>
      <c r="D148" s="47" t="str">
        <f aca="false">IF(ISNUMBER('Deaths per day'!$D148),(0.7*'Deaths per day'!$D142+0.8*'Deaths per day'!$D143+0.9*'Deaths per day'!$D144+'Deaths per day'!$D145+1.1*'Deaths per day'!$D146+1.2*'Deaths per day'!$D147+1.3*'Deaths per day'!$D148)/7,"")</f>
        <v/>
      </c>
      <c r="E148" s="47" t="str">
        <f aca="false">IF(ISNUMBER('Deaths per day'!$E148),(0.7*'Deaths per day'!$E142+0.8*'Deaths per day'!$E143+0.9*'Deaths per day'!$E144+'Deaths per day'!$E145+1.1*'Deaths per day'!$E146+1.2*'Deaths per day'!$E147+1.3*'Deaths per day'!$E148)/7,"")</f>
        <v/>
      </c>
      <c r="F148" s="47" t="str">
        <f aca="false">IF(ISNUMBER('Deaths per day'!$F148),(0.7*'Deaths per day'!$F142+0.8*'Deaths per day'!$F143+0.9*'Deaths per day'!$F144+'Deaths per day'!$F145+1.1*'Deaths per day'!$F146+1.2*'Deaths per day'!$F147+1.3*'Deaths per day'!$F148)/7,"")</f>
        <v/>
      </c>
      <c r="G148" s="47" t="str">
        <f aca="false">IF(ISNUMBER('Deaths per day'!$G148),(0.7*'Deaths per day'!$G142+0.8*'Deaths per day'!$G143+0.9*'Deaths per day'!$G144+'Deaths per day'!$G145+1.1*'Deaths per day'!$G146+1.2*'Deaths per day'!$G147+1.3*'Deaths per day'!$G148)/7,"")</f>
        <v/>
      </c>
      <c r="H148" s="47" t="str">
        <f aca="false">IF(ISNUMBER('Deaths per day'!$H148),(0.7*'Deaths per day'!$H142+0.8*'Deaths per day'!$H143+0.9*'Deaths per day'!$H144+'Deaths per day'!$H145+1.1*'Deaths per day'!$H146+1.2*'Deaths per day'!$H147+1.3*'Deaths per day'!$H148)/7,"")</f>
        <v/>
      </c>
      <c r="I148" s="47" t="str">
        <f aca="false">IF(ISNUMBER('Deaths per day'!$I148),(0.7*'Deaths per day'!$I142+0.8*'Deaths per day'!$I143+0.9*'Deaths per day'!$I144+'Deaths per day'!$I145+1.1*'Deaths per day'!$I146+1.2*'Deaths per day'!$I147+1.3*'Deaths per day'!$I148)/7,"")</f>
        <v/>
      </c>
      <c r="J148" s="47" t="str">
        <f aca="false">IF(ISNUMBER('Deaths per day'!$J148),(0.7*'Deaths per day'!$J142+0.8*'Deaths per day'!$J143+0.9*'Deaths per day'!$J144+'Deaths per day'!$J145+1.1*'Deaths per day'!$J146+1.2*'Deaths per day'!$J147+1.3*'Deaths per day'!$J148)/7,"")</f>
        <v/>
      </c>
      <c r="K148" s="54"/>
      <c r="M148" s="15" t="n">
        <f aca="false">M147+1</f>
        <v>43993</v>
      </c>
      <c r="N148" s="0" t="n">
        <f aca="false">N147+1</f>
        <v>96</v>
      </c>
      <c r="O148" s="47" t="str">
        <f aca="false">IF(ISNUMBER($D148),$D148,"")</f>
        <v/>
      </c>
      <c r="P148" s="47" t="str">
        <f aca="false">IF(ISNUMBER($E148),$E148,"")</f>
        <v/>
      </c>
      <c r="Q148" s="47" t="str">
        <f aca="false">IF(ISNUMBER($F148),$F148,"")</f>
        <v/>
      </c>
      <c r="R148" s="47" t="str">
        <f aca="false">IF(ISNUMBER($H148),$H148,"")</f>
        <v/>
      </c>
      <c r="S148" s="47" t="str">
        <f aca="false">IF(ISNUMBER($J148),$J148,"")</f>
        <v/>
      </c>
      <c r="T148" s="47" t="str">
        <f aca="false">IF(ISNUMBER($I148),$I148,"")</f>
        <v/>
      </c>
      <c r="U148" s="47" t="str">
        <f aca="false">IF(ISNUMBER($G148),$G148,"")</f>
        <v/>
      </c>
      <c r="Y148" s="0" t="n">
        <f aca="false">Y147+1</f>
        <v>96</v>
      </c>
      <c r="Z148" s="47" t="str">
        <f aca="false">IF(ISNUMBER($E148),$E148,"")</f>
        <v/>
      </c>
      <c r="AA148" s="47" t="str">
        <f aca="false">IF(ISNUMBER($G148),$G148,"")</f>
        <v/>
      </c>
      <c r="AB148" s="47" t="str">
        <f aca="false">IF(ISNUMBER($I148),$I148,"")</f>
        <v/>
      </c>
      <c r="AC148" s="47" t="str">
        <f aca="false">IF(ISNUMBER($J148),$J148,"")</f>
        <v/>
      </c>
      <c r="AD148" s="47" t="str">
        <f aca="false">IF(ISNUMBER($D148),$D148,"")</f>
        <v/>
      </c>
      <c r="AE148" s="47" t="str">
        <f aca="false">IF(ISNUMBER($F148),$F148,"")</f>
        <v/>
      </c>
      <c r="AF148" s="47" t="str">
        <f aca="false">IF(ISNUMBER($H148),$H148,"")</f>
        <v/>
      </c>
    </row>
    <row r="149" customFormat="false" ht="12.8" hidden="false" customHeight="false" outlineLevel="0" collapsed="false">
      <c r="C149" s="0" t="n">
        <f aca="false">C148+1</f>
        <v>97</v>
      </c>
      <c r="D149" s="47" t="str">
        <f aca="false">IF(ISNUMBER('Deaths per day'!$D149),(0.7*'Deaths per day'!$D143+0.8*'Deaths per day'!$D144+0.9*'Deaths per day'!$D145+'Deaths per day'!$D146+1.1*'Deaths per day'!$D147+1.2*'Deaths per day'!$D148+1.3*'Deaths per day'!$D149)/7,"")</f>
        <v/>
      </c>
      <c r="E149" s="47" t="str">
        <f aca="false">IF(ISNUMBER('Deaths per day'!$E149),(0.7*'Deaths per day'!$E143+0.8*'Deaths per day'!$E144+0.9*'Deaths per day'!$E145+'Deaths per day'!$E146+1.1*'Deaths per day'!$E147+1.2*'Deaths per day'!$E148+1.3*'Deaths per day'!$E149)/7,"")</f>
        <v/>
      </c>
      <c r="F149" s="47" t="str">
        <f aca="false">IF(ISNUMBER('Deaths per day'!$F149),(0.7*'Deaths per day'!$F143+0.8*'Deaths per day'!$F144+0.9*'Deaths per day'!$F145+'Deaths per day'!$F146+1.1*'Deaths per day'!$F147+1.2*'Deaths per day'!$F148+1.3*'Deaths per day'!$F149)/7,"")</f>
        <v/>
      </c>
      <c r="G149" s="47" t="str">
        <f aca="false">IF(ISNUMBER('Deaths per day'!$G149),(0.7*'Deaths per day'!$G143+0.8*'Deaths per day'!$G144+0.9*'Deaths per day'!$G145+'Deaths per day'!$G146+1.1*'Deaths per day'!$G147+1.2*'Deaths per day'!$G148+1.3*'Deaths per day'!$G149)/7,"")</f>
        <v/>
      </c>
      <c r="H149" s="47" t="str">
        <f aca="false">IF(ISNUMBER('Deaths per day'!$H149),(0.7*'Deaths per day'!$H143+0.8*'Deaths per day'!$H144+0.9*'Deaths per day'!$H145+'Deaths per day'!$H146+1.1*'Deaths per day'!$H147+1.2*'Deaths per day'!$H148+1.3*'Deaths per day'!$H149)/7,"")</f>
        <v/>
      </c>
      <c r="I149" s="47" t="str">
        <f aca="false">IF(ISNUMBER('Deaths per day'!$I149),(0.7*'Deaths per day'!$I143+0.8*'Deaths per day'!$I144+0.9*'Deaths per day'!$I145+'Deaths per day'!$I146+1.1*'Deaths per day'!$I147+1.2*'Deaths per day'!$I148+1.3*'Deaths per day'!$I149)/7,"")</f>
        <v/>
      </c>
      <c r="J149" s="47" t="str">
        <f aca="false">IF(ISNUMBER('Deaths per day'!$J149),(0.7*'Deaths per day'!$J143+0.8*'Deaths per day'!$J144+0.9*'Deaths per day'!$J145+'Deaths per day'!$J146+1.1*'Deaths per day'!$J147+1.2*'Deaths per day'!$J148+1.3*'Deaths per day'!$J149)/7,"")</f>
        <v/>
      </c>
      <c r="K149" s="54"/>
      <c r="M149" s="15" t="n">
        <f aca="false">M148+1</f>
        <v>43994</v>
      </c>
      <c r="N149" s="0" t="n">
        <f aca="false">N148+1</f>
        <v>97</v>
      </c>
      <c r="O149" s="47" t="str">
        <f aca="false">IF(ISNUMBER($D149),$D149,"")</f>
        <v/>
      </c>
      <c r="P149" s="47" t="str">
        <f aca="false">IF(ISNUMBER($E149),$E149,"")</f>
        <v/>
      </c>
      <c r="Q149" s="47" t="str">
        <f aca="false">IF(ISNUMBER($F149),$F149,"")</f>
        <v/>
      </c>
      <c r="R149" s="47" t="str">
        <f aca="false">IF(ISNUMBER($H149),$H149,"")</f>
        <v/>
      </c>
      <c r="S149" s="47" t="str">
        <f aca="false">IF(ISNUMBER($J149),$J149,"")</f>
        <v/>
      </c>
      <c r="T149" s="47" t="str">
        <f aca="false">IF(ISNUMBER($I149),$I149,"")</f>
        <v/>
      </c>
      <c r="U149" s="47" t="str">
        <f aca="false">IF(ISNUMBER($G149),$G149,"")</f>
        <v/>
      </c>
      <c r="Y149" s="0" t="n">
        <f aca="false">Y148+1</f>
        <v>97</v>
      </c>
      <c r="Z149" s="47" t="str">
        <f aca="false">IF(ISNUMBER($E149),$E149,"")</f>
        <v/>
      </c>
      <c r="AA149" s="47" t="str">
        <f aca="false">IF(ISNUMBER($G149),$G149,"")</f>
        <v/>
      </c>
      <c r="AB149" s="47" t="str">
        <f aca="false">IF(ISNUMBER($I149),$I149,"")</f>
        <v/>
      </c>
      <c r="AC149" s="47" t="str">
        <f aca="false">IF(ISNUMBER($J149),$J149,"")</f>
        <v/>
      </c>
      <c r="AD149" s="47" t="str">
        <f aca="false">IF(ISNUMBER($D149),$D149,"")</f>
        <v/>
      </c>
      <c r="AE149" s="47" t="str">
        <f aca="false">IF(ISNUMBER($F149),$F149,"")</f>
        <v/>
      </c>
      <c r="AF149" s="47" t="str">
        <f aca="false">IF(ISNUMBER($H149),$H149,"")</f>
        <v/>
      </c>
    </row>
    <row r="150" customFormat="false" ht="12.8" hidden="false" customHeight="false" outlineLevel="0" collapsed="false">
      <c r="C150" s="0" t="n">
        <f aca="false">C149+1</f>
        <v>98</v>
      </c>
      <c r="D150" s="47" t="str">
        <f aca="false">IF(ISNUMBER('Deaths per day'!$D150),(0.7*'Deaths per day'!$D144+0.8*'Deaths per day'!$D145+0.9*'Deaths per day'!$D146+'Deaths per day'!$D147+1.1*'Deaths per day'!$D148+1.2*'Deaths per day'!$D149+1.3*'Deaths per day'!$D150)/7,"")</f>
        <v/>
      </c>
      <c r="E150" s="47" t="str">
        <f aca="false">IF(ISNUMBER('Deaths per day'!$E150),(0.7*'Deaths per day'!$E144+0.8*'Deaths per day'!$E145+0.9*'Deaths per day'!$E146+'Deaths per day'!$E147+1.1*'Deaths per day'!$E148+1.2*'Deaths per day'!$E149+1.3*'Deaths per day'!$E150)/7,"")</f>
        <v/>
      </c>
      <c r="F150" s="47" t="str">
        <f aca="false">IF(ISNUMBER('Deaths per day'!$F150),(0.7*'Deaths per day'!$F144+0.8*'Deaths per day'!$F145+0.9*'Deaths per day'!$F146+'Deaths per day'!$F147+1.1*'Deaths per day'!$F148+1.2*'Deaths per day'!$F149+1.3*'Deaths per day'!$F150)/7,"")</f>
        <v/>
      </c>
      <c r="G150" s="47" t="str">
        <f aca="false">IF(ISNUMBER('Deaths per day'!$G150),(0.7*'Deaths per day'!$G144+0.8*'Deaths per day'!$G145+0.9*'Deaths per day'!$G146+'Deaths per day'!$G147+1.1*'Deaths per day'!$G148+1.2*'Deaths per day'!$G149+1.3*'Deaths per day'!$G150)/7,"")</f>
        <v/>
      </c>
      <c r="H150" s="47" t="str">
        <f aca="false">IF(ISNUMBER('Deaths per day'!$H150),(0.7*'Deaths per day'!$H144+0.8*'Deaths per day'!$H145+0.9*'Deaths per day'!$H146+'Deaths per day'!$H147+1.1*'Deaths per day'!$H148+1.2*'Deaths per day'!$H149+1.3*'Deaths per day'!$H150)/7,"")</f>
        <v/>
      </c>
      <c r="I150" s="47" t="str">
        <f aca="false">IF(ISNUMBER('Deaths per day'!$I150),(0.7*'Deaths per day'!$I144+0.8*'Deaths per day'!$I145+0.9*'Deaths per day'!$I146+'Deaths per day'!$I147+1.1*'Deaths per day'!$I148+1.2*'Deaths per day'!$I149+1.3*'Deaths per day'!$I150)/7,"")</f>
        <v/>
      </c>
      <c r="J150" s="47" t="str">
        <f aca="false">IF(ISNUMBER('Deaths per day'!$J150),(0.7*'Deaths per day'!$J144+0.8*'Deaths per day'!$J145+0.9*'Deaths per day'!$J146+'Deaths per day'!$J147+1.1*'Deaths per day'!$J148+1.2*'Deaths per day'!$J149+1.3*'Deaths per day'!$J150)/7,"")</f>
        <v/>
      </c>
      <c r="K150" s="54"/>
      <c r="M150" s="15" t="n">
        <f aca="false">M149+1</f>
        <v>43995</v>
      </c>
      <c r="N150" s="0" t="n">
        <f aca="false">N149+1</f>
        <v>98</v>
      </c>
      <c r="O150" s="47" t="str">
        <f aca="false">IF(ISNUMBER($D150),$D150,"")</f>
        <v/>
      </c>
      <c r="P150" s="47" t="str">
        <f aca="false">IF(ISNUMBER($E150),$E150,"")</f>
        <v/>
      </c>
      <c r="Q150" s="47" t="str">
        <f aca="false">IF(ISNUMBER($F150),$F150,"")</f>
        <v/>
      </c>
      <c r="R150" s="47" t="str">
        <f aca="false">IF(ISNUMBER($H150),$H150,"")</f>
        <v/>
      </c>
      <c r="S150" s="47" t="str">
        <f aca="false">IF(ISNUMBER($J150),$J150,"")</f>
        <v/>
      </c>
      <c r="T150" s="47" t="str">
        <f aca="false">IF(ISNUMBER($I150),$I150,"")</f>
        <v/>
      </c>
      <c r="U150" s="47" t="str">
        <f aca="false">IF(ISNUMBER($G150),$G150,"")</f>
        <v/>
      </c>
      <c r="Y150" s="0" t="n">
        <f aca="false">Y149+1</f>
        <v>98</v>
      </c>
      <c r="Z150" s="47" t="str">
        <f aca="false">IF(ISNUMBER($E150),$E150,"")</f>
        <v/>
      </c>
      <c r="AA150" s="47" t="str">
        <f aca="false">IF(ISNUMBER($G150),$G150,"")</f>
        <v/>
      </c>
      <c r="AB150" s="47" t="str">
        <f aca="false">IF(ISNUMBER($I150),$I150,"")</f>
        <v/>
      </c>
      <c r="AC150" s="47" t="str">
        <f aca="false">IF(ISNUMBER($J150),$J150,"")</f>
        <v/>
      </c>
      <c r="AD150" s="47" t="str">
        <f aca="false">IF(ISNUMBER($D150),$D150,"")</f>
        <v/>
      </c>
      <c r="AE150" s="47" t="str">
        <f aca="false">IF(ISNUMBER($F150),$F150,"")</f>
        <v/>
      </c>
      <c r="AF150" s="47" t="str">
        <f aca="false">IF(ISNUMBER($H150),$H150,"")</f>
        <v/>
      </c>
    </row>
    <row r="151" customFormat="false" ht="12.8" hidden="false" customHeight="false" outlineLevel="0" collapsed="false">
      <c r="C151" s="0" t="n">
        <f aca="false">C150+1</f>
        <v>99</v>
      </c>
      <c r="D151" s="47" t="str">
        <f aca="false">IF(ISNUMBER('Deaths per day'!$D151),(0.7*'Deaths per day'!$D145+0.8*'Deaths per day'!$D146+0.9*'Deaths per day'!$D147+'Deaths per day'!$D148+1.1*'Deaths per day'!$D149+1.2*'Deaths per day'!$D150+1.3*'Deaths per day'!$D151)/7,"")</f>
        <v/>
      </c>
      <c r="E151" s="47" t="str">
        <f aca="false">IF(ISNUMBER('Deaths per day'!$E151),(0.7*'Deaths per day'!$E145+0.8*'Deaths per day'!$E146+0.9*'Deaths per day'!$E147+'Deaths per day'!$E148+1.1*'Deaths per day'!$E149+1.2*'Deaths per day'!$E150+1.3*'Deaths per day'!$E151)/7,"")</f>
        <v/>
      </c>
      <c r="F151" s="47" t="str">
        <f aca="false">IF(ISNUMBER('Deaths per day'!$F151),(0.7*'Deaths per day'!$F145+0.8*'Deaths per day'!$F146+0.9*'Deaths per day'!$F147+'Deaths per day'!$F148+1.1*'Deaths per day'!$F149+1.2*'Deaths per day'!$F150+1.3*'Deaths per day'!$F151)/7,"")</f>
        <v/>
      </c>
      <c r="G151" s="47" t="str">
        <f aca="false">IF(ISNUMBER('Deaths per day'!$G151),(0.7*'Deaths per day'!$G145+0.8*'Deaths per day'!$G146+0.9*'Deaths per day'!$G147+'Deaths per day'!$G148+1.1*'Deaths per day'!$G149+1.2*'Deaths per day'!$G150+1.3*'Deaths per day'!$G151)/7,"")</f>
        <v/>
      </c>
      <c r="H151" s="47" t="str">
        <f aca="false">IF(ISNUMBER('Deaths per day'!$H151),(0.7*'Deaths per day'!$H145+0.8*'Deaths per day'!$H146+0.9*'Deaths per day'!$H147+'Deaths per day'!$H148+1.1*'Deaths per day'!$H149+1.2*'Deaths per day'!$H150+1.3*'Deaths per day'!$H151)/7,"")</f>
        <v/>
      </c>
      <c r="I151" s="47" t="str">
        <f aca="false">IF(ISNUMBER('Deaths per day'!$I151),(0.7*'Deaths per day'!$I145+0.8*'Deaths per day'!$I146+0.9*'Deaths per day'!$I147+'Deaths per day'!$I148+1.1*'Deaths per day'!$I149+1.2*'Deaths per day'!$I150+1.3*'Deaths per day'!$I151)/7,"")</f>
        <v/>
      </c>
      <c r="J151" s="47" t="str">
        <f aca="false">IF(ISNUMBER('Deaths per day'!$J151),(0.7*'Deaths per day'!$J145+0.8*'Deaths per day'!$J146+0.9*'Deaths per day'!$J147+'Deaths per day'!$J148+1.1*'Deaths per day'!$J149+1.2*'Deaths per day'!$J150+1.3*'Deaths per day'!$J151)/7,"")</f>
        <v/>
      </c>
      <c r="K151" s="54"/>
      <c r="M151" s="15" t="n">
        <f aca="false">M150+1</f>
        <v>43996</v>
      </c>
      <c r="N151" s="0" t="n">
        <f aca="false">N150+1</f>
        <v>99</v>
      </c>
      <c r="O151" s="47" t="str">
        <f aca="false">IF(ISNUMBER($D151),$D151,"")</f>
        <v/>
      </c>
      <c r="P151" s="47" t="str">
        <f aca="false">IF(ISNUMBER($E151),$E151,"")</f>
        <v/>
      </c>
      <c r="Q151" s="47" t="str">
        <f aca="false">IF(ISNUMBER($F151),$F151,"")</f>
        <v/>
      </c>
      <c r="R151" s="47" t="str">
        <f aca="false">IF(ISNUMBER($H151),$H151,"")</f>
        <v/>
      </c>
      <c r="S151" s="47" t="str">
        <f aca="false">IF(ISNUMBER($J151),$J151,"")</f>
        <v/>
      </c>
      <c r="T151" s="47" t="str">
        <f aca="false">IF(ISNUMBER($I151),$I151,"")</f>
        <v/>
      </c>
      <c r="U151" s="47" t="str">
        <f aca="false">IF(ISNUMBER($G151),$G151,"")</f>
        <v/>
      </c>
      <c r="Y151" s="0" t="n">
        <f aca="false">Y150+1</f>
        <v>99</v>
      </c>
      <c r="Z151" s="47" t="str">
        <f aca="false">IF(ISNUMBER($E151),$E151,"")</f>
        <v/>
      </c>
      <c r="AA151" s="47" t="str">
        <f aca="false">IF(ISNUMBER($G151),$G151,"")</f>
        <v/>
      </c>
      <c r="AB151" s="47" t="str">
        <f aca="false">IF(ISNUMBER($I151),$I151,"")</f>
        <v/>
      </c>
      <c r="AC151" s="47" t="str">
        <f aca="false">IF(ISNUMBER($J151),$J151,"")</f>
        <v/>
      </c>
      <c r="AD151" s="47" t="str">
        <f aca="false">IF(ISNUMBER($D151),$D151,"")</f>
        <v/>
      </c>
      <c r="AE151" s="47" t="str">
        <f aca="false">IF(ISNUMBER($F151),$F151,"")</f>
        <v/>
      </c>
      <c r="AF151" s="47" t="str">
        <f aca="false">IF(ISNUMBER($H151),$H151,"")</f>
        <v/>
      </c>
    </row>
    <row r="152" customFormat="false" ht="12.8" hidden="false" customHeight="false" outlineLevel="0" collapsed="false">
      <c r="C152" s="0" t="n">
        <f aca="false">C151+1</f>
        <v>100</v>
      </c>
      <c r="D152" s="47" t="str">
        <f aca="false">IF(ISNUMBER('Deaths per day'!$D152),(0.7*'Deaths per day'!$D146+0.8*'Deaths per day'!$D147+0.9*'Deaths per day'!$D148+'Deaths per day'!$D149+1.1*'Deaths per day'!$D150+1.2*'Deaths per day'!$D151+1.3*'Deaths per day'!$D152)/7,"")</f>
        <v/>
      </c>
      <c r="E152" s="47" t="str">
        <f aca="false">IF(ISNUMBER('Deaths per day'!$E152),(0.7*'Deaths per day'!$E146+0.8*'Deaths per day'!$E147+0.9*'Deaths per day'!$E148+'Deaths per day'!$E149+1.1*'Deaths per day'!$E150+1.2*'Deaths per day'!$E151+1.3*'Deaths per day'!$E152)/7,"")</f>
        <v/>
      </c>
      <c r="F152" s="47" t="str">
        <f aca="false">IF(ISNUMBER('Deaths per day'!$F152),(0.7*'Deaths per day'!$F146+0.8*'Deaths per day'!$F147+0.9*'Deaths per day'!$F148+'Deaths per day'!$F149+1.1*'Deaths per day'!$F150+1.2*'Deaths per day'!$F151+1.3*'Deaths per day'!$F152)/7,"")</f>
        <v/>
      </c>
      <c r="G152" s="47" t="str">
        <f aca="false">IF(ISNUMBER('Deaths per day'!$G152),(0.7*'Deaths per day'!$G146+0.8*'Deaths per day'!$G147+0.9*'Deaths per day'!$G148+'Deaths per day'!$G149+1.1*'Deaths per day'!$G150+1.2*'Deaths per day'!$G151+1.3*'Deaths per day'!$G152)/7,"")</f>
        <v/>
      </c>
      <c r="H152" s="47" t="str">
        <f aca="false">IF(ISNUMBER('Deaths per day'!$H152),(0.7*'Deaths per day'!$H146+0.8*'Deaths per day'!$H147+0.9*'Deaths per day'!$H148+'Deaths per day'!$H149+1.1*'Deaths per day'!$H150+1.2*'Deaths per day'!$H151+1.3*'Deaths per day'!$H152)/7,"")</f>
        <v/>
      </c>
      <c r="I152" s="47" t="str">
        <f aca="false">IF(ISNUMBER('Deaths per day'!$I152),(0.7*'Deaths per day'!$I146+0.8*'Deaths per day'!$I147+0.9*'Deaths per day'!$I148+'Deaths per day'!$I149+1.1*'Deaths per day'!$I150+1.2*'Deaths per day'!$I151+1.3*'Deaths per day'!$I152)/7,"")</f>
        <v/>
      </c>
      <c r="J152" s="47" t="str">
        <f aca="false">IF(ISNUMBER('Deaths per day'!$J152),(0.7*'Deaths per day'!$J146+0.8*'Deaths per day'!$J147+0.9*'Deaths per day'!$J148+'Deaths per day'!$J149+1.1*'Deaths per day'!$J150+1.2*'Deaths per day'!$J151+1.3*'Deaths per day'!$J152)/7,"")</f>
        <v/>
      </c>
      <c r="K152" s="54"/>
      <c r="M152" s="15" t="n">
        <f aca="false">M151+1</f>
        <v>43997</v>
      </c>
      <c r="N152" s="0" t="n">
        <f aca="false">N151+1</f>
        <v>100</v>
      </c>
      <c r="O152" s="47" t="str">
        <f aca="false">IF(ISNUMBER($D152),$D152,"")</f>
        <v/>
      </c>
      <c r="P152" s="47" t="str">
        <f aca="false">IF(ISNUMBER($E152),$E152,"")</f>
        <v/>
      </c>
      <c r="Q152" s="47" t="str">
        <f aca="false">IF(ISNUMBER($F152),$F152,"")</f>
        <v/>
      </c>
      <c r="R152" s="47" t="str">
        <f aca="false">IF(ISNUMBER($H152),$H152,"")</f>
        <v/>
      </c>
      <c r="S152" s="47" t="str">
        <f aca="false">IF(ISNUMBER($J152),$J152,"")</f>
        <v/>
      </c>
      <c r="T152" s="47" t="str">
        <f aca="false">IF(ISNUMBER($I152),$I152,"")</f>
        <v/>
      </c>
      <c r="U152" s="47" t="str">
        <f aca="false">IF(ISNUMBER($G152),$G152,"")</f>
        <v/>
      </c>
      <c r="Y152" s="0" t="n">
        <f aca="false">Y151+1</f>
        <v>100</v>
      </c>
      <c r="Z152" s="47" t="str">
        <f aca="false">IF(ISNUMBER($E152),$E152,"")</f>
        <v/>
      </c>
      <c r="AA152" s="47" t="str">
        <f aca="false">IF(ISNUMBER($G152),$G152,"")</f>
        <v/>
      </c>
      <c r="AB152" s="47" t="str">
        <f aca="false">IF(ISNUMBER($I152),$I152,"")</f>
        <v/>
      </c>
      <c r="AC152" s="47" t="str">
        <f aca="false">IF(ISNUMBER($J152),$J152,"")</f>
        <v/>
      </c>
      <c r="AD152" s="47" t="str">
        <f aca="false">IF(ISNUMBER($D152),$D152,"")</f>
        <v/>
      </c>
      <c r="AE152" s="47" t="str">
        <f aca="false">IF(ISNUMBER($F152),$F152,"")</f>
        <v/>
      </c>
      <c r="AF152" s="47" t="str">
        <f aca="false">IF(ISNUMBER($H152),$H152,"")</f>
        <v/>
      </c>
    </row>
    <row r="153" customFormat="false" ht="12.8" hidden="false" customHeight="false" outlineLevel="0" collapsed="false">
      <c r="C153" s="0" t="n">
        <f aca="false">C152+1</f>
        <v>101</v>
      </c>
      <c r="K153" s="26"/>
      <c r="M153" s="15" t="n">
        <f aca="false">M152+1</f>
        <v>43998</v>
      </c>
      <c r="N153" s="0" t="n">
        <f aca="false">N152+1</f>
        <v>101</v>
      </c>
      <c r="O153" s="47" t="str">
        <f aca="false">IF(ISNUMBER($D153),$D153,"")</f>
        <v/>
      </c>
      <c r="P153" s="47" t="str">
        <f aca="false">IF(ISNUMBER($E153),$E153,"")</f>
        <v/>
      </c>
      <c r="Y153" s="0" t="n">
        <f aca="false">Y152+1</f>
        <v>101</v>
      </c>
      <c r="AC153" s="47"/>
    </row>
    <row r="154" customFormat="false" ht="12.8" hidden="false" customHeight="false" outlineLevel="0" collapsed="false">
      <c r="C154" s="0" t="n">
        <f aca="false">C153+1</f>
        <v>102</v>
      </c>
      <c r="K154" s="26"/>
      <c r="M154" s="15" t="n">
        <f aca="false">M153+1</f>
        <v>43999</v>
      </c>
      <c r="N154" s="0" t="n">
        <f aca="false">N153+1</f>
        <v>102</v>
      </c>
      <c r="Y154" s="0" t="n">
        <f aca="false">Y153+1</f>
        <v>102</v>
      </c>
      <c r="AC154" s="47"/>
    </row>
    <row r="155" customFormat="false" ht="12.8" hidden="false" customHeight="false" outlineLevel="0" collapsed="false">
      <c r="C155" s="0" t="n">
        <f aca="false">C154+1</f>
        <v>103</v>
      </c>
      <c r="K155" s="26"/>
      <c r="M155" s="15" t="n">
        <f aca="false">M154+1</f>
        <v>44000</v>
      </c>
      <c r="N155" s="0" t="n">
        <f aca="false">N154+1</f>
        <v>103</v>
      </c>
      <c r="Y155" s="0" t="n">
        <f aca="false">Y154+1</f>
        <v>103</v>
      </c>
      <c r="AC155" s="47"/>
    </row>
    <row r="156" customFormat="false" ht="12.8" hidden="false" customHeight="false" outlineLevel="0" collapsed="false">
      <c r="C156" s="0" t="n">
        <f aca="false">C155+1</f>
        <v>104</v>
      </c>
      <c r="K156" s="26"/>
      <c r="M156" s="15" t="n">
        <f aca="false">M155+1</f>
        <v>44001</v>
      </c>
      <c r="N156" s="0" t="n">
        <f aca="false">N155+1</f>
        <v>104</v>
      </c>
      <c r="Y156" s="0" t="n">
        <f aca="false">Y155+1</f>
        <v>104</v>
      </c>
      <c r="AC156" s="47"/>
    </row>
    <row r="157" customFormat="false" ht="12.8" hidden="false" customHeight="false" outlineLevel="0" collapsed="false">
      <c r="C157" s="0" t="n">
        <f aca="false">C156+1</f>
        <v>105</v>
      </c>
      <c r="K157" s="26"/>
      <c r="M157" s="15" t="n">
        <f aca="false">M156+1</f>
        <v>44002</v>
      </c>
      <c r="N157" s="0" t="n">
        <f aca="false">N156+1</f>
        <v>105</v>
      </c>
      <c r="Y157" s="0" t="n">
        <f aca="false">Y156+1</f>
        <v>105</v>
      </c>
      <c r="AC157" s="47"/>
    </row>
    <row r="158" customFormat="false" ht="12.8" hidden="false" customHeight="false" outlineLevel="0" collapsed="false">
      <c r="C158" s="0" t="n">
        <f aca="false">C157+1</f>
        <v>106</v>
      </c>
      <c r="K158" s="26"/>
      <c r="M158" s="15" t="n">
        <f aca="false">M157+1</f>
        <v>44003</v>
      </c>
      <c r="N158" s="0" t="n">
        <f aca="false">N157+1</f>
        <v>106</v>
      </c>
      <c r="Y158" s="0" t="n">
        <f aca="false">Y157+1</f>
        <v>106</v>
      </c>
      <c r="AC158" s="47"/>
    </row>
    <row r="159" customFormat="false" ht="12.8" hidden="false" customHeight="false" outlineLevel="0" collapsed="false">
      <c r="C159" s="0" t="n">
        <f aca="false">C158+1</f>
        <v>107</v>
      </c>
      <c r="K159" s="26"/>
      <c r="M159" s="15" t="n">
        <f aca="false">M158+1</f>
        <v>44004</v>
      </c>
      <c r="N159" s="0" t="n">
        <f aca="false">N158+1</f>
        <v>107</v>
      </c>
      <c r="Y159" s="0" t="n">
        <f aca="false">Y158+1</f>
        <v>107</v>
      </c>
      <c r="AC159" s="47"/>
    </row>
    <row r="160" customFormat="false" ht="12.8" hidden="false" customHeight="false" outlineLevel="0" collapsed="false">
      <c r="C160" s="0" t="n">
        <f aca="false">C159+1</f>
        <v>108</v>
      </c>
      <c r="K160" s="26"/>
      <c r="M160" s="15" t="n">
        <f aca="false">M159+1</f>
        <v>44005</v>
      </c>
      <c r="N160" s="0" t="n">
        <f aca="false">N159+1</f>
        <v>108</v>
      </c>
      <c r="Y160" s="0" t="n">
        <f aca="false">Y159+1</f>
        <v>108</v>
      </c>
      <c r="AC160" s="47"/>
    </row>
    <row r="161" customFormat="false" ht="12.8" hidden="false" customHeight="false" outlineLevel="0" collapsed="false">
      <c r="C161" s="0" t="n">
        <f aca="false">C160+1</f>
        <v>109</v>
      </c>
      <c r="K161" s="26"/>
      <c r="M161" s="15" t="n">
        <f aca="false">M160+1</f>
        <v>44006</v>
      </c>
      <c r="N161" s="0" t="n">
        <f aca="false">N160+1</f>
        <v>109</v>
      </c>
      <c r="Y161" s="0" t="n">
        <f aca="false">Y160+1</f>
        <v>109</v>
      </c>
      <c r="AC161" s="47"/>
    </row>
    <row r="162" customFormat="false" ht="12.8" hidden="false" customHeight="false" outlineLevel="0" collapsed="false">
      <c r="C162" s="0" t="n">
        <f aca="false">C161+1</f>
        <v>110</v>
      </c>
      <c r="K162" s="26"/>
      <c r="M162" s="15" t="n">
        <f aca="false">M161+1</f>
        <v>44007</v>
      </c>
      <c r="N162" s="0" t="n">
        <f aca="false">N161+1</f>
        <v>110</v>
      </c>
      <c r="Y162" s="0" t="n">
        <f aca="false">Y161+1</f>
        <v>110</v>
      </c>
      <c r="AC162" s="47"/>
    </row>
    <row r="163" customFormat="false" ht="12.8" hidden="false" customHeight="false" outlineLevel="0" collapsed="false">
      <c r="C163" s="0" t="n">
        <f aca="false">C162+1</f>
        <v>111</v>
      </c>
      <c r="K163" s="26"/>
      <c r="M163" s="15" t="n">
        <f aca="false">M162+1</f>
        <v>44008</v>
      </c>
      <c r="N163" s="0" t="n">
        <f aca="false">N162+1</f>
        <v>111</v>
      </c>
      <c r="Y163" s="0" t="n">
        <f aca="false">Y162+1</f>
        <v>111</v>
      </c>
      <c r="AC163" s="47"/>
    </row>
    <row r="164" customFormat="false" ht="12.8" hidden="false" customHeight="false" outlineLevel="0" collapsed="false">
      <c r="C164" s="0" t="n">
        <f aca="false">C163+1</f>
        <v>112</v>
      </c>
      <c r="K164" s="26"/>
      <c r="M164" s="15" t="n">
        <f aca="false">M163+1</f>
        <v>44009</v>
      </c>
      <c r="N164" s="0" t="n">
        <f aca="false">N163+1</f>
        <v>112</v>
      </c>
      <c r="Y164" s="0" t="n">
        <f aca="false">Y163+1</f>
        <v>112</v>
      </c>
      <c r="AC164" s="47"/>
    </row>
    <row r="165" customFormat="false" ht="12.8" hidden="false" customHeight="false" outlineLevel="0" collapsed="false">
      <c r="C165" s="0" t="n">
        <f aca="false">C164+1</f>
        <v>113</v>
      </c>
      <c r="K165" s="26"/>
      <c r="M165" s="15" t="n">
        <f aca="false">M164+1</f>
        <v>44010</v>
      </c>
      <c r="N165" s="0" t="n">
        <f aca="false">N164+1</f>
        <v>113</v>
      </c>
      <c r="Y165" s="0" t="n">
        <f aca="false">Y164+1</f>
        <v>113</v>
      </c>
      <c r="AC165" s="47"/>
    </row>
    <row r="166" customFormat="false" ht="12.8" hidden="false" customHeight="false" outlineLevel="0" collapsed="false">
      <c r="C166" s="0" t="n">
        <f aca="false">C165+1</f>
        <v>114</v>
      </c>
      <c r="K166" s="26"/>
      <c r="M166" s="15" t="n">
        <f aca="false">M165+1</f>
        <v>44011</v>
      </c>
      <c r="N166" s="0" t="n">
        <f aca="false">N165+1</f>
        <v>114</v>
      </c>
      <c r="Y166" s="0" t="n">
        <f aca="false">Y165+1</f>
        <v>114</v>
      </c>
      <c r="AC166" s="47"/>
    </row>
    <row r="167" customFormat="false" ht="12.8" hidden="false" customHeight="false" outlineLevel="0" collapsed="false">
      <c r="C167" s="0" t="n">
        <f aca="false">C166+1</f>
        <v>115</v>
      </c>
      <c r="K167" s="26"/>
      <c r="M167" s="15" t="n">
        <f aca="false">M166+1</f>
        <v>44012</v>
      </c>
      <c r="N167" s="0" t="n">
        <f aca="false">N166+1</f>
        <v>115</v>
      </c>
      <c r="Y167" s="0" t="n">
        <f aca="false">Y166+1</f>
        <v>115</v>
      </c>
      <c r="AC167" s="47"/>
    </row>
    <row r="168" customFormat="false" ht="12.8" hidden="false" customHeight="false" outlineLevel="0" collapsed="false">
      <c r="C168" s="0" t="n">
        <f aca="false">C167+1</f>
        <v>116</v>
      </c>
      <c r="K168" s="26"/>
      <c r="M168" s="15" t="n">
        <f aca="false">M167+1</f>
        <v>44013</v>
      </c>
      <c r="N168" s="0" t="n">
        <f aca="false">N167+1</f>
        <v>116</v>
      </c>
      <c r="Y168" s="0" t="n">
        <f aca="false">Y167+1</f>
        <v>116</v>
      </c>
      <c r="AC168" s="47"/>
    </row>
    <row r="169" customFormat="false" ht="12.8" hidden="false" customHeight="false" outlineLevel="0" collapsed="false">
      <c r="C169" s="0" t="n">
        <f aca="false">C168+1</f>
        <v>117</v>
      </c>
      <c r="K169" s="26"/>
      <c r="M169" s="15" t="n">
        <f aca="false">M168+1</f>
        <v>44014</v>
      </c>
      <c r="N169" s="0" t="n">
        <f aca="false">N168+1</f>
        <v>117</v>
      </c>
      <c r="Y169" s="0" t="n">
        <f aca="false">Y168+1</f>
        <v>117</v>
      </c>
      <c r="AC169" s="47"/>
    </row>
    <row r="170" customFormat="false" ht="12.8" hidden="false" customHeight="false" outlineLevel="0" collapsed="false">
      <c r="C170" s="0" t="n">
        <f aca="false">C169+1</f>
        <v>118</v>
      </c>
      <c r="K170" s="26"/>
      <c r="M170" s="15" t="n">
        <f aca="false">M169+1</f>
        <v>44015</v>
      </c>
      <c r="N170" s="0" t="n">
        <f aca="false">N169+1</f>
        <v>118</v>
      </c>
      <c r="Y170" s="0" t="n">
        <f aca="false">Y169+1</f>
        <v>118</v>
      </c>
      <c r="AC170" s="47"/>
    </row>
    <row r="171" customFormat="false" ht="12.8" hidden="false" customHeight="false" outlineLevel="0" collapsed="false">
      <c r="C171" s="0" t="n">
        <f aca="false">C170+1</f>
        <v>119</v>
      </c>
      <c r="K171" s="26"/>
      <c r="M171" s="15" t="n">
        <f aca="false">M170+1</f>
        <v>44016</v>
      </c>
      <c r="N171" s="0" t="n">
        <f aca="false">N170+1</f>
        <v>119</v>
      </c>
      <c r="Y171" s="0" t="n">
        <f aca="false">Y170+1</f>
        <v>119</v>
      </c>
      <c r="AC171" s="47"/>
    </row>
    <row r="172" customFormat="false" ht="12.8" hidden="false" customHeight="false" outlineLevel="0" collapsed="false">
      <c r="C172" s="0" t="n">
        <f aca="false">C171+1</f>
        <v>120</v>
      </c>
      <c r="K172" s="26"/>
      <c r="M172" s="15" t="n">
        <f aca="false">M171+1</f>
        <v>44017</v>
      </c>
      <c r="N172" s="0" t="n">
        <f aca="false">N171+1</f>
        <v>120</v>
      </c>
      <c r="Y172" s="0" t="n">
        <f aca="false">Y171+1</f>
        <v>120</v>
      </c>
      <c r="AC172" s="47"/>
    </row>
    <row r="173" customFormat="false" ht="12.8" hidden="false" customHeight="false" outlineLevel="0" collapsed="false">
      <c r="C173" s="0" t="n">
        <f aca="false">C172+1</f>
        <v>121</v>
      </c>
      <c r="K173" s="26"/>
      <c r="M173" s="15" t="n">
        <f aca="false">M172+1</f>
        <v>44018</v>
      </c>
      <c r="N173" s="0" t="n">
        <f aca="false">N172+1</f>
        <v>121</v>
      </c>
      <c r="Y173" s="0" t="n">
        <f aca="false">Y172+1</f>
        <v>121</v>
      </c>
      <c r="AC173" s="47"/>
    </row>
    <row r="174" customFormat="false" ht="12.8" hidden="false" customHeight="false" outlineLevel="0" collapsed="false">
      <c r="C174" s="0" t="n">
        <f aca="false">C173+1</f>
        <v>122</v>
      </c>
      <c r="K174" s="26"/>
      <c r="M174" s="15" t="n">
        <f aca="false">M173+1</f>
        <v>44019</v>
      </c>
      <c r="N174" s="0" t="n">
        <f aca="false">N173+1</f>
        <v>122</v>
      </c>
      <c r="Y174" s="0" t="n">
        <f aca="false">Y173+1</f>
        <v>122</v>
      </c>
      <c r="AC174" s="47"/>
    </row>
    <row r="175" customFormat="false" ht="12.8" hidden="false" customHeight="false" outlineLevel="0" collapsed="false">
      <c r="C175" s="0" t="n">
        <f aca="false">C174+1</f>
        <v>123</v>
      </c>
      <c r="K175" s="26"/>
      <c r="M175" s="15" t="n">
        <f aca="false">M174+1</f>
        <v>44020</v>
      </c>
      <c r="N175" s="0" t="n">
        <f aca="false">N174+1</f>
        <v>123</v>
      </c>
      <c r="Y175" s="0" t="n">
        <f aca="false">Y174+1</f>
        <v>123</v>
      </c>
      <c r="AC175" s="47"/>
    </row>
    <row r="176" customFormat="false" ht="12.8" hidden="false" customHeight="false" outlineLevel="0" collapsed="false">
      <c r="C176" s="0" t="n">
        <f aca="false">C175+1</f>
        <v>124</v>
      </c>
      <c r="K176" s="26"/>
      <c r="M176" s="15" t="n">
        <f aca="false">M175+1</f>
        <v>44021</v>
      </c>
      <c r="N176" s="0" t="n">
        <f aca="false">N175+1</f>
        <v>124</v>
      </c>
      <c r="Y176" s="0" t="n">
        <f aca="false">Y175+1</f>
        <v>124</v>
      </c>
      <c r="AC176" s="47"/>
    </row>
    <row r="177" customFormat="false" ht="12.8" hidden="false" customHeight="false" outlineLevel="0" collapsed="false">
      <c r="C177" s="0" t="n">
        <f aca="false">C176+1</f>
        <v>125</v>
      </c>
      <c r="K177" s="26"/>
      <c r="M177" s="15" t="n">
        <f aca="false">M176+1</f>
        <v>44022</v>
      </c>
      <c r="N177" s="0" t="n">
        <f aca="false">N176+1</f>
        <v>125</v>
      </c>
      <c r="Y177" s="0" t="n">
        <f aca="false">Y176+1</f>
        <v>125</v>
      </c>
      <c r="AC177" s="47"/>
    </row>
    <row r="178" customFormat="false" ht="12.8" hidden="false" customHeight="false" outlineLevel="0" collapsed="false">
      <c r="C178" s="0" t="n">
        <f aca="false">C177+1</f>
        <v>126</v>
      </c>
      <c r="K178" s="26"/>
      <c r="M178" s="15" t="n">
        <f aca="false">M177+1</f>
        <v>44023</v>
      </c>
      <c r="N178" s="0" t="n">
        <f aca="false">N177+1</f>
        <v>126</v>
      </c>
      <c r="Y178" s="0" t="n">
        <f aca="false">Y177+1</f>
        <v>126</v>
      </c>
      <c r="AC178" s="47"/>
    </row>
    <row r="179" customFormat="false" ht="12.8" hidden="false" customHeight="false" outlineLevel="0" collapsed="false">
      <c r="C179" s="0" t="n">
        <f aca="false">C178+1</f>
        <v>127</v>
      </c>
      <c r="K179" s="26"/>
      <c r="M179" s="15" t="n">
        <f aca="false">M178+1</f>
        <v>44024</v>
      </c>
      <c r="N179" s="0" t="n">
        <f aca="false">N178+1</f>
        <v>127</v>
      </c>
      <c r="Y179" s="0" t="n">
        <f aca="false">Y178+1</f>
        <v>127</v>
      </c>
      <c r="AC179" s="47"/>
    </row>
    <row r="180" customFormat="false" ht="12.8" hidden="false" customHeight="false" outlineLevel="0" collapsed="false">
      <c r="C180" s="0" t="n">
        <f aca="false">C179+1</f>
        <v>128</v>
      </c>
      <c r="K180" s="26"/>
      <c r="M180" s="15" t="n">
        <f aca="false">M179+1</f>
        <v>44025</v>
      </c>
      <c r="N180" s="0" t="n">
        <f aca="false">N179+1</f>
        <v>128</v>
      </c>
      <c r="Y180" s="0" t="n">
        <f aca="false">Y179+1</f>
        <v>128</v>
      </c>
      <c r="AC180" s="47"/>
    </row>
    <row r="181" customFormat="false" ht="12.8" hidden="false" customHeight="false" outlineLevel="0" collapsed="false">
      <c r="C181" s="0" t="n">
        <f aca="false">C180+1</f>
        <v>129</v>
      </c>
      <c r="K181" s="26"/>
      <c r="M181" s="15" t="n">
        <f aca="false">M180+1</f>
        <v>44026</v>
      </c>
      <c r="N181" s="0" t="n">
        <f aca="false">N180+1</f>
        <v>129</v>
      </c>
      <c r="Y181" s="0" t="n">
        <f aca="false">Y180+1</f>
        <v>129</v>
      </c>
      <c r="AC181" s="47"/>
    </row>
    <row r="182" customFormat="false" ht="12.8" hidden="false" customHeight="false" outlineLevel="0" collapsed="false">
      <c r="C182" s="0" t="n">
        <f aca="false">C181+1</f>
        <v>130</v>
      </c>
      <c r="K182" s="26"/>
      <c r="M182" s="15" t="n">
        <f aca="false">M181+1</f>
        <v>44027</v>
      </c>
      <c r="N182" s="0" t="n">
        <f aca="false">N181+1</f>
        <v>130</v>
      </c>
      <c r="Y182" s="0" t="n">
        <f aca="false">Y181+1</f>
        <v>130</v>
      </c>
      <c r="AC182" s="47"/>
    </row>
    <row r="183" customFormat="false" ht="12.8" hidden="false" customHeight="false" outlineLevel="0" collapsed="false">
      <c r="C183" s="0" t="n">
        <f aca="false">C182+1</f>
        <v>131</v>
      </c>
      <c r="K183" s="26"/>
      <c r="M183" s="15" t="n">
        <f aca="false">M182+1</f>
        <v>44028</v>
      </c>
      <c r="N183" s="0" t="n">
        <f aca="false">N182+1</f>
        <v>131</v>
      </c>
      <c r="Y183" s="0" t="n">
        <f aca="false">Y182+1</f>
        <v>131</v>
      </c>
      <c r="AC183" s="47"/>
    </row>
    <row r="184" customFormat="false" ht="12.8" hidden="false" customHeight="false" outlineLevel="0" collapsed="false">
      <c r="C184" s="0" t="n">
        <f aca="false">C183+1</f>
        <v>132</v>
      </c>
      <c r="K184" s="26"/>
      <c r="M184" s="15" t="n">
        <f aca="false">M183+1</f>
        <v>44029</v>
      </c>
      <c r="N184" s="0" t="n">
        <f aca="false">N183+1</f>
        <v>132</v>
      </c>
      <c r="Y184" s="0" t="n">
        <f aca="false">Y183+1</f>
        <v>132</v>
      </c>
      <c r="AC184" s="47"/>
    </row>
    <row r="185" customFormat="false" ht="12.8" hidden="false" customHeight="false" outlineLevel="0" collapsed="false">
      <c r="C185" s="0" t="n">
        <f aca="false">C184+1</f>
        <v>133</v>
      </c>
      <c r="K185" s="26"/>
      <c r="M185" s="15" t="n">
        <f aca="false">M184+1</f>
        <v>44030</v>
      </c>
      <c r="N185" s="0" t="n">
        <f aca="false">N184+1</f>
        <v>133</v>
      </c>
      <c r="Y185" s="0" t="n">
        <f aca="false">Y184+1</f>
        <v>133</v>
      </c>
      <c r="AC185" s="47"/>
    </row>
    <row r="186" customFormat="false" ht="12.8" hidden="false" customHeight="false" outlineLevel="0" collapsed="false">
      <c r="C186" s="0" t="n">
        <f aca="false">C185+1</f>
        <v>134</v>
      </c>
      <c r="K186" s="26"/>
      <c r="M186" s="15" t="n">
        <f aca="false">M185+1</f>
        <v>44031</v>
      </c>
      <c r="N186" s="0" t="n">
        <f aca="false">N185+1</f>
        <v>134</v>
      </c>
      <c r="Y186" s="0" t="n">
        <f aca="false">Y185+1</f>
        <v>134</v>
      </c>
    </row>
    <row r="187" customFormat="false" ht="12.8" hidden="false" customHeight="false" outlineLevel="0" collapsed="false">
      <c r="C187" s="0" t="n">
        <f aca="false">C186+1</f>
        <v>135</v>
      </c>
      <c r="K187" s="26"/>
      <c r="M187" s="15" t="n">
        <f aca="false">M186+1</f>
        <v>44032</v>
      </c>
      <c r="N187" s="0" t="n">
        <f aca="false">N186+1</f>
        <v>135</v>
      </c>
      <c r="Y187" s="0" t="n">
        <f aca="false">Y186+1</f>
        <v>135</v>
      </c>
    </row>
    <row r="188" customFormat="false" ht="12.8" hidden="false" customHeight="false" outlineLevel="0" collapsed="false">
      <c r="C188" s="0" t="n">
        <f aca="false">C187+1</f>
        <v>136</v>
      </c>
      <c r="K188" s="26"/>
      <c r="M188" s="15" t="n">
        <f aca="false">M187+1</f>
        <v>44033</v>
      </c>
      <c r="N188" s="0" t="n">
        <f aca="false">N187+1</f>
        <v>136</v>
      </c>
      <c r="Y188" s="0" t="n">
        <f aca="false">Y187+1</f>
        <v>136</v>
      </c>
    </row>
    <row r="189" customFormat="false" ht="12.8" hidden="false" customHeight="false" outlineLevel="0" collapsed="false">
      <c r="C189" s="0" t="n">
        <f aca="false">C188+1</f>
        <v>137</v>
      </c>
      <c r="K189" s="26"/>
      <c r="M189" s="15" t="n">
        <f aca="false">M188+1</f>
        <v>44034</v>
      </c>
      <c r="N189" s="0" t="n">
        <f aca="false">N188+1</f>
        <v>137</v>
      </c>
      <c r="Y189" s="0" t="n">
        <f aca="false">Y188+1</f>
        <v>137</v>
      </c>
    </row>
    <row r="190" customFormat="false" ht="12.8" hidden="false" customHeight="false" outlineLevel="0" collapsed="false">
      <c r="C190" s="0" t="n">
        <f aca="false">C189+1</f>
        <v>138</v>
      </c>
      <c r="K190" s="26"/>
      <c r="M190" s="15" t="n">
        <f aca="false">M189+1</f>
        <v>44035</v>
      </c>
      <c r="N190" s="0" t="n">
        <f aca="false">N189+1</f>
        <v>138</v>
      </c>
      <c r="Y190" s="0" t="n">
        <f aca="false">Y189+1</f>
        <v>138</v>
      </c>
    </row>
    <row r="191" customFormat="false" ht="12.8" hidden="false" customHeight="false" outlineLevel="0" collapsed="false">
      <c r="C191" s="0" t="n">
        <f aca="false">C190+1</f>
        <v>139</v>
      </c>
      <c r="K191" s="26"/>
      <c r="M191" s="15" t="n">
        <f aca="false">M190+1</f>
        <v>44036</v>
      </c>
      <c r="N191" s="0" t="n">
        <f aca="false">N190+1</f>
        <v>139</v>
      </c>
      <c r="Y191" s="0" t="n">
        <f aca="false">Y190+1</f>
        <v>139</v>
      </c>
    </row>
    <row r="192" customFormat="false" ht="12.8" hidden="false" customHeight="false" outlineLevel="0" collapsed="false">
      <c r="C192" s="0" t="n">
        <f aca="false">C191+1</f>
        <v>140</v>
      </c>
      <c r="K192" s="26"/>
      <c r="M192" s="15" t="n">
        <f aca="false">M191+1</f>
        <v>44037</v>
      </c>
      <c r="N192" s="0" t="n">
        <f aca="false">N191+1</f>
        <v>140</v>
      </c>
      <c r="Y192" s="0" t="n">
        <f aca="false">Y191+1</f>
        <v>140</v>
      </c>
    </row>
    <row r="193" customFormat="false" ht="12.8" hidden="false" customHeight="false" outlineLevel="0" collapsed="false">
      <c r="C193" s="0" t="n">
        <f aca="false">C192+1</f>
        <v>141</v>
      </c>
      <c r="K193" s="26"/>
      <c r="M193" s="15" t="n">
        <f aca="false">M192+1</f>
        <v>44038</v>
      </c>
      <c r="N193" s="0" t="n">
        <f aca="false">N192+1</f>
        <v>141</v>
      </c>
      <c r="Y193" s="0" t="n">
        <f aca="false">Y192+1</f>
        <v>141</v>
      </c>
    </row>
    <row r="194" customFormat="false" ht="12.8" hidden="false" customHeight="false" outlineLevel="0" collapsed="false">
      <c r="C194" s="0" t="n">
        <f aca="false">C193+1</f>
        <v>142</v>
      </c>
      <c r="K194" s="26"/>
      <c r="M194" s="15" t="n">
        <f aca="false">M193+1</f>
        <v>44039</v>
      </c>
      <c r="N194" s="0" t="n">
        <f aca="false">N193+1</f>
        <v>142</v>
      </c>
      <c r="Y194" s="0" t="n">
        <f aca="false">Y193+1</f>
        <v>142</v>
      </c>
    </row>
    <row r="195" customFormat="false" ht="12.8" hidden="false" customHeight="false" outlineLevel="0" collapsed="false">
      <c r="C195" s="0" t="n">
        <f aca="false">C194+1</f>
        <v>143</v>
      </c>
      <c r="K195" s="26"/>
      <c r="M195" s="15" t="n">
        <f aca="false">M194+1</f>
        <v>44040</v>
      </c>
      <c r="N195" s="0" t="n">
        <f aca="false">N194+1</f>
        <v>143</v>
      </c>
      <c r="Y195" s="0" t="n">
        <f aca="false">Y194+1</f>
        <v>143</v>
      </c>
    </row>
    <row r="196" customFormat="false" ht="12.8" hidden="false" customHeight="false" outlineLevel="0" collapsed="false">
      <c r="C196" s="0" t="n">
        <f aca="false">C195+1</f>
        <v>144</v>
      </c>
      <c r="K196" s="26"/>
      <c r="M196" s="15" t="n">
        <f aca="false">M195+1</f>
        <v>44041</v>
      </c>
      <c r="N196" s="0" t="n">
        <f aca="false">N195+1</f>
        <v>144</v>
      </c>
      <c r="Y196" s="0" t="n">
        <f aca="false">Y195+1</f>
        <v>144</v>
      </c>
    </row>
    <row r="197" customFormat="false" ht="12.8" hidden="false" customHeight="false" outlineLevel="0" collapsed="false">
      <c r="C197" s="0" t="n">
        <f aca="false">C196+1</f>
        <v>145</v>
      </c>
      <c r="K197" s="26"/>
      <c r="M197" s="15" t="n">
        <f aca="false">M196+1</f>
        <v>44042</v>
      </c>
      <c r="N197" s="0" t="n">
        <f aca="false">N196+1</f>
        <v>145</v>
      </c>
      <c r="Y197" s="0" t="n">
        <f aca="false">Y196+1</f>
        <v>145</v>
      </c>
    </row>
    <row r="198" customFormat="false" ht="12.8" hidden="false" customHeight="false" outlineLevel="0" collapsed="false">
      <c r="C198" s="0" t="n">
        <f aca="false">C197+1</f>
        <v>146</v>
      </c>
      <c r="K198" s="26"/>
      <c r="M198" s="15" t="n">
        <f aca="false">M197+1</f>
        <v>44043</v>
      </c>
      <c r="N198" s="0" t="n">
        <f aca="false">N197+1</f>
        <v>146</v>
      </c>
      <c r="Y198" s="0" t="n">
        <f aca="false">Y197+1</f>
        <v>146</v>
      </c>
    </row>
    <row r="199" customFormat="false" ht="12.8" hidden="false" customHeight="false" outlineLevel="0" collapsed="false">
      <c r="C199" s="0" t="n">
        <f aca="false">C198+1</f>
        <v>147</v>
      </c>
      <c r="K199" s="26"/>
      <c r="M199" s="15" t="n">
        <f aca="false">M198+1</f>
        <v>44044</v>
      </c>
      <c r="N199" s="0" t="n">
        <f aca="false">N198+1</f>
        <v>147</v>
      </c>
      <c r="Y199" s="0" t="n">
        <f aca="false">Y198+1</f>
        <v>147</v>
      </c>
    </row>
    <row r="200" customFormat="false" ht="12.8" hidden="false" customHeight="false" outlineLevel="0" collapsed="false">
      <c r="C200" s="0" t="n">
        <f aca="false">C199+1</f>
        <v>148</v>
      </c>
      <c r="K200" s="26"/>
      <c r="M200" s="15" t="n">
        <f aca="false">M199+1</f>
        <v>44045</v>
      </c>
      <c r="N200" s="0" t="n">
        <f aca="false">N199+1</f>
        <v>148</v>
      </c>
      <c r="Y200" s="0" t="n">
        <f aca="false">Y199+1</f>
        <v>148</v>
      </c>
    </row>
    <row r="201" customFormat="false" ht="12.8" hidden="false" customHeight="false" outlineLevel="0" collapsed="false">
      <c r="C201" s="0" t="n">
        <f aca="false">C200+1</f>
        <v>149</v>
      </c>
      <c r="K201" s="26"/>
      <c r="M201" s="15" t="n">
        <f aca="false">M200+1</f>
        <v>44046</v>
      </c>
      <c r="N201" s="0" t="n">
        <f aca="false">N200+1</f>
        <v>149</v>
      </c>
      <c r="Y201" s="0" t="n">
        <f aca="false">Y200+1</f>
        <v>149</v>
      </c>
    </row>
    <row r="202" customFormat="false" ht="12.8" hidden="false" customHeight="false" outlineLevel="0" collapsed="false">
      <c r="C202" s="0" t="n">
        <f aca="false">C201+1</f>
        <v>150</v>
      </c>
      <c r="K202" s="26"/>
      <c r="M202" s="15" t="n">
        <f aca="false">M201+1</f>
        <v>44047</v>
      </c>
      <c r="N202" s="0" t="n">
        <f aca="false">N201+1</f>
        <v>150</v>
      </c>
      <c r="Y202" s="0" t="n">
        <f aca="false">Y201+1</f>
        <v>150</v>
      </c>
    </row>
    <row r="203" customFormat="false" ht="12.8" hidden="false" customHeight="false" outlineLevel="0" collapsed="false">
      <c r="C203" s="0" t="n">
        <f aca="false">C202+1</f>
        <v>151</v>
      </c>
      <c r="K203" s="26"/>
      <c r="M203" s="15" t="n">
        <f aca="false">M202+1</f>
        <v>44048</v>
      </c>
      <c r="N203" s="0" t="n">
        <f aca="false">N202+1</f>
        <v>151</v>
      </c>
      <c r="Y203" s="0" t="n">
        <f aca="false">Y202+1</f>
        <v>151</v>
      </c>
    </row>
    <row r="204" customFormat="false" ht="12.8" hidden="false" customHeight="false" outlineLevel="0" collapsed="false">
      <c r="C204" s="0" t="n">
        <f aca="false">C203+1</f>
        <v>152</v>
      </c>
      <c r="K204" s="26"/>
      <c r="M204" s="15" t="n">
        <f aca="false">M203+1</f>
        <v>44049</v>
      </c>
      <c r="N204" s="0" t="n">
        <f aca="false">N203+1</f>
        <v>152</v>
      </c>
      <c r="Y204" s="0" t="n">
        <f aca="false">Y203+1</f>
        <v>152</v>
      </c>
    </row>
    <row r="205" customFormat="false" ht="12.8" hidden="false" customHeight="false" outlineLevel="0" collapsed="false">
      <c r="C205" s="0" t="n">
        <f aca="false">C204+1</f>
        <v>153</v>
      </c>
      <c r="K205" s="26"/>
      <c r="M205" s="15" t="n">
        <f aca="false">M204+1</f>
        <v>44050</v>
      </c>
      <c r="N205" s="0" t="n">
        <f aca="false">N204+1</f>
        <v>153</v>
      </c>
      <c r="Y205" s="0" t="n">
        <f aca="false">Y204+1</f>
        <v>153</v>
      </c>
    </row>
    <row r="206" customFormat="false" ht="12.8" hidden="false" customHeight="false" outlineLevel="0" collapsed="false">
      <c r="C206" s="0" t="n">
        <f aca="false">C205+1</f>
        <v>154</v>
      </c>
      <c r="K206" s="26"/>
      <c r="M206" s="15" t="n">
        <f aca="false">M205+1</f>
        <v>44051</v>
      </c>
      <c r="N206" s="0" t="n">
        <f aca="false">N205+1</f>
        <v>154</v>
      </c>
      <c r="Y206" s="0" t="n">
        <f aca="false">Y205+1</f>
        <v>154</v>
      </c>
    </row>
    <row r="207" customFormat="false" ht="12.8" hidden="false" customHeight="false" outlineLevel="0" collapsed="false">
      <c r="C207" s="0" t="n">
        <f aca="false">C206+1</f>
        <v>155</v>
      </c>
      <c r="K207" s="26"/>
      <c r="M207" s="15" t="n">
        <f aca="false">M206+1</f>
        <v>44052</v>
      </c>
      <c r="N207" s="0" t="n">
        <f aca="false">N206+1</f>
        <v>155</v>
      </c>
      <c r="Y207" s="0" t="n">
        <f aca="false">Y206+1</f>
        <v>155</v>
      </c>
    </row>
    <row r="208" customFormat="false" ht="12.8" hidden="false" customHeight="false" outlineLevel="0" collapsed="false">
      <c r="C208" s="0" t="n">
        <f aca="false">C207+1</f>
        <v>156</v>
      </c>
      <c r="K208" s="26"/>
      <c r="M208" s="15" t="n">
        <f aca="false">M207+1</f>
        <v>44053</v>
      </c>
      <c r="N208" s="0" t="n">
        <f aca="false">N207+1</f>
        <v>156</v>
      </c>
      <c r="Y208" s="0" t="n">
        <f aca="false">Y207+1</f>
        <v>156</v>
      </c>
    </row>
    <row r="209" customFormat="false" ht="12.8" hidden="false" customHeight="false" outlineLevel="0" collapsed="false">
      <c r="C209" s="0" t="n">
        <f aca="false">C208+1</f>
        <v>157</v>
      </c>
      <c r="K209" s="26"/>
      <c r="M209" s="15" t="n">
        <f aca="false">M208+1</f>
        <v>44054</v>
      </c>
      <c r="N209" s="0" t="n">
        <f aca="false">N208+1</f>
        <v>157</v>
      </c>
      <c r="Y209" s="0" t="n">
        <f aca="false">Y208+1</f>
        <v>157</v>
      </c>
    </row>
    <row r="210" customFormat="false" ht="12.8" hidden="false" customHeight="false" outlineLevel="0" collapsed="false">
      <c r="C210" s="0" t="n">
        <f aca="false">C209+1</f>
        <v>158</v>
      </c>
      <c r="K210" s="26"/>
      <c r="M210" s="15" t="n">
        <f aca="false">M209+1</f>
        <v>44055</v>
      </c>
      <c r="N210" s="0" t="n">
        <f aca="false">N209+1</f>
        <v>158</v>
      </c>
      <c r="Y210" s="0" t="n">
        <f aca="false">Y209+1</f>
        <v>158</v>
      </c>
    </row>
    <row r="211" customFormat="false" ht="12.8" hidden="false" customHeight="false" outlineLevel="0" collapsed="false">
      <c r="C211" s="0" t="n">
        <f aca="false">C210+1</f>
        <v>159</v>
      </c>
      <c r="K211" s="26"/>
      <c r="M211" s="15" t="n">
        <f aca="false">M210+1</f>
        <v>44056</v>
      </c>
      <c r="N211" s="0" t="n">
        <f aca="false">N210+1</f>
        <v>159</v>
      </c>
      <c r="Y211" s="0" t="n">
        <f aca="false">Y210+1</f>
        <v>159</v>
      </c>
    </row>
    <row r="212" customFormat="false" ht="12.8" hidden="false" customHeight="false" outlineLevel="0" collapsed="false">
      <c r="C212" s="0" t="n">
        <f aca="false">C211+1</f>
        <v>160</v>
      </c>
      <c r="K212" s="26"/>
      <c r="M212" s="15" t="n">
        <f aca="false">M211+1</f>
        <v>44057</v>
      </c>
      <c r="N212" s="0" t="n">
        <f aca="false">N211+1</f>
        <v>160</v>
      </c>
      <c r="Y212" s="0" t="n">
        <f aca="false">Y211+1</f>
        <v>160</v>
      </c>
    </row>
    <row r="213" customFormat="false" ht="12.8" hidden="false" customHeight="false" outlineLevel="0" collapsed="false">
      <c r="C213" s="0" t="n">
        <f aca="false">C212+1</f>
        <v>161</v>
      </c>
      <c r="K213" s="26"/>
      <c r="M213" s="15" t="n">
        <f aca="false">M212+1</f>
        <v>44058</v>
      </c>
      <c r="N213" s="0" t="n">
        <f aca="false">N212+1</f>
        <v>161</v>
      </c>
      <c r="Y213" s="0" t="n">
        <f aca="false">Y212+1</f>
        <v>161</v>
      </c>
    </row>
    <row r="214" customFormat="false" ht="12.8" hidden="false" customHeight="false" outlineLevel="0" collapsed="false">
      <c r="C214" s="0" t="n">
        <f aca="false">C213+1</f>
        <v>162</v>
      </c>
      <c r="K214" s="26"/>
      <c r="M214" s="15" t="n">
        <f aca="false">M213+1</f>
        <v>44059</v>
      </c>
      <c r="N214" s="0" t="n">
        <f aca="false">N213+1</f>
        <v>162</v>
      </c>
      <c r="Y214" s="0" t="n">
        <f aca="false">Y213+1</f>
        <v>162</v>
      </c>
    </row>
    <row r="215" customFormat="false" ht="12.8" hidden="false" customHeight="false" outlineLevel="0" collapsed="false">
      <c r="C215" s="0" t="n">
        <f aca="false">C214+1</f>
        <v>163</v>
      </c>
      <c r="K215" s="26"/>
      <c r="M215" s="15" t="n">
        <f aca="false">M214+1</f>
        <v>44060</v>
      </c>
      <c r="N215" s="0" t="n">
        <f aca="false">N214+1</f>
        <v>163</v>
      </c>
      <c r="Y215" s="0" t="n">
        <f aca="false">Y214+1</f>
        <v>163</v>
      </c>
    </row>
    <row r="216" customFormat="false" ht="12.8" hidden="false" customHeight="false" outlineLevel="0" collapsed="false">
      <c r="C216" s="0" t="n">
        <f aca="false">C215+1</f>
        <v>164</v>
      </c>
      <c r="K216" s="26"/>
      <c r="M216" s="15" t="n">
        <f aca="false">M215+1</f>
        <v>44061</v>
      </c>
      <c r="N216" s="0" t="n">
        <f aca="false">N215+1</f>
        <v>164</v>
      </c>
      <c r="Y216" s="0" t="n">
        <f aca="false">Y215+1</f>
        <v>164</v>
      </c>
    </row>
    <row r="217" customFormat="false" ht="12.8" hidden="false" customHeight="false" outlineLevel="0" collapsed="false">
      <c r="C217" s="0" t="n">
        <f aca="false">C216+1</f>
        <v>165</v>
      </c>
      <c r="K217" s="26"/>
      <c r="M217" s="15" t="n">
        <f aca="false">M216+1</f>
        <v>44062</v>
      </c>
      <c r="N217" s="0" t="n">
        <f aca="false">N216+1</f>
        <v>165</v>
      </c>
      <c r="Y217" s="0" t="n">
        <f aca="false">Y216+1</f>
        <v>165</v>
      </c>
    </row>
    <row r="218" customFormat="false" ht="12.8" hidden="false" customHeight="false" outlineLevel="0" collapsed="false">
      <c r="C218" s="0" t="n">
        <f aca="false">C217+1</f>
        <v>166</v>
      </c>
      <c r="K218" s="26"/>
      <c r="M218" s="15" t="n">
        <f aca="false">M217+1</f>
        <v>44063</v>
      </c>
      <c r="N218" s="0" t="n">
        <f aca="false">N217+1</f>
        <v>166</v>
      </c>
      <c r="Y218" s="0" t="n">
        <f aca="false">Y217+1</f>
        <v>166</v>
      </c>
    </row>
    <row r="219" customFormat="false" ht="12.8" hidden="false" customHeight="false" outlineLevel="0" collapsed="false">
      <c r="C219" s="0" t="n">
        <f aca="false">C218+1</f>
        <v>167</v>
      </c>
      <c r="K219" s="26"/>
      <c r="M219" s="15" t="n">
        <f aca="false">M218+1</f>
        <v>44064</v>
      </c>
      <c r="N219" s="0" t="n">
        <f aca="false">N218+1</f>
        <v>167</v>
      </c>
      <c r="Y219" s="0" t="n">
        <f aca="false">Y218+1</f>
        <v>167</v>
      </c>
    </row>
    <row r="220" customFormat="false" ht="12.8" hidden="false" customHeight="false" outlineLevel="0" collapsed="false">
      <c r="C220" s="0" t="n">
        <f aca="false">C219+1</f>
        <v>168</v>
      </c>
      <c r="K220" s="26"/>
      <c r="M220" s="15" t="n">
        <f aca="false">M219+1</f>
        <v>44065</v>
      </c>
      <c r="N220" s="0" t="n">
        <f aca="false">N219+1</f>
        <v>168</v>
      </c>
      <c r="Y220" s="0" t="n">
        <f aca="false">Y219+1</f>
        <v>168</v>
      </c>
    </row>
    <row r="221" customFormat="false" ht="12.8" hidden="false" customHeight="false" outlineLevel="0" collapsed="false">
      <c r="C221" s="0" t="n">
        <f aca="false">C220+1</f>
        <v>169</v>
      </c>
      <c r="K221" s="26"/>
      <c r="M221" s="15" t="n">
        <f aca="false">M220+1</f>
        <v>44066</v>
      </c>
      <c r="N221" s="0" t="n">
        <f aca="false">N220+1</f>
        <v>169</v>
      </c>
      <c r="Y221" s="0" t="n">
        <f aca="false">Y220+1</f>
        <v>169</v>
      </c>
    </row>
    <row r="222" customFormat="false" ht="12.8" hidden="false" customHeight="false" outlineLevel="0" collapsed="false">
      <c r="C222" s="0" t="n">
        <f aca="false">C221+1</f>
        <v>170</v>
      </c>
      <c r="K222" s="26"/>
      <c r="M222" s="15" t="n">
        <f aca="false">M221+1</f>
        <v>44067</v>
      </c>
      <c r="N222" s="0" t="n">
        <f aca="false">N221+1</f>
        <v>170</v>
      </c>
      <c r="Y222" s="0" t="n">
        <f aca="false">Y221+1</f>
        <v>170</v>
      </c>
    </row>
    <row r="223" customFormat="false" ht="12.8" hidden="false" customHeight="false" outlineLevel="0" collapsed="false">
      <c r="C223" s="0" t="n">
        <f aca="false">C222+1</f>
        <v>171</v>
      </c>
      <c r="K223" s="26"/>
      <c r="M223" s="15" t="n">
        <f aca="false">M222+1</f>
        <v>44068</v>
      </c>
      <c r="N223" s="0" t="n">
        <f aca="false">N222+1</f>
        <v>171</v>
      </c>
      <c r="Y223" s="0" t="n">
        <f aca="false">Y222+1</f>
        <v>171</v>
      </c>
    </row>
    <row r="224" customFormat="false" ht="12.8" hidden="false" customHeight="false" outlineLevel="0" collapsed="false">
      <c r="C224" s="0" t="n">
        <f aca="false">C223+1</f>
        <v>172</v>
      </c>
      <c r="K224" s="26"/>
      <c r="M224" s="15" t="n">
        <f aca="false">M223+1</f>
        <v>44069</v>
      </c>
      <c r="N224" s="0" t="n">
        <f aca="false">N223+1</f>
        <v>172</v>
      </c>
      <c r="Y224" s="0" t="n">
        <f aca="false">Y223+1</f>
        <v>172</v>
      </c>
    </row>
    <row r="225" customFormat="false" ht="12.8" hidden="false" customHeight="false" outlineLevel="0" collapsed="false">
      <c r="C225" s="0" t="n">
        <f aca="false">C224+1</f>
        <v>173</v>
      </c>
      <c r="K225" s="26"/>
      <c r="M225" s="15" t="n">
        <f aca="false">M224+1</f>
        <v>44070</v>
      </c>
      <c r="N225" s="0" t="n">
        <f aca="false">N224+1</f>
        <v>173</v>
      </c>
      <c r="Y225" s="0" t="n">
        <f aca="false">Y224+1</f>
        <v>173</v>
      </c>
    </row>
    <row r="226" customFormat="false" ht="12.8" hidden="false" customHeight="false" outlineLevel="0" collapsed="false">
      <c r="C226" s="0" t="n">
        <f aca="false">C225+1</f>
        <v>174</v>
      </c>
      <c r="K226" s="26"/>
      <c r="M226" s="15" t="n">
        <f aca="false">M225+1</f>
        <v>44071</v>
      </c>
      <c r="N226" s="0" t="n">
        <f aca="false">N225+1</f>
        <v>174</v>
      </c>
      <c r="Y226" s="0" t="n">
        <f aca="false">Y225+1</f>
        <v>174</v>
      </c>
    </row>
    <row r="227" customFormat="false" ht="12.8" hidden="false" customHeight="false" outlineLevel="0" collapsed="false">
      <c r="C227" s="0" t="n">
        <f aca="false">C226+1</f>
        <v>175</v>
      </c>
      <c r="K227" s="26"/>
      <c r="M227" s="15" t="n">
        <f aca="false">M226+1</f>
        <v>44072</v>
      </c>
      <c r="N227" s="0" t="n">
        <f aca="false">N226+1</f>
        <v>175</v>
      </c>
      <c r="Y227" s="0" t="n">
        <f aca="false">Y226+1</f>
        <v>175</v>
      </c>
    </row>
    <row r="228" customFormat="false" ht="12.8" hidden="false" customHeight="false" outlineLevel="0" collapsed="false">
      <c r="C228" s="0" t="n">
        <f aca="false">C227+1</f>
        <v>176</v>
      </c>
      <c r="K228" s="26"/>
      <c r="M228" s="15" t="n">
        <f aca="false">M227+1</f>
        <v>44073</v>
      </c>
      <c r="N228" s="0" t="n">
        <f aca="false">N227+1</f>
        <v>176</v>
      </c>
      <c r="Y228" s="0" t="n">
        <f aca="false">Y227+1</f>
        <v>176</v>
      </c>
    </row>
    <row r="229" customFormat="false" ht="12.8" hidden="false" customHeight="false" outlineLevel="0" collapsed="false">
      <c r="C229" s="0" t="n">
        <f aca="false">C228+1</f>
        <v>177</v>
      </c>
      <c r="K229" s="26"/>
      <c r="M229" s="15" t="n">
        <f aca="false">M228+1</f>
        <v>44074</v>
      </c>
      <c r="N229" s="0" t="n">
        <f aca="false">N228+1</f>
        <v>177</v>
      </c>
      <c r="Y229" s="0" t="n">
        <f aca="false">Y228+1</f>
        <v>177</v>
      </c>
    </row>
    <row r="230" customFormat="false" ht="12.8" hidden="false" customHeight="false" outlineLevel="0" collapsed="false">
      <c r="K230" s="26"/>
      <c r="M230" s="15"/>
    </row>
    <row r="231" customFormat="false" ht="12.8" hidden="false" customHeight="false" outlineLevel="0" collapsed="false">
      <c r="K231" s="26"/>
      <c r="M231" s="15"/>
    </row>
    <row r="232" customFormat="false" ht="12.8" hidden="false" customHeight="false" outlineLevel="0" collapsed="false">
      <c r="M232" s="15"/>
    </row>
    <row r="233" customFormat="false" ht="12.8" hidden="false" customHeight="false" outlineLevel="0" collapsed="false">
      <c r="M233" s="1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3:U284"/>
  <sheetViews>
    <sheetView showFormulas="false" showGridLines="true" showRowColHeaders="true" showZeros="true" rightToLeft="false" tabSelected="false" showOutlineSymbols="true" defaultGridColor="true" view="normal" topLeftCell="AB40" colorId="64" zoomScale="100" zoomScaleNormal="100" zoomScalePageLayoutView="100" workbookViewId="0">
      <selection pane="topLeft" activeCell="I97" activeCellId="0" sqref="I97"/>
    </sheetView>
  </sheetViews>
  <sheetFormatPr defaultColWidth="11.53515625" defaultRowHeight="12.8" zeroHeight="false" outlineLevelRow="0" outlineLevelCol="0"/>
  <cols>
    <col collapsed="false" customWidth="false" hidden="false" outlineLevel="0" max="2" min="2" style="7" width="11.52"/>
    <col collapsed="false" customWidth="false" hidden="false" outlineLevel="0" max="3" min="3" style="6" width="11.52"/>
  </cols>
  <sheetData>
    <row r="43" customFormat="false" ht="12.8" hidden="false" customHeight="false" outlineLevel="0" collapsed="false">
      <c r="B43" s="15"/>
      <c r="D43" s="48"/>
      <c r="E43" s="48"/>
      <c r="F43" s="48"/>
      <c r="G43" s="48"/>
      <c r="H43" s="48"/>
      <c r="I43" s="48"/>
      <c r="J43" s="48"/>
      <c r="N43" s="32"/>
      <c r="O43" s="32"/>
      <c r="P43" s="32"/>
      <c r="Q43" s="32"/>
      <c r="R43" s="32"/>
      <c r="S43" s="32"/>
      <c r="T43" s="32"/>
    </row>
    <row r="44" customFormat="false" ht="12.8" hidden="false" customHeight="false" outlineLevel="0" collapsed="false">
      <c r="A44" s="1"/>
      <c r="B44" s="15"/>
      <c r="C44" s="7"/>
      <c r="D44" s="53"/>
      <c r="E44" s="53"/>
      <c r="F44" s="53"/>
      <c r="G44" s="53"/>
      <c r="H44" s="53"/>
      <c r="I44" s="53"/>
      <c r="J44" s="48"/>
      <c r="K44" s="7"/>
      <c r="N44" s="32"/>
      <c r="O44" s="32"/>
      <c r="P44" s="32"/>
      <c r="Q44" s="32"/>
      <c r="R44" s="32"/>
      <c r="S44" s="32"/>
      <c r="T44" s="32"/>
    </row>
    <row r="45" customFormat="false" ht="12.8" hidden="false" customHeight="false" outlineLevel="0" collapsed="false">
      <c r="A45" s="11"/>
      <c r="B45" s="39"/>
      <c r="C45" s="48"/>
      <c r="D45" s="48"/>
      <c r="E45" s="48"/>
      <c r="F45" s="48"/>
      <c r="G45" s="48"/>
      <c r="H45" s="48"/>
      <c r="I45" s="48"/>
      <c r="J45" s="48"/>
      <c r="K45" s="54"/>
      <c r="N45" s="32"/>
      <c r="O45" s="32"/>
      <c r="P45" s="32"/>
      <c r="Q45" s="32"/>
      <c r="R45" s="32"/>
      <c r="S45" s="32"/>
      <c r="T45" s="32"/>
    </row>
    <row r="46" customFormat="false" ht="12.8" hidden="false" customHeight="false" outlineLevel="0" collapsed="false">
      <c r="A46" s="11"/>
      <c r="B46" s="39"/>
      <c r="C46" s="48"/>
      <c r="D46" s="47"/>
      <c r="E46" s="47"/>
      <c r="F46" s="47"/>
      <c r="G46" s="47"/>
      <c r="H46" s="47"/>
      <c r="I46" s="47"/>
      <c r="J46" s="48"/>
      <c r="K46" s="54"/>
      <c r="N46" s="32"/>
      <c r="O46" s="32"/>
      <c r="P46" s="32"/>
      <c r="Q46" s="32"/>
      <c r="R46" s="32"/>
      <c r="S46" s="32"/>
      <c r="T46" s="32"/>
    </row>
    <row r="47" customFormat="false" ht="12.8" hidden="false" customHeight="false" outlineLevel="0" collapsed="false">
      <c r="A47" s="11"/>
      <c r="C47" s="48"/>
      <c r="D47" s="47"/>
      <c r="E47" s="47"/>
      <c r="F47" s="47"/>
      <c r="G47" s="47"/>
      <c r="H47" s="47"/>
      <c r="I47" s="47"/>
      <c r="J47" s="32"/>
      <c r="K47" s="54"/>
      <c r="N47" s="32"/>
      <c r="O47" s="32"/>
      <c r="P47" s="32"/>
      <c r="Q47" s="32"/>
      <c r="R47" s="32"/>
      <c r="S47" s="32"/>
      <c r="T47" s="32"/>
    </row>
    <row r="48" customFormat="false" ht="12.8" hidden="false" customHeight="false" outlineLevel="0" collapsed="false">
      <c r="A48" s="11"/>
      <c r="C48" s="48"/>
      <c r="D48" s="47"/>
      <c r="E48" s="47"/>
      <c r="F48" s="47"/>
      <c r="G48" s="47"/>
      <c r="H48" s="47"/>
      <c r="I48" s="47"/>
      <c r="N48" s="32"/>
      <c r="O48" s="32"/>
      <c r="P48" s="32"/>
      <c r="Q48" s="32"/>
      <c r="R48" s="32"/>
      <c r="S48" s="32"/>
      <c r="T48" s="32"/>
    </row>
    <row r="50" customFormat="false" ht="12.8" hidden="false" customHeight="false" outlineLevel="0" collapsed="false">
      <c r="B50" s="0"/>
      <c r="C50" s="35" t="s">
        <v>153</v>
      </c>
      <c r="E50" s="37"/>
      <c r="F50" s="55"/>
      <c r="G50" s="37"/>
      <c r="I50" s="37"/>
      <c r="M50" s="7"/>
      <c r="N50" s="51" t="s">
        <v>126</v>
      </c>
      <c r="Q50" s="26" t="s">
        <v>127</v>
      </c>
      <c r="R50" s="52" t="n">
        <v>0.3</v>
      </c>
    </row>
    <row r="51" customFormat="false" ht="12.8" hidden="false" customHeight="false" outlineLevel="0" collapsed="false">
      <c r="A51" s="7" t="s">
        <v>120</v>
      </c>
      <c r="B51" s="0"/>
      <c r="C51" s="44" t="s">
        <v>9</v>
      </c>
      <c r="D51" s="44" t="s">
        <v>10</v>
      </c>
      <c r="E51" s="44" t="s">
        <v>11</v>
      </c>
      <c r="F51" s="7" t="s">
        <v>12</v>
      </c>
      <c r="G51" s="44" t="s">
        <v>13</v>
      </c>
      <c r="H51" s="44" t="s">
        <v>14</v>
      </c>
      <c r="I51" s="44" t="s">
        <v>15</v>
      </c>
      <c r="J51" s="7"/>
      <c r="K51" s="7"/>
      <c r="L51" s="7" t="s">
        <v>120</v>
      </c>
      <c r="N51" s="53" t="s">
        <v>9</v>
      </c>
      <c r="O51" s="7" t="s">
        <v>10</v>
      </c>
      <c r="P51" s="7" t="s">
        <v>11</v>
      </c>
      <c r="Q51" s="7" t="s">
        <v>12</v>
      </c>
      <c r="R51" s="7" t="s">
        <v>13</v>
      </c>
      <c r="S51" s="7" t="s">
        <v>14</v>
      </c>
      <c r="T51" s="7" t="s">
        <v>15</v>
      </c>
      <c r="U51" s="7" t="s">
        <v>128</v>
      </c>
    </row>
    <row r="52" customFormat="false" ht="12.8" hidden="false" customHeight="false" outlineLevel="0" collapsed="false">
      <c r="A52" s="15" t="n">
        <v>43897</v>
      </c>
      <c r="B52" s="0" t="n">
        <v>0</v>
      </c>
      <c r="C52" s="47" t="n">
        <f aca="false">'Deaths-1M'!C52</f>
        <v>3.85251322751323</v>
      </c>
      <c r="D52" s="47" t="n">
        <f aca="false">'Deaths-1M'!D52</f>
        <v>4.19251336898396</v>
      </c>
      <c r="E52" s="47" t="n">
        <f aca="false">'Deaths-1M'!E52</f>
        <v>4.0447372452888</v>
      </c>
      <c r="F52" s="47" t="n">
        <f aca="false">'Deaths-1M'!F52</f>
        <v>3.86100386100386</v>
      </c>
      <c r="G52" s="47" t="n">
        <f aca="false">'Deaths-1M'!G52</f>
        <v>4.2041599055908</v>
      </c>
      <c r="H52" s="47" t="n">
        <f aca="false">'Deaths-1M'!H52</f>
        <v>3.91238670694864</v>
      </c>
      <c r="I52" s="47" t="n">
        <f aca="false">'Deaths-1M'!I52</f>
        <v>4.18954404392456</v>
      </c>
      <c r="J52" s="47"/>
      <c r="K52" s="54"/>
      <c r="L52" s="15" t="n">
        <f aca="false">'Deaths per day'!$C$43</f>
        <v>0</v>
      </c>
      <c r="M52" s="0" t="n">
        <v>0</v>
      </c>
      <c r="N52" s="32" t="n">
        <f aca="false">'Deaths per day'!D52</f>
        <v>1.15575396825397</v>
      </c>
      <c r="O52" s="32" t="n">
        <f aca="false">'Deaths per day'!E52</f>
        <v>1.25775401069519</v>
      </c>
      <c r="P52" s="32" t="n">
        <f aca="false">'Deaths per day'!F52</f>
        <v>1.21342117358664</v>
      </c>
      <c r="Q52" s="32" t="n">
        <f aca="false">'Deaths per day'!G52</f>
        <v>1.15830115830116</v>
      </c>
      <c r="R52" s="32" t="n">
        <f aca="false">'Deaths per day'!H52</f>
        <v>1.26124797167724</v>
      </c>
      <c r="S52" s="32" t="n">
        <f aca="false">'Deaths per day'!I52</f>
        <v>1.17371601208459</v>
      </c>
      <c r="T52" s="32" t="n">
        <f aca="false">'Deaths per day'!J52</f>
        <v>1.25686321317737</v>
      </c>
      <c r="U52" s="54"/>
    </row>
    <row r="53" customFormat="false" ht="12.8" hidden="false" customHeight="false" outlineLevel="0" collapsed="false">
      <c r="A53" s="15" t="n">
        <f aca="false">A52+1</f>
        <v>43898</v>
      </c>
      <c r="B53" s="0" t="n">
        <f aca="false">B52+1</f>
        <v>1</v>
      </c>
      <c r="C53" s="47" t="n">
        <f aca="false">'Deaths-1M'!C53</f>
        <v>6.0515873015873</v>
      </c>
      <c r="D53" s="47" t="n">
        <f aca="false">'Deaths-1M'!D53</f>
        <v>6.28877005347594</v>
      </c>
      <c r="E53" s="47" t="n">
        <f aca="false">'Deaths-1M'!E53</f>
        <v>5.69940248199786</v>
      </c>
      <c r="F53" s="47" t="n">
        <f aca="false">'Deaths-1M'!F53</f>
        <v>5.98455598455598</v>
      </c>
      <c r="G53" s="47" t="n">
        <f aca="false">'Deaths-1M'!G53</f>
        <v>5.29576633721788</v>
      </c>
      <c r="H53" s="47" t="n">
        <f aca="false">'Deaths-1M'!H53</f>
        <v>5.12386706948641</v>
      </c>
      <c r="I53" s="47" t="n">
        <f aca="false">'Deaths-1M'!I53</f>
        <v>5.16829792313201</v>
      </c>
      <c r="J53" s="47"/>
      <c r="K53" s="54"/>
      <c r="L53" s="15" t="n">
        <f aca="false">L52+1</f>
        <v>1</v>
      </c>
      <c r="M53" s="0" t="n">
        <f aca="false">M52+1</f>
        <v>1</v>
      </c>
      <c r="N53" s="32" t="n">
        <f aca="false">'Deaths per day'!D53</f>
        <v>2.19907407407407</v>
      </c>
      <c r="O53" s="32" t="n">
        <f aca="false">'Deaths per day'!E53</f>
        <v>2.09625668449198</v>
      </c>
      <c r="P53" s="32" t="n">
        <f aca="false">'Deaths per day'!F53</f>
        <v>1.65466523670905</v>
      </c>
      <c r="Q53" s="32" t="n">
        <f aca="false">'Deaths per day'!G53</f>
        <v>2.12355212355212</v>
      </c>
      <c r="R53" s="32" t="n">
        <f aca="false">'Deaths per day'!H53</f>
        <v>1.09160643162708</v>
      </c>
      <c r="S53" s="32" t="n">
        <f aca="false">'Deaths per day'!I53</f>
        <v>1.21148036253776</v>
      </c>
      <c r="T53" s="32" t="n">
        <f aca="false">'Deaths per day'!J53</f>
        <v>0.978753879207448</v>
      </c>
      <c r="U53" s="54"/>
    </row>
    <row r="54" customFormat="false" ht="12.8" hidden="false" customHeight="false" outlineLevel="0" collapsed="false">
      <c r="A54" s="15" t="n">
        <f aca="false">A53+1</f>
        <v>43899</v>
      </c>
      <c r="B54" s="0" t="n">
        <f aca="false">B53+1</f>
        <v>2</v>
      </c>
      <c r="C54" s="47" t="n">
        <f aca="false">'Deaths-1M'!C54</f>
        <v>7.65542328042328</v>
      </c>
      <c r="D54" s="47" t="n">
        <f aca="false">'Deaths-1M'!D54</f>
        <v>7.31550802139037</v>
      </c>
      <c r="E54" s="47" t="n">
        <f aca="false">'Deaths-1M'!E54</f>
        <v>6.89443848628773</v>
      </c>
      <c r="F54" s="47" t="n">
        <f aca="false">'Deaths-1M'!F54</f>
        <v>7.43243243243243</v>
      </c>
      <c r="G54" s="47" t="n">
        <f aca="false">'Deaths-1M'!G54</f>
        <v>7.49373063873728</v>
      </c>
      <c r="H54" s="47" t="n">
        <f aca="false">'Deaths-1M'!H54</f>
        <v>6.70996978851964</v>
      </c>
      <c r="I54" s="47" t="n">
        <f aca="false">'Deaths-1M'!I54</f>
        <v>6.45738839818572</v>
      </c>
      <c r="J54" s="47"/>
      <c r="K54" s="54"/>
      <c r="L54" s="15" t="n">
        <f aca="false">W53+1</f>
        <v>1</v>
      </c>
      <c r="M54" s="0" t="n">
        <f aca="false">M53+1</f>
        <v>2</v>
      </c>
      <c r="N54" s="32" t="n">
        <f aca="false">'Deaths per day'!D54</f>
        <v>1.60383597883598</v>
      </c>
      <c r="O54" s="32" t="n">
        <f aca="false">'Deaths per day'!E54</f>
        <v>1.02673796791444</v>
      </c>
      <c r="P54" s="32" t="n">
        <f aca="false">'Deaths per day'!F54</f>
        <v>1.19503600428987</v>
      </c>
      <c r="Q54" s="32" t="n">
        <f aca="false">'Deaths per day'!G54</f>
        <v>1.44787644787645</v>
      </c>
      <c r="R54" s="32" t="n">
        <f aca="false">'Deaths per day'!H54</f>
        <v>2.1979643015194</v>
      </c>
      <c r="S54" s="32" t="n">
        <f aca="false">'Deaths per day'!I54</f>
        <v>1.58610271903323</v>
      </c>
      <c r="T54" s="32" t="n">
        <f aca="false">'Deaths per day'!J54</f>
        <v>1.28909047505371</v>
      </c>
      <c r="U54" s="54"/>
    </row>
    <row r="55" customFormat="false" ht="12.8" hidden="false" customHeight="false" outlineLevel="0" collapsed="false">
      <c r="A55" s="15" t="n">
        <f aca="false">A54+1</f>
        <v>43900</v>
      </c>
      <c r="B55" s="0" t="n">
        <f aca="false">B54+1</f>
        <v>3</v>
      </c>
      <c r="C55" s="47" t="n">
        <f aca="false">'Deaths-1M'!C55</f>
        <v>10.4332010582011</v>
      </c>
      <c r="D55" s="47" t="n">
        <f aca="false">'Deaths-1M'!D55</f>
        <v>11.4010695187166</v>
      </c>
      <c r="E55" s="47" t="n">
        <f aca="false">'Deaths-1M'!E55</f>
        <v>8.61038762065267</v>
      </c>
      <c r="F55" s="47" t="n">
        <f aca="false">'Deaths-1M'!F55</f>
        <v>10.1351351351351</v>
      </c>
      <c r="G55" s="47" t="n">
        <f aca="false">'Deaths-1M'!G55</f>
        <v>10.2374981560702</v>
      </c>
      <c r="H55" s="47" t="n">
        <f aca="false">'Deaths-1M'!H55</f>
        <v>7.8036253776435</v>
      </c>
      <c r="I55" s="47" t="n">
        <f aca="false">'Deaths-1M'!I55</f>
        <v>7.69873478157078</v>
      </c>
      <c r="J55" s="1"/>
      <c r="L55" s="15" t="n">
        <f aca="false">L54+1</f>
        <v>2</v>
      </c>
      <c r="M55" s="0" t="n">
        <f aca="false">M54+1</f>
        <v>3</v>
      </c>
      <c r="N55" s="32" t="n">
        <f aca="false">'Deaths per day'!D55</f>
        <v>2.77777777777778</v>
      </c>
      <c r="O55" s="32" t="n">
        <f aca="false">'Deaths per day'!E55</f>
        <v>4.0855614973262</v>
      </c>
      <c r="P55" s="32" t="n">
        <f aca="false">'Deaths per day'!F55</f>
        <v>1.71594913436495</v>
      </c>
      <c r="Q55" s="32" t="n">
        <f aca="false">'Deaths per day'!G55</f>
        <v>2.7027027027027</v>
      </c>
      <c r="R55" s="32" t="n">
        <f aca="false">'Deaths per day'!H55</f>
        <v>2.74376751733294</v>
      </c>
      <c r="S55" s="32" t="n">
        <f aca="false">'Deaths per day'!I55</f>
        <v>1.09365558912387</v>
      </c>
      <c r="T55" s="32" t="n">
        <f aca="false">'Deaths per day'!J55</f>
        <v>1.24134638338506</v>
      </c>
      <c r="U55" s="54"/>
    </row>
    <row r="56" customFormat="false" ht="12.8" hidden="false" customHeight="false" outlineLevel="0" collapsed="false">
      <c r="A56" s="15" t="n">
        <f aca="false">A55+1</f>
        <v>43901</v>
      </c>
      <c r="B56" s="0" t="n">
        <f aca="false">B55+1</f>
        <v>4</v>
      </c>
      <c r="C56" s="47" t="n">
        <f aca="false">'Deaths-1M'!C56</f>
        <v>13.6739417989418</v>
      </c>
      <c r="D56" s="47" t="n">
        <f aca="false">'Deaths-1M'!D56</f>
        <v>13.6470588235294</v>
      </c>
      <c r="E56" s="47" t="n">
        <f aca="false">'Deaths-1M'!E56</f>
        <v>10.3263367550176</v>
      </c>
      <c r="F56" s="47" t="n">
        <f aca="false">'Deaths-1M'!F56</f>
        <v>10.1351351351351</v>
      </c>
      <c r="G56" s="47" t="n">
        <f aca="false">'Deaths-1M'!G56</f>
        <v>12.9370113586075</v>
      </c>
      <c r="H56" s="47" t="n">
        <f aca="false">'Deaths-1M'!H56</f>
        <v>9.48942598187311</v>
      </c>
      <c r="I56" s="47" t="n">
        <f aca="false">'Deaths-1M'!I56</f>
        <v>9.2504177608021</v>
      </c>
      <c r="J56" s="1"/>
      <c r="L56" s="15" t="n">
        <f aca="false">L55+1</f>
        <v>3</v>
      </c>
      <c r="M56" s="0" t="n">
        <f aca="false">M55+1</f>
        <v>4</v>
      </c>
      <c r="N56" s="32" t="n">
        <f aca="false">'Deaths per day'!D56</f>
        <v>3.24074074074074</v>
      </c>
      <c r="O56" s="32" t="n">
        <f aca="false">'Deaths per day'!E56</f>
        <v>2.24598930481283</v>
      </c>
      <c r="P56" s="32" t="n">
        <f aca="false">'Deaths per day'!F56</f>
        <v>1.71594913436495</v>
      </c>
      <c r="Q56" s="32" t="n">
        <f aca="false">'Deaths per day'!G56</f>
        <v>0</v>
      </c>
      <c r="R56" s="32" t="n">
        <f aca="false">'Deaths per day'!H56</f>
        <v>2.69951320253725</v>
      </c>
      <c r="S56" s="32" t="n">
        <f aca="false">'Deaths per day'!I56</f>
        <v>1.68580060422961</v>
      </c>
      <c r="T56" s="32" t="n">
        <f aca="false">'Deaths per day'!J56</f>
        <v>1.55168297923132</v>
      </c>
      <c r="U56" s="54"/>
    </row>
    <row r="57" customFormat="false" ht="12.8" hidden="false" customHeight="false" outlineLevel="0" collapsed="false">
      <c r="A57" s="15" t="n">
        <f aca="false">A56+1</f>
        <v>43902</v>
      </c>
      <c r="B57" s="0" t="n">
        <f aca="false">B56+1</f>
        <v>5</v>
      </c>
      <c r="C57" s="47" t="n">
        <f aca="false">'Deaths-1M'!C57</f>
        <v>16.7989417989418</v>
      </c>
      <c r="D57" s="47" t="n">
        <f aca="false">'Deaths-1M'!D57</f>
        <v>17.7754010695187</v>
      </c>
      <c r="E57" s="47" t="n">
        <f aca="false">'Deaths-1M'!E57</f>
        <v>13.1760379960165</v>
      </c>
      <c r="F57" s="47" t="n">
        <f aca="false">'Deaths-1M'!F57</f>
        <v>10.6177606177606</v>
      </c>
      <c r="G57" s="47" t="n">
        <f aca="false">'Deaths-1M'!G57</f>
        <v>17.126419825933</v>
      </c>
      <c r="H57" s="47" t="n">
        <f aca="false">'Deaths-1M'!H57</f>
        <v>15.5619335347432</v>
      </c>
      <c r="I57" s="47" t="n">
        <f aca="false">'Deaths-1M'!I57</f>
        <v>11.1124373358797</v>
      </c>
      <c r="L57" s="15" t="n">
        <f aca="false">L56+1</f>
        <v>4</v>
      </c>
      <c r="M57" s="0" t="n">
        <f aca="false">M56+1</f>
        <v>5</v>
      </c>
      <c r="N57" s="32" t="n">
        <f aca="false">'Deaths per day'!D57</f>
        <v>3.125</v>
      </c>
      <c r="O57" s="32" t="n">
        <f aca="false">'Deaths per day'!E57</f>
        <v>4.1283422459893</v>
      </c>
      <c r="P57" s="32" t="n">
        <f aca="false">'Deaths per day'!F57</f>
        <v>2.84970124099893</v>
      </c>
      <c r="Q57" s="32" t="n">
        <f aca="false">'Deaths per day'!G57</f>
        <v>0.482625482625483</v>
      </c>
      <c r="R57" s="32" t="n">
        <f aca="false">'Deaths per day'!H57</f>
        <v>4.18940846732556</v>
      </c>
      <c r="S57" s="32" t="n">
        <f aca="false">'Deaths per day'!I57</f>
        <v>6.07250755287009</v>
      </c>
      <c r="T57" s="32" t="n">
        <f aca="false">'Deaths per day'!J57</f>
        <v>1.86201957507758</v>
      </c>
      <c r="U57" s="54"/>
    </row>
    <row r="58" customFormat="false" ht="12.8" hidden="false" customHeight="false" outlineLevel="0" collapsed="false">
      <c r="A58" s="15" t="n">
        <f aca="false">A57+1</f>
        <v>43903</v>
      </c>
      <c r="B58" s="0" t="n">
        <f aca="false">B57+1</f>
        <v>6</v>
      </c>
      <c r="C58" s="47" t="n">
        <f aca="false">'Deaths-1M'!C58</f>
        <v>20.9325396825397</v>
      </c>
      <c r="D58" s="47" t="n">
        <f aca="false">'Deaths-1M'!D58</f>
        <v>23.379679144385</v>
      </c>
      <c r="E58" s="47" t="n">
        <f aca="false">'Deaths-1M'!E58</f>
        <v>16.85307185537</v>
      </c>
      <c r="F58" s="47" t="n">
        <f aca="false">'Deaths-1M'!F58</f>
        <v>14.0926640926641</v>
      </c>
      <c r="G58" s="47" t="n">
        <f aca="false">'Deaths-1M'!G58</f>
        <v>21.4633426759109</v>
      </c>
      <c r="H58" s="47" t="n">
        <f aca="false">'Deaths-1M'!H58</f>
        <v>19.3172205438066</v>
      </c>
      <c r="I58" s="47" t="n">
        <f aca="false">'Deaths-1M'!I58</f>
        <v>13.2131773693005</v>
      </c>
      <c r="L58" s="15" t="n">
        <f aca="false">L57+1</f>
        <v>5</v>
      </c>
      <c r="M58" s="0" t="n">
        <f aca="false">M57+1</f>
        <v>6</v>
      </c>
      <c r="N58" s="32" t="n">
        <f aca="false">'Deaths per day'!D58</f>
        <v>4.13359788359788</v>
      </c>
      <c r="O58" s="32" t="n">
        <f aca="false">'Deaths per day'!E58</f>
        <v>5.60427807486631</v>
      </c>
      <c r="P58" s="32" t="n">
        <f aca="false">'Deaths per day'!F58</f>
        <v>3.67703385935346</v>
      </c>
      <c r="Q58" s="32" t="n">
        <f aca="false">'Deaths per day'!G58</f>
        <v>3.47490347490347</v>
      </c>
      <c r="R58" s="32" t="n">
        <f aca="false">'Deaths per day'!H58</f>
        <v>4.33692284997787</v>
      </c>
      <c r="S58" s="32" t="n">
        <f aca="false">'Deaths per day'!I58</f>
        <v>3.75528700906344</v>
      </c>
      <c r="T58" s="32" t="n">
        <f aca="false">'Deaths per day'!J58</f>
        <v>2.10074003342086</v>
      </c>
      <c r="U58" s="54"/>
    </row>
    <row r="59" customFormat="false" ht="12.8" hidden="false" customHeight="false" outlineLevel="0" collapsed="false">
      <c r="A59" s="15" t="n">
        <f aca="false">A58+1</f>
        <v>43904</v>
      </c>
      <c r="B59" s="0" t="n">
        <f aca="false">B58+1</f>
        <v>7</v>
      </c>
      <c r="C59" s="47" t="n">
        <f aca="false">'Deaths-1M'!C59</f>
        <v>23.8260582010582</v>
      </c>
      <c r="D59" s="47" t="n">
        <f aca="false">'Deaths-1M'!D59</f>
        <v>29.5401069518717</v>
      </c>
      <c r="E59" s="47" t="n">
        <f aca="false">'Deaths-1M'!E59</f>
        <v>20.0857974567182</v>
      </c>
      <c r="F59" s="47" t="n">
        <f aca="false">'Deaths-1M'!F59</f>
        <v>17.3745173745174</v>
      </c>
      <c r="G59" s="47" t="n">
        <f aca="false">'Deaths-1M'!G59</f>
        <v>24.6201504646703</v>
      </c>
      <c r="H59" s="47" t="n">
        <f aca="false">'Deaths-1M'!H59</f>
        <v>22.8882175226586</v>
      </c>
      <c r="I59" s="47" t="n">
        <f aca="false">'Deaths-1M'!I59</f>
        <v>15.2184292193841</v>
      </c>
      <c r="L59" s="15" t="n">
        <f aca="false">L58+1</f>
        <v>6</v>
      </c>
      <c r="M59" s="0" t="n">
        <f aca="false">M58+1</f>
        <v>7</v>
      </c>
      <c r="N59" s="32" t="n">
        <f aca="false">'Deaths per day'!D59</f>
        <v>2.89351851851852</v>
      </c>
      <c r="O59" s="32" t="n">
        <f aca="false">'Deaths per day'!E59</f>
        <v>6.16042780748663</v>
      </c>
      <c r="P59" s="32" t="n">
        <f aca="false">'Deaths per day'!F59</f>
        <v>3.23272560134825</v>
      </c>
      <c r="Q59" s="32" t="n">
        <f aca="false">'Deaths per day'!G59</f>
        <v>3.28185328185328</v>
      </c>
      <c r="R59" s="32" t="n">
        <f aca="false">'Deaths per day'!H59</f>
        <v>3.1568077887594</v>
      </c>
      <c r="S59" s="32" t="n">
        <f aca="false">'Deaths per day'!I59</f>
        <v>3.57099697885196</v>
      </c>
      <c r="T59" s="32" t="n">
        <f aca="false">'Deaths per day'!J59</f>
        <v>2.00525185008355</v>
      </c>
      <c r="U59" s="54"/>
    </row>
    <row r="60" customFormat="false" ht="12.8" hidden="false" customHeight="false" outlineLevel="0" collapsed="false">
      <c r="A60" s="15" t="n">
        <f aca="false">A59+1</f>
        <v>43905</v>
      </c>
      <c r="B60" s="0" t="n">
        <f aca="false">B59+1</f>
        <v>8</v>
      </c>
      <c r="C60" s="47" t="n">
        <f aca="false">'Deaths-1M'!C60</f>
        <v>29.9107142857143</v>
      </c>
      <c r="D60" s="47" t="n">
        <f aca="false">'Deaths-1M'!D60</f>
        <v>37.903743315508</v>
      </c>
      <c r="E60" s="47" t="n">
        <f aca="false">'Deaths-1M'!E60</f>
        <v>25.9843726060978</v>
      </c>
      <c r="F60" s="47" t="n">
        <f aca="false">'Deaths-1M'!F60</f>
        <v>23.0694980694981</v>
      </c>
      <c r="G60" s="47" t="n">
        <f aca="false">'Deaths-1M'!G60</f>
        <v>30.1371883758666</v>
      </c>
      <c r="H60" s="47" t="n">
        <f aca="false">'Deaths-1M'!H60</f>
        <v>26.7039274924471</v>
      </c>
      <c r="I60" s="47" t="n">
        <f aca="false">'Deaths-1M'!I60</f>
        <v>17.2356170923848</v>
      </c>
      <c r="L60" s="15" t="n">
        <f aca="false">L59+1</f>
        <v>7</v>
      </c>
      <c r="M60" s="0" t="n">
        <f aca="false">M59+1</f>
        <v>8</v>
      </c>
      <c r="N60" s="32" t="n">
        <f aca="false">'Deaths per day'!D60</f>
        <v>6.08465608465608</v>
      </c>
      <c r="O60" s="32" t="n">
        <f aca="false">'Deaths per day'!E60</f>
        <v>8.36363636363636</v>
      </c>
      <c r="P60" s="32" t="n">
        <f aca="false">'Deaths per day'!F60</f>
        <v>5.8985751493795</v>
      </c>
      <c r="Q60" s="32" t="n">
        <f aca="false">'Deaths per day'!G60</f>
        <v>5.6949806949807</v>
      </c>
      <c r="R60" s="32" t="n">
        <f aca="false">'Deaths per day'!H60</f>
        <v>5.51703791119634</v>
      </c>
      <c r="S60" s="32" t="n">
        <f aca="false">'Deaths per day'!I60</f>
        <v>3.81570996978852</v>
      </c>
      <c r="T60" s="32" t="n">
        <f aca="false">'Deaths per day'!J60</f>
        <v>2.01718787300072</v>
      </c>
      <c r="U60" s="54"/>
    </row>
    <row r="61" customFormat="false" ht="12.8" hidden="false" customHeight="false" outlineLevel="0" collapsed="false">
      <c r="A61" s="15" t="n">
        <f aca="false">A60+1</f>
        <v>43906</v>
      </c>
      <c r="B61" s="0" t="n">
        <f aca="false">B60+1</f>
        <v>9</v>
      </c>
      <c r="C61" s="47" t="n">
        <f aca="false">'Deaths-1M'!C61</f>
        <v>35.6812169312169</v>
      </c>
      <c r="D61" s="47" t="n">
        <f aca="false">'Deaths-1M'!D61</f>
        <v>49.4331550802139</v>
      </c>
      <c r="E61" s="47" t="n">
        <f aca="false">'Deaths-1M'!E61</f>
        <v>30.5653439558756</v>
      </c>
      <c r="F61" s="47" t="n">
        <f aca="false">'Deaths-1M'!F61</f>
        <v>29.7297297297297</v>
      </c>
      <c r="G61" s="47" t="n">
        <f aca="false">'Deaths-1M'!G61</f>
        <v>35.7722377931848</v>
      </c>
      <c r="H61" s="47" t="n">
        <f aca="false">'Deaths-1M'!H61</f>
        <v>31.3716012084592</v>
      </c>
      <c r="I61" s="47" t="n">
        <f aca="false">'Deaths-1M'!I61</f>
        <v>18.9066603007878</v>
      </c>
      <c r="L61" s="15" t="n">
        <f aca="false">L60+1</f>
        <v>8</v>
      </c>
      <c r="M61" s="0" t="n">
        <f aca="false">M60+1</f>
        <v>9</v>
      </c>
      <c r="N61" s="32" t="n">
        <f aca="false">'Deaths per day'!D61</f>
        <v>5.77050264550265</v>
      </c>
      <c r="O61" s="32" t="n">
        <f aca="false">'Deaths per day'!E61</f>
        <v>11.5294117647059</v>
      </c>
      <c r="P61" s="32" t="n">
        <f aca="false">'Deaths per day'!F61</f>
        <v>4.58097134977785</v>
      </c>
      <c r="Q61" s="32" t="n">
        <f aca="false">'Deaths per day'!G61</f>
        <v>6.66023166023166</v>
      </c>
      <c r="R61" s="32" t="n">
        <f aca="false">'Deaths per day'!H61</f>
        <v>5.63504941731819</v>
      </c>
      <c r="S61" s="32" t="n">
        <f aca="false">'Deaths per day'!I61</f>
        <v>4.66767371601209</v>
      </c>
      <c r="T61" s="32" t="n">
        <f aca="false">'Deaths per day'!J61</f>
        <v>1.67104320840296</v>
      </c>
      <c r="U61" s="54"/>
    </row>
    <row r="62" customFormat="false" ht="12.8" hidden="false" customHeight="false" outlineLevel="0" collapsed="false">
      <c r="A62" s="15" t="n">
        <f aca="false">A61+1</f>
        <v>43907</v>
      </c>
      <c r="B62" s="0" t="n">
        <f aca="false">B61+1</f>
        <v>10</v>
      </c>
      <c r="C62" s="47" t="n">
        <f aca="false">'Deaths-1M'!C62</f>
        <v>41.385582010582</v>
      </c>
      <c r="D62" s="47" t="n">
        <f aca="false">'Deaths-1M'!D62</f>
        <v>63.9786096256684</v>
      </c>
      <c r="E62" s="47" t="n">
        <f aca="false">'Deaths-1M'!E62</f>
        <v>35.4527347939329</v>
      </c>
      <c r="F62" s="47" t="n">
        <f aca="false">'Deaths-1M'!F62</f>
        <v>34.5559845559846</v>
      </c>
      <c r="G62" s="47" t="n">
        <f aca="false">'Deaths-1M'!G62</f>
        <v>45.6557014308895</v>
      </c>
      <c r="H62" s="47" t="n">
        <f aca="false">'Deaths-1M'!H62</f>
        <v>35.6283987915408</v>
      </c>
      <c r="I62" s="47" t="n">
        <f aca="false">'Deaths-1M'!I62</f>
        <v>21.6042014800668</v>
      </c>
      <c r="L62" s="15" t="n">
        <f aca="false">L61+1</f>
        <v>9</v>
      </c>
      <c r="M62" s="0" t="n">
        <f aca="false">M61+1</f>
        <v>10</v>
      </c>
      <c r="N62" s="32" t="n">
        <f aca="false">'Deaths per day'!D62</f>
        <v>5.70436507936508</v>
      </c>
      <c r="O62" s="32" t="n">
        <f aca="false">'Deaths per day'!E62</f>
        <v>14.5454545454545</v>
      </c>
      <c r="P62" s="32" t="n">
        <f aca="false">'Deaths per day'!F62</f>
        <v>4.8873908380573</v>
      </c>
      <c r="Q62" s="32" t="n">
        <f aca="false">'Deaths per day'!G62</f>
        <v>4.82625482625483</v>
      </c>
      <c r="R62" s="32" t="n">
        <f aca="false">'Deaths per day'!H62</f>
        <v>9.88346363770468</v>
      </c>
      <c r="S62" s="32" t="n">
        <f aca="false">'Deaths per day'!I62</f>
        <v>4.25679758308157</v>
      </c>
      <c r="T62" s="32" t="n">
        <f aca="false">'Deaths per day'!J62</f>
        <v>2.69754117927906</v>
      </c>
      <c r="U62" s="54"/>
    </row>
    <row r="63" customFormat="false" ht="12.8" hidden="false" customHeight="false" outlineLevel="0" collapsed="false">
      <c r="A63" s="15" t="n">
        <f aca="false">A62+1</f>
        <v>43908</v>
      </c>
      <c r="B63" s="0" t="n">
        <f aca="false">B62+1</f>
        <v>11</v>
      </c>
      <c r="C63" s="47" t="n">
        <f aca="false">'Deaths-1M'!C63</f>
        <v>49.239417989418</v>
      </c>
      <c r="D63" s="47" t="n">
        <f aca="false">'Deaths-1M'!D63</f>
        <v>78.0106951871658</v>
      </c>
      <c r="E63" s="47" t="n">
        <f aca="false">'Deaths-1M'!E63</f>
        <v>39.9264593228129</v>
      </c>
      <c r="F63" s="47" t="n">
        <f aca="false">'Deaths-1M'!F63</f>
        <v>36.003861003861</v>
      </c>
      <c r="G63" s="47" t="n">
        <f aca="false">'Deaths-1M'!G63</f>
        <v>55.27363917982</v>
      </c>
      <c r="H63" s="47" t="n">
        <f aca="false">'Deaths-1M'!H63</f>
        <v>40.1752265861027</v>
      </c>
      <c r="I63" s="47" t="n">
        <f aca="false">'Deaths-1M'!I63</f>
        <v>24.0630222010026</v>
      </c>
      <c r="L63" s="15" t="n">
        <f aca="false">L62+1</f>
        <v>10</v>
      </c>
      <c r="M63" s="0" t="n">
        <f aca="false">M62+1</f>
        <v>11</v>
      </c>
      <c r="N63" s="32" t="n">
        <f aca="false">'Deaths per day'!D63</f>
        <v>7.85383597883598</v>
      </c>
      <c r="O63" s="32" t="n">
        <f aca="false">'Deaths per day'!E63</f>
        <v>14.0320855614973</v>
      </c>
      <c r="P63" s="32" t="n">
        <f aca="false">'Deaths per day'!F63</f>
        <v>4.47372452888004</v>
      </c>
      <c r="Q63" s="32" t="n">
        <f aca="false">'Deaths per day'!G63</f>
        <v>1.44787644787645</v>
      </c>
      <c r="R63" s="32" t="n">
        <f aca="false">'Deaths per day'!H63</f>
        <v>9.61793774893052</v>
      </c>
      <c r="S63" s="32" t="n">
        <f aca="false">'Deaths per day'!I63</f>
        <v>4.54682779456193</v>
      </c>
      <c r="T63" s="32" t="n">
        <f aca="false">'Deaths per day'!J63</f>
        <v>2.45882072093578</v>
      </c>
      <c r="U63" s="54"/>
    </row>
    <row r="64" customFormat="false" ht="12.8" hidden="false" customHeight="false" outlineLevel="0" collapsed="false">
      <c r="A64" s="15" t="n">
        <f aca="false">A63+1</f>
        <v>43909</v>
      </c>
      <c r="B64" s="0" t="n">
        <f aca="false">B63+1</f>
        <v>12</v>
      </c>
      <c r="C64" s="47" t="n">
        <f aca="false">'Deaths-1M'!C64</f>
        <v>56.2996031746032</v>
      </c>
      <c r="D64" s="47" t="n">
        <f aca="false">'Deaths-1M'!D64</f>
        <v>93.3689839572193</v>
      </c>
      <c r="E64" s="47" t="n">
        <f aca="false">'Deaths-1M'!E64</f>
        <v>46.3306266278535</v>
      </c>
      <c r="F64" s="47" t="n">
        <f aca="false">'Deaths-1M'!F64</f>
        <v>38.7065637065637</v>
      </c>
      <c r="G64" s="47" t="n">
        <f aca="false">'Deaths-1M'!G64</f>
        <v>65.8061661011949</v>
      </c>
      <c r="H64" s="47" t="n">
        <f aca="false">'Deaths-1M'!H64</f>
        <v>46.9063444108761</v>
      </c>
      <c r="I64" s="47" t="n">
        <f aca="false">'Deaths-1M'!I64</f>
        <v>28.0377178324182</v>
      </c>
      <c r="L64" s="15" t="n">
        <f aca="false">L63+1</f>
        <v>11</v>
      </c>
      <c r="M64" s="0" t="n">
        <f aca="false">M63+1</f>
        <v>12</v>
      </c>
      <c r="N64" s="32" t="n">
        <f aca="false">'Deaths per day'!D64</f>
        <v>7.06018518518519</v>
      </c>
      <c r="O64" s="32" t="n">
        <f aca="false">'Deaths per day'!E64</f>
        <v>15.3582887700535</v>
      </c>
      <c r="P64" s="32" t="n">
        <f aca="false">'Deaths per day'!F64</f>
        <v>6.4041673050406</v>
      </c>
      <c r="Q64" s="32" t="n">
        <f aca="false">'Deaths per day'!G64</f>
        <v>2.7027027027027</v>
      </c>
      <c r="R64" s="32" t="n">
        <f aca="false">'Deaths per day'!H64</f>
        <v>10.5325269213748</v>
      </c>
      <c r="S64" s="32" t="n">
        <f aca="false">'Deaths per day'!I64</f>
        <v>6.73111782477341</v>
      </c>
      <c r="T64" s="32" t="n">
        <f aca="false">'Deaths per day'!J64</f>
        <v>3.97469563141561</v>
      </c>
      <c r="U64" s="54"/>
    </row>
    <row r="65" customFormat="false" ht="12.8" hidden="false" customHeight="false" outlineLevel="0" collapsed="false">
      <c r="A65" s="15" t="n">
        <f aca="false">A64+1</f>
        <v>43910</v>
      </c>
      <c r="B65" s="0" t="n">
        <f aca="false">B64+1</f>
        <v>13</v>
      </c>
      <c r="C65" s="47" t="n">
        <f aca="false">'Deaths-1M'!C65</f>
        <v>66.6666666666667</v>
      </c>
      <c r="D65" s="47" t="n">
        <f aca="false">'Deaths-1M'!D65</f>
        <v>109.903743315508</v>
      </c>
      <c r="E65" s="47" t="n">
        <f aca="false">'Deaths-1M'!E65</f>
        <v>53.9757928604259</v>
      </c>
      <c r="F65" s="47" t="n">
        <f aca="false">'Deaths-1M'!F65</f>
        <v>46.042471042471</v>
      </c>
      <c r="G65" s="47" t="n">
        <f aca="false">'Deaths-1M'!G65</f>
        <v>77.0172591827703</v>
      </c>
      <c r="H65" s="47" t="n">
        <f aca="false">'Deaths-1M'!H65</f>
        <v>53.4471299093656</v>
      </c>
      <c r="I65" s="47" t="n">
        <f aca="false">'Deaths-1M'!I65</f>
        <v>31.1172117450465</v>
      </c>
      <c r="L65" s="15" t="n">
        <f aca="false">L64+1</f>
        <v>12</v>
      </c>
      <c r="M65" s="0" t="n">
        <f aca="false">M64+1</f>
        <v>13</v>
      </c>
      <c r="N65" s="32" t="n">
        <f aca="false">'Deaths per day'!D65</f>
        <v>10.3670634920635</v>
      </c>
      <c r="O65" s="32" t="n">
        <f aca="false">'Deaths per day'!E65</f>
        <v>16.5347593582888</v>
      </c>
      <c r="P65" s="32" t="n">
        <f aca="false">'Deaths per day'!F65</f>
        <v>7.64516623257239</v>
      </c>
      <c r="Q65" s="32" t="n">
        <f aca="false">'Deaths per day'!G65</f>
        <v>7.33590733590734</v>
      </c>
      <c r="R65" s="32" t="n">
        <f aca="false">'Deaths per day'!H65</f>
        <v>11.2110930815755</v>
      </c>
      <c r="S65" s="32" t="n">
        <f aca="false">'Deaths per day'!I65</f>
        <v>6.54078549848943</v>
      </c>
      <c r="T65" s="32" t="n">
        <f aca="false">'Deaths per day'!J65</f>
        <v>3.07949391262831</v>
      </c>
      <c r="U65" s="54"/>
    </row>
    <row r="66" customFormat="false" ht="12.8" hidden="false" customHeight="false" outlineLevel="0" collapsed="false">
      <c r="A66" s="15" t="n">
        <f aca="false">A65+1</f>
        <v>43911</v>
      </c>
      <c r="B66" s="0" t="n">
        <f aca="false">B65+1</f>
        <v>14</v>
      </c>
      <c r="C66" s="47" t="n">
        <f aca="false">'Deaths-1M'!C66</f>
        <v>79.7784391534392</v>
      </c>
      <c r="D66" s="47" t="n">
        <f aca="false">'Deaths-1M'!D66</f>
        <v>127.957219251337</v>
      </c>
      <c r="E66" s="47" t="n">
        <f aca="false">'Deaths-1M'!E66</f>
        <v>61.7741688371381</v>
      </c>
      <c r="F66" s="47" t="n">
        <f aca="false">'Deaths-1M'!F66</f>
        <v>57.0463320463321</v>
      </c>
      <c r="G66" s="47" t="n">
        <f aca="false">'Deaths-1M'!G66</f>
        <v>86.517185425579</v>
      </c>
      <c r="H66" s="47" t="n">
        <f aca="false">'Deaths-1M'!H66</f>
        <v>59.8247734138973</v>
      </c>
      <c r="I66" s="47" t="n">
        <f aca="false">'Deaths-1M'!I66</f>
        <v>32.6569587013607</v>
      </c>
      <c r="L66" s="15" t="n">
        <f aca="false">L65+1</f>
        <v>13</v>
      </c>
      <c r="M66" s="0" t="n">
        <f aca="false">M65+1</f>
        <v>14</v>
      </c>
      <c r="N66" s="32" t="n">
        <f aca="false">'Deaths per day'!D66</f>
        <v>13.1117724867725</v>
      </c>
      <c r="O66" s="32" t="n">
        <f aca="false">'Deaths per day'!E66</f>
        <v>18.0534759358289</v>
      </c>
      <c r="P66" s="32" t="n">
        <f aca="false">'Deaths per day'!F66</f>
        <v>7.79837597671212</v>
      </c>
      <c r="Q66" s="32" t="n">
        <f aca="false">'Deaths per day'!G66</f>
        <v>11.003861003861</v>
      </c>
      <c r="R66" s="32" t="n">
        <f aca="false">'Deaths per day'!H66</f>
        <v>9.49992624280867</v>
      </c>
      <c r="S66" s="32" t="n">
        <f aca="false">'Deaths per day'!I66</f>
        <v>6.37764350453172</v>
      </c>
      <c r="T66" s="32" t="n">
        <f aca="false">'Deaths per day'!J66</f>
        <v>1.53974695631416</v>
      </c>
      <c r="U66" s="54" t="s">
        <v>154</v>
      </c>
    </row>
    <row r="67" customFormat="false" ht="12.8" hidden="false" customHeight="false" outlineLevel="0" collapsed="false">
      <c r="A67" s="15" t="n">
        <f aca="false">A66+1</f>
        <v>43912</v>
      </c>
      <c r="B67" s="0" t="n">
        <f aca="false">B66+1</f>
        <v>15</v>
      </c>
      <c r="C67" s="47" t="n">
        <f aca="false">'Deaths-1M'!C67</f>
        <v>90.5423280423281</v>
      </c>
      <c r="D67" s="47" t="n">
        <f aca="false">'Deaths-1M'!D67</f>
        <v>145.51871657754</v>
      </c>
      <c r="E67" s="47" t="n">
        <f aca="false">'Deaths-1M'!E67</f>
        <v>82.5340891680711</v>
      </c>
      <c r="F67" s="47" t="n">
        <f aca="false">'Deaths-1M'!F67</f>
        <v>66.3127413127413</v>
      </c>
      <c r="G67" s="47" t="n">
        <f aca="false">'Deaths-1M'!G67</f>
        <v>95.0435167428824</v>
      </c>
      <c r="H67" s="47" t="n">
        <f aca="false">'Deaths-1M'!H67</f>
        <v>66.5800604229607</v>
      </c>
      <c r="I67" s="47" t="n">
        <f aca="false">'Deaths-1M'!I67</f>
        <v>34.2683217951778</v>
      </c>
      <c r="L67" s="15" t="n">
        <f aca="false">L66+1</f>
        <v>14</v>
      </c>
      <c r="M67" s="0" t="n">
        <f aca="false">M66+1</f>
        <v>15</v>
      </c>
      <c r="N67" s="32" t="n">
        <f aca="false">'Deaths per day'!D67</f>
        <v>10.7638888888889</v>
      </c>
      <c r="O67" s="32" t="n">
        <f aca="false">'Deaths per day'!E67</f>
        <v>17.5614973262032</v>
      </c>
      <c r="P67" s="32" t="n">
        <f aca="false">'Deaths per day'!F67</f>
        <v>20.759920330933</v>
      </c>
      <c r="Q67" s="32" t="n">
        <f aca="false">'Deaths per day'!G67</f>
        <v>9.26640926640927</v>
      </c>
      <c r="R67" s="32" t="n">
        <f aca="false">'Deaths per day'!H67</f>
        <v>8.52633131730344</v>
      </c>
      <c r="S67" s="32" t="n">
        <f aca="false">'Deaths per day'!I67</f>
        <v>6.75528700906344</v>
      </c>
      <c r="T67" s="32" t="n">
        <f aca="false">'Deaths per day'!J67</f>
        <v>1.61136309381714</v>
      </c>
      <c r="U67" s="54" t="s">
        <v>130</v>
      </c>
    </row>
    <row r="68" customFormat="false" ht="12.8" hidden="false" customHeight="false" outlineLevel="0" collapsed="false">
      <c r="A68" s="15" t="n">
        <f aca="false">A67+1</f>
        <v>43913</v>
      </c>
      <c r="B68" s="0" t="n">
        <f aca="false">B67+1</f>
        <v>16</v>
      </c>
      <c r="C68" s="47" t="n">
        <f aca="false">'Deaths-1M'!C68</f>
        <v>100.479497354497</v>
      </c>
      <c r="D68" s="47" t="n">
        <f aca="false">'Deaths-1M'!D68</f>
        <v>165.048128342246</v>
      </c>
      <c r="E68" s="47" t="n">
        <f aca="false">'Deaths-1M'!E68</f>
        <v>99.6935805117206</v>
      </c>
      <c r="F68" s="47" t="n">
        <f aca="false">'Deaths-1M'!F68</f>
        <v>76.5444015444016</v>
      </c>
      <c r="G68" s="47" t="n">
        <f aca="false">'Deaths-1M'!G68</f>
        <v>110.20799527954</v>
      </c>
      <c r="H68" s="47" t="n">
        <f aca="false">'Deaths-1M'!H68</f>
        <v>72.6948640483384</v>
      </c>
      <c r="I68" s="47" t="n">
        <f aca="false">'Deaths-1M'!I68</f>
        <v>36.0706612556696</v>
      </c>
      <c r="L68" s="15" t="n">
        <f aca="false">L67+1</f>
        <v>15</v>
      </c>
      <c r="M68" s="0" t="n">
        <f aca="false">M67+1</f>
        <v>16</v>
      </c>
      <c r="N68" s="32" t="n">
        <f aca="false">'Deaths per day'!D68</f>
        <v>9.93716931216931</v>
      </c>
      <c r="O68" s="32" t="n">
        <f aca="false">'Deaths per day'!E68</f>
        <v>19.5294117647059</v>
      </c>
      <c r="P68" s="32" t="n">
        <f aca="false">'Deaths per day'!F68</f>
        <v>17.1594913436495</v>
      </c>
      <c r="Q68" s="32" t="n">
        <f aca="false">'Deaths per day'!G68</f>
        <v>10.2316602316602</v>
      </c>
      <c r="R68" s="32" t="n">
        <f aca="false">'Deaths per day'!H68</f>
        <v>15.1644785366573</v>
      </c>
      <c r="S68" s="32" t="n">
        <f aca="false">'Deaths per day'!I68</f>
        <v>6.11480362537764</v>
      </c>
      <c r="T68" s="32" t="n">
        <f aca="false">'Deaths per day'!J68</f>
        <v>1.80233946049176</v>
      </c>
      <c r="U68" s="54"/>
    </row>
    <row r="69" customFormat="false" ht="12.8" hidden="false" customHeight="false" outlineLevel="0" collapsed="false">
      <c r="A69" s="15" t="n">
        <f aca="false">A68+1</f>
        <v>43914</v>
      </c>
      <c r="B69" s="0" t="n">
        <f aca="false">B68+1</f>
        <v>17</v>
      </c>
      <c r="C69" s="47" t="n">
        <f aca="false">'Deaths-1M'!C69</f>
        <v>112.76455026455</v>
      </c>
      <c r="D69" s="47" t="n">
        <f aca="false">'Deaths-1M'!D69</f>
        <v>181.048128342246</v>
      </c>
      <c r="E69" s="47" t="n">
        <f aca="false">'Deaths-1M'!E69</f>
        <v>115.826566569634</v>
      </c>
      <c r="F69" s="47" t="n">
        <f aca="false">'Deaths-1M'!F69</f>
        <v>83.976833976834</v>
      </c>
      <c r="G69" s="47" t="n">
        <f aca="false">'Deaths-1M'!G69</f>
        <v>125.460982445788</v>
      </c>
      <c r="H69" s="47" t="n">
        <f aca="false">'Deaths-1M'!H69</f>
        <v>77.9123867069486</v>
      </c>
      <c r="I69" s="47" t="n">
        <f aca="false">'Deaths-1M'!I69</f>
        <v>38.1236571974218</v>
      </c>
      <c r="L69" s="15" t="n">
        <f aca="false">L68+1</f>
        <v>16</v>
      </c>
      <c r="M69" s="0" t="n">
        <f aca="false">M68+1</f>
        <v>17</v>
      </c>
      <c r="N69" s="32" t="n">
        <f aca="false">'Deaths per day'!D69</f>
        <v>12.2850529100529</v>
      </c>
      <c r="O69" s="32" t="n">
        <f aca="false">'Deaths per day'!E69</f>
        <v>16</v>
      </c>
      <c r="P69" s="32" t="n">
        <f aca="false">'Deaths per day'!F69</f>
        <v>16.1329860579133</v>
      </c>
      <c r="Q69" s="32" t="n">
        <f aca="false">'Deaths per day'!G69</f>
        <v>7.43243243243243</v>
      </c>
      <c r="R69" s="32" t="n">
        <f aca="false">'Deaths per day'!H69</f>
        <v>15.2529871662487</v>
      </c>
      <c r="S69" s="32" t="n">
        <f aca="false">'Deaths per day'!I69</f>
        <v>5.21752265861027</v>
      </c>
      <c r="T69" s="32" t="n">
        <f aca="false">'Deaths per day'!J69</f>
        <v>2.05299594175221</v>
      </c>
      <c r="U69" s="54"/>
    </row>
    <row r="70" customFormat="false" ht="12.8" hidden="false" customHeight="false" outlineLevel="0" collapsed="false">
      <c r="A70" s="15" t="n">
        <f aca="false">A69+1</f>
        <v>43915</v>
      </c>
      <c r="B70" s="0" t="n">
        <f aca="false">B69+1</f>
        <v>18</v>
      </c>
      <c r="C70" s="47" t="n">
        <f aca="false">'Deaths-1M'!C70</f>
        <v>124.05753968254</v>
      </c>
      <c r="D70" s="47" t="n">
        <f aca="false">'Deaths-1M'!D70</f>
        <v>200.791443850267</v>
      </c>
      <c r="E70" s="47" t="n">
        <f aca="false">'Deaths-1M'!E70</f>
        <v>123.762831316072</v>
      </c>
      <c r="F70" s="47" t="n">
        <f aca="false">'Deaths-1M'!F70</f>
        <v>85.6177606177606</v>
      </c>
      <c r="G70" s="47" t="n">
        <f aca="false">'Deaths-1M'!G70</f>
        <v>141.731818852338</v>
      </c>
      <c r="H70" s="47" t="n">
        <f aca="false">'Deaths-1M'!H70</f>
        <v>83.1268882175227</v>
      </c>
      <c r="I70" s="47" t="n">
        <f aca="false">'Deaths-1M'!I70</f>
        <v>41.7164000954882</v>
      </c>
      <c r="L70" s="15" t="n">
        <f aca="false">L69+1</f>
        <v>17</v>
      </c>
      <c r="M70" s="0" t="n">
        <f aca="false">M69+1</f>
        <v>18</v>
      </c>
      <c r="N70" s="32" t="n">
        <f aca="false">'Deaths per day'!D70</f>
        <v>11.2929894179894</v>
      </c>
      <c r="O70" s="32" t="n">
        <f aca="false">'Deaths per day'!E70</f>
        <v>19.7433155080214</v>
      </c>
      <c r="P70" s="32" t="n">
        <f aca="false">'Deaths per day'!F70</f>
        <v>7.93626474643787</v>
      </c>
      <c r="Q70" s="32" t="n">
        <f aca="false">'Deaths per day'!G70</f>
        <v>1.64092664092664</v>
      </c>
      <c r="R70" s="32" t="n">
        <f aca="false">'Deaths per day'!H70</f>
        <v>16.2708364065496</v>
      </c>
      <c r="S70" s="32" t="n">
        <f aca="false">'Deaths per day'!I70</f>
        <v>5.21450151057402</v>
      </c>
      <c r="T70" s="32" t="n">
        <f aca="false">'Deaths per day'!J70</f>
        <v>3.59274289806636</v>
      </c>
      <c r="U70" s="54"/>
    </row>
    <row r="71" customFormat="false" ht="12.8" hidden="false" customHeight="false" outlineLevel="0" collapsed="false">
      <c r="A71" s="15" t="n">
        <f aca="false">A70+1</f>
        <v>43916</v>
      </c>
      <c r="B71" s="0" t="n">
        <f aca="false">B70+1</f>
        <v>19</v>
      </c>
      <c r="C71" s="47" t="n">
        <f aca="false">'Deaths-1M'!C71</f>
        <v>135.830026455026</v>
      </c>
      <c r="D71" s="47" t="n">
        <f aca="false">'Deaths-1M'!D71</f>
        <v>221.347593582888</v>
      </c>
      <c r="E71" s="47" t="n">
        <f aca="false">'Deaths-1M'!E71</f>
        <v>136.525203002911</v>
      </c>
      <c r="F71" s="47" t="n">
        <f aca="false">'Deaths-1M'!F71</f>
        <v>86.7760617760618</v>
      </c>
      <c r="G71" s="47" t="n">
        <f aca="false">'Deaths-1M'!G71</f>
        <v>158.725475733884</v>
      </c>
      <c r="H71" s="47" t="n">
        <f aca="false">'Deaths-1M'!H71</f>
        <v>90.8791540785498</v>
      </c>
      <c r="I71" s="47" t="n">
        <f aca="false">'Deaths-1M'!I71</f>
        <v>45.4046311768919</v>
      </c>
      <c r="L71" s="15" t="n">
        <f aca="false">L70+1</f>
        <v>18</v>
      </c>
      <c r="M71" s="0" t="n">
        <f aca="false">M70+1</f>
        <v>19</v>
      </c>
      <c r="N71" s="32" t="n">
        <f aca="false">'Deaths per day'!D71</f>
        <v>11.7724867724868</v>
      </c>
      <c r="O71" s="32" t="n">
        <f aca="false">'Deaths per day'!E71</f>
        <v>20.5561497326203</v>
      </c>
      <c r="P71" s="32" t="n">
        <f aca="false">'Deaths per day'!F71</f>
        <v>12.7623716868393</v>
      </c>
      <c r="Q71" s="32" t="n">
        <f aca="false">'Deaths per day'!G71</f>
        <v>1.15830115830116</v>
      </c>
      <c r="R71" s="32" t="n">
        <f aca="false">'Deaths per day'!H71</f>
        <v>16.993656881546</v>
      </c>
      <c r="S71" s="32" t="n">
        <f aca="false">'Deaths per day'!I71</f>
        <v>7.75226586102719</v>
      </c>
      <c r="T71" s="32" t="n">
        <f aca="false">'Deaths per day'!J71</f>
        <v>3.68823108140368</v>
      </c>
      <c r="U71" s="54" t="s">
        <v>155</v>
      </c>
    </row>
    <row r="72" customFormat="false" ht="12.8" hidden="false" customHeight="false" outlineLevel="0" collapsed="false">
      <c r="A72" s="15" t="n">
        <f aca="false">A71+1</f>
        <v>43917</v>
      </c>
      <c r="B72" s="0" t="n">
        <f aca="false">B71+1</f>
        <v>20</v>
      </c>
      <c r="C72" s="47" t="n">
        <f aca="false">'Deaths-1M'!C72</f>
        <v>151.025132275132</v>
      </c>
      <c r="D72" s="47" t="n">
        <f aca="false">'Deaths-1M'!D72</f>
        <v>239.529411764706</v>
      </c>
      <c r="E72" s="47" t="n">
        <f aca="false">'Deaths-1M'!E72</f>
        <v>158.23502374751</v>
      </c>
      <c r="F72" s="47" t="n">
        <f aca="false">'Deaths-1M'!F72</f>
        <v>88.7065637065637</v>
      </c>
      <c r="G72" s="47" t="n">
        <f aca="false">'Deaths-1M'!G72</f>
        <v>171.101932438413</v>
      </c>
      <c r="H72" s="47" t="n">
        <f aca="false">'Deaths-1M'!H72</f>
        <v>98.8277945619335</v>
      </c>
      <c r="I72" s="47" t="n">
        <f aca="false">'Deaths-1M'!I72</f>
        <v>48.3647648603485</v>
      </c>
      <c r="L72" s="15" t="n">
        <f aca="false">L71+1</f>
        <v>19</v>
      </c>
      <c r="M72" s="0" t="n">
        <f aca="false">M71+1</f>
        <v>20</v>
      </c>
      <c r="N72" s="32" t="n">
        <f aca="false">'Deaths per day'!D72</f>
        <v>15.1951058201058</v>
      </c>
      <c r="O72" s="32" t="n">
        <f aca="false">'Deaths per day'!E72</f>
        <v>18.1818181818182</v>
      </c>
      <c r="P72" s="32" t="n">
        <f aca="false">'Deaths per day'!F72</f>
        <v>21.7098207445994</v>
      </c>
      <c r="Q72" s="32" t="n">
        <f aca="false">'Deaths per day'!G72</f>
        <v>1.93050193050193</v>
      </c>
      <c r="R72" s="32" t="n">
        <f aca="false">'Deaths per day'!H72</f>
        <v>12.3764567045287</v>
      </c>
      <c r="S72" s="32" t="n">
        <f aca="false">'Deaths per day'!I72</f>
        <v>7.94864048338369</v>
      </c>
      <c r="T72" s="32" t="n">
        <f aca="false">'Deaths per day'!J72</f>
        <v>2.96013368345667</v>
      </c>
      <c r="U72" s="54" t="s">
        <v>156</v>
      </c>
    </row>
    <row r="73" customFormat="false" ht="12.8" hidden="false" customHeight="false" outlineLevel="0" collapsed="false">
      <c r="A73" s="15" t="n">
        <f aca="false">A72+1</f>
        <v>43918</v>
      </c>
      <c r="B73" s="0" t="n">
        <f aca="false">B72+1</f>
        <v>21</v>
      </c>
      <c r="C73" s="47" t="n">
        <f aca="false">'Deaths-1M'!C73</f>
        <v>165.724206349206</v>
      </c>
      <c r="D73" s="47" t="n">
        <f aca="false">'Deaths-1M'!D73</f>
        <v>255.550802139037</v>
      </c>
      <c r="E73" s="47" t="n">
        <f aca="false">'Deaths-1M'!E73</f>
        <v>166.52367090547</v>
      </c>
      <c r="F73" s="47" t="n">
        <f aca="false">'Deaths-1M'!F73</f>
        <v>99.7104247104247</v>
      </c>
      <c r="G73" s="47" t="n">
        <f aca="false">'Deaths-1M'!G73</f>
        <v>181.221419088361</v>
      </c>
      <c r="H73" s="47" t="n">
        <f aca="false">'Deaths-1M'!H73</f>
        <v>105.453172205438</v>
      </c>
      <c r="I73" s="47" t="n">
        <f aca="false">'Deaths-1M'!I73</f>
        <v>51.9455717354977</v>
      </c>
      <c r="L73" s="15" t="n">
        <f aca="false">L72+1</f>
        <v>20</v>
      </c>
      <c r="M73" s="0" t="n">
        <f aca="false">M72+1</f>
        <v>21</v>
      </c>
      <c r="N73" s="32" t="n">
        <f aca="false">'Deaths per day'!D73</f>
        <v>14.6990740740741</v>
      </c>
      <c r="O73" s="32" t="n">
        <f aca="false">'Deaths per day'!E73</f>
        <v>16.0213903743316</v>
      </c>
      <c r="P73" s="32" t="n">
        <f aca="false">'Deaths per day'!F73</f>
        <v>8.28864715795925</v>
      </c>
      <c r="Q73" s="32" t="n">
        <f aca="false">'Deaths per day'!G73</f>
        <v>11.003861003861</v>
      </c>
      <c r="R73" s="32" t="n">
        <f aca="false">'Deaths per day'!H73</f>
        <v>10.1194866499484</v>
      </c>
      <c r="S73" s="32" t="n">
        <f aca="false">'Deaths per day'!I73</f>
        <v>6.62537764350453</v>
      </c>
      <c r="T73" s="32" t="n">
        <f aca="false">'Deaths per day'!J73</f>
        <v>3.5808068751492</v>
      </c>
      <c r="U73" s="54"/>
    </row>
    <row r="74" customFormat="false" ht="12.8" hidden="false" customHeight="false" outlineLevel="0" collapsed="false">
      <c r="A74" s="15" t="n">
        <f aca="false">A73+1</f>
        <v>43919</v>
      </c>
      <c r="B74" s="0" t="n">
        <f aca="false">B73+1</f>
        <v>22</v>
      </c>
      <c r="C74" s="47" t="n">
        <f aca="false">'Deaths-1M'!C74</f>
        <v>178.224206349206</v>
      </c>
      <c r="D74" s="47" t="n">
        <f aca="false">'Deaths-1M'!D74</f>
        <v>270.395721925134</v>
      </c>
      <c r="E74" s="47" t="n">
        <f aca="false">'Deaths-1M'!E74</f>
        <v>187.069097594607</v>
      </c>
      <c r="F74" s="47" t="n">
        <f aca="false">'Deaths-1M'!F74</f>
        <v>116.119691119691</v>
      </c>
      <c r="G74" s="47" t="n">
        <f aca="false">'Deaths-1M'!G74</f>
        <v>192.196489157693</v>
      </c>
      <c r="H74" s="47" t="n">
        <f aca="false">'Deaths-1M'!H74</f>
        <v>113.135951661631</v>
      </c>
      <c r="I74" s="47" t="n">
        <f aca="false">'Deaths-1M'!I74</f>
        <v>54.1656719980902</v>
      </c>
      <c r="L74" s="15" t="n">
        <f aca="false">L73+1</f>
        <v>21</v>
      </c>
      <c r="M74" s="0" t="n">
        <f aca="false">M73+1</f>
        <v>22</v>
      </c>
      <c r="N74" s="32" t="n">
        <f aca="false">'Deaths per day'!D74</f>
        <v>12.5</v>
      </c>
      <c r="O74" s="32" t="n">
        <f aca="false">'Deaths per day'!E74</f>
        <v>14.8449197860963</v>
      </c>
      <c r="P74" s="32" t="n">
        <f aca="false">'Deaths per day'!F74</f>
        <v>20.5454266891374</v>
      </c>
      <c r="Q74" s="32" t="n">
        <f aca="false">'Deaths per day'!G74</f>
        <v>16.4092664092664</v>
      </c>
      <c r="R74" s="32" t="n">
        <f aca="false">'Deaths per day'!H74</f>
        <v>10.9750700693318</v>
      </c>
      <c r="S74" s="32" t="n">
        <f aca="false">'Deaths per day'!I74</f>
        <v>7.68277945619335</v>
      </c>
      <c r="T74" s="32" t="n">
        <f aca="false">'Deaths per day'!J74</f>
        <v>2.2201002625925</v>
      </c>
      <c r="U74" s="54" t="s">
        <v>133</v>
      </c>
    </row>
    <row r="75" customFormat="false" ht="12.8" hidden="false" customHeight="false" outlineLevel="0" collapsed="false">
      <c r="A75" s="15" t="n">
        <f aca="false">A74+1</f>
        <v>43920</v>
      </c>
      <c r="B75" s="0" t="n">
        <f aca="false">B74+1</f>
        <v>23</v>
      </c>
      <c r="C75" s="47" t="n">
        <f aca="false">'Deaths-1M'!C75</f>
        <v>191.650132275132</v>
      </c>
      <c r="D75" s="47" t="n">
        <f aca="false">'Deaths-1M'!D75</f>
        <v>285.368983957219</v>
      </c>
      <c r="E75" s="47" t="n">
        <f aca="false">'Deaths-1M'!E75</f>
        <v>202.190899341198</v>
      </c>
      <c r="F75" s="47" t="n">
        <f aca="false">'Deaths-1M'!F75</f>
        <v>128.667953667954</v>
      </c>
      <c r="G75" s="47" t="n">
        <f aca="false">'Deaths-1M'!G75</f>
        <v>207.596990706594</v>
      </c>
      <c r="H75" s="47" t="n">
        <f aca="false">'Deaths-1M'!H75</f>
        <v>118.824773413897</v>
      </c>
      <c r="I75" s="47" t="n">
        <f aca="false">'Deaths-1M'!I75</f>
        <v>55.4070183814753</v>
      </c>
      <c r="L75" s="15" t="n">
        <f aca="false">L74+1</f>
        <v>22</v>
      </c>
      <c r="M75" s="0" t="n">
        <f aca="false">M74+1</f>
        <v>23</v>
      </c>
      <c r="N75" s="32" t="n">
        <f aca="false">'Deaths per day'!D75</f>
        <v>13.4259259259259</v>
      </c>
      <c r="O75" s="32" t="n">
        <f aca="false">'Deaths per day'!E75</f>
        <v>14.9732620320856</v>
      </c>
      <c r="P75" s="32" t="n">
        <f aca="false">'Deaths per day'!F75</f>
        <v>15.1218017465911</v>
      </c>
      <c r="Q75" s="32" t="n">
        <f aca="false">'Deaths per day'!G75</f>
        <v>12.5482625482626</v>
      </c>
      <c r="R75" s="32" t="n">
        <f aca="false">'Deaths per day'!H75</f>
        <v>15.400501548901</v>
      </c>
      <c r="S75" s="32" t="n">
        <f aca="false">'Deaths per day'!I75</f>
        <v>5.68882175226586</v>
      </c>
      <c r="T75" s="32" t="n">
        <f aca="false">'Deaths per day'!J75</f>
        <v>1.24134638338506</v>
      </c>
      <c r="U75" s="54"/>
    </row>
    <row r="76" customFormat="false" ht="12.8" hidden="false" customHeight="false" outlineLevel="0" collapsed="false">
      <c r="A76" s="15" t="n">
        <f aca="false">A75+1</f>
        <v>43921</v>
      </c>
      <c r="B76" s="0" t="n">
        <f aca="false">B75+1</f>
        <v>24</v>
      </c>
      <c r="C76" s="47" t="n">
        <f aca="false">'Deaths-1M'!C76</f>
        <v>205.489417989418</v>
      </c>
      <c r="D76" s="47" t="n">
        <f aca="false">'Deaths-1M'!D76</f>
        <v>300.427807486631</v>
      </c>
      <c r="E76" s="47" t="n">
        <f aca="false">'Deaths-1M'!E76</f>
        <v>211.919718094071</v>
      </c>
      <c r="F76" s="47" t="n">
        <f aca="false">'Deaths-1M'!F76</f>
        <v>135.135135135135</v>
      </c>
      <c r="G76" s="47" t="n">
        <f aca="false">'Deaths-1M'!G76</f>
        <v>220.017701725918</v>
      </c>
      <c r="H76" s="47" t="n">
        <f aca="false">'Deaths-1M'!H76</f>
        <v>123.567975830816</v>
      </c>
      <c r="I76" s="47" t="n">
        <f aca="false">'Deaths-1M'!I76</f>
        <v>58.0329434232514</v>
      </c>
      <c r="L76" s="15" t="n">
        <f aca="false">L75+1</f>
        <v>23</v>
      </c>
      <c r="M76" s="0" t="n">
        <f aca="false">M75+1</f>
        <v>24</v>
      </c>
      <c r="N76" s="32" t="n">
        <f aca="false">'Deaths per day'!D76</f>
        <v>13.8392857142857</v>
      </c>
      <c r="O76" s="32" t="n">
        <f aca="false">'Deaths per day'!E76</f>
        <v>15.0588235294118</v>
      </c>
      <c r="P76" s="32" t="n">
        <f aca="false">'Deaths per day'!F76</f>
        <v>9.72881875287268</v>
      </c>
      <c r="Q76" s="32" t="n">
        <f aca="false">'Deaths per day'!G76</f>
        <v>6.46718146718147</v>
      </c>
      <c r="R76" s="32" t="n">
        <f aca="false">'Deaths per day'!H76</f>
        <v>12.4207110193244</v>
      </c>
      <c r="S76" s="32" t="n">
        <f aca="false">'Deaths per day'!I76</f>
        <v>4.74320241691843</v>
      </c>
      <c r="T76" s="32" t="n">
        <f aca="false">'Deaths per day'!J76</f>
        <v>2.62592504177608</v>
      </c>
      <c r="U76" s="54"/>
    </row>
    <row r="77" customFormat="false" ht="12.8" hidden="false" customHeight="false" outlineLevel="0" collapsed="false">
      <c r="A77" s="15" t="n">
        <f aca="false">A76+1</f>
        <v>43922</v>
      </c>
      <c r="B77" s="0" t="n">
        <f aca="false">B76+1</f>
        <v>25</v>
      </c>
      <c r="C77" s="47" t="n">
        <f aca="false">'Deaths-1M'!C77</f>
        <v>217.509920634921</v>
      </c>
      <c r="D77" s="47" t="n">
        <f aca="false">'Deaths-1M'!D77</f>
        <v>316.406417112299</v>
      </c>
      <c r="E77" s="47" t="n">
        <f aca="false">'Deaths-1M'!E77</f>
        <v>220.514784740309</v>
      </c>
      <c r="F77" s="47" t="n">
        <f aca="false">'Deaths-1M'!F77</f>
        <v>145.849420849421</v>
      </c>
      <c r="G77" s="47" t="n">
        <f aca="false">'Deaths-1M'!G77</f>
        <v>235.196931700841</v>
      </c>
      <c r="H77" s="47" t="n">
        <f aca="false">'Deaths-1M'!H77</f>
        <v>129.435045317221</v>
      </c>
      <c r="I77" s="47" t="n">
        <f aca="false">'Deaths-1M'!I77</f>
        <v>60.7066125566961</v>
      </c>
      <c r="L77" s="15" t="n">
        <f aca="false">L76+1</f>
        <v>24</v>
      </c>
      <c r="M77" s="0" t="n">
        <f aca="false">M76+1</f>
        <v>25</v>
      </c>
      <c r="N77" s="32" t="n">
        <f aca="false">'Deaths per day'!D77</f>
        <v>12.0205026455026</v>
      </c>
      <c r="O77" s="32" t="n">
        <f aca="false">'Deaths per day'!E77</f>
        <v>15.9786096256685</v>
      </c>
      <c r="P77" s="32" t="n">
        <f aca="false">'Deaths per day'!F77</f>
        <v>8.5950666462387</v>
      </c>
      <c r="Q77" s="32" t="n">
        <f aca="false">'Deaths per day'!G77</f>
        <v>10.7142857142857</v>
      </c>
      <c r="R77" s="32" t="n">
        <f aca="false">'Deaths per day'!H77</f>
        <v>15.1792299749226</v>
      </c>
      <c r="S77" s="32" t="n">
        <f aca="false">'Deaths per day'!I77</f>
        <v>5.86706948640483</v>
      </c>
      <c r="T77" s="32" t="n">
        <f aca="false">'Deaths per day'!J77</f>
        <v>2.67366913344474</v>
      </c>
      <c r="U77" s="54"/>
    </row>
    <row r="78" customFormat="false" ht="12.8" hidden="false" customHeight="false" outlineLevel="0" collapsed="false">
      <c r="A78" s="15" t="n">
        <f aca="false">A77+1</f>
        <v>43923</v>
      </c>
      <c r="B78" s="0" t="n">
        <f aca="false">B77+1</f>
        <v>26</v>
      </c>
      <c r="C78" s="47" t="n">
        <f aca="false">'Deaths-1M'!C78</f>
        <v>230.076058201058</v>
      </c>
      <c r="D78" s="47" t="n">
        <f aca="false">'Deaths-1M'!D78</f>
        <v>330.417112299465</v>
      </c>
      <c r="E78" s="47" t="n">
        <f aca="false">'Deaths-1M'!E78</f>
        <v>229.30902405393</v>
      </c>
      <c r="F78" s="47" t="n">
        <f aca="false">'Deaths-1M'!F78</f>
        <v>148.648648648649</v>
      </c>
      <c r="G78" s="47" t="n">
        <f aca="false">'Deaths-1M'!G78</f>
        <v>248.989526478832</v>
      </c>
      <c r="H78" s="47" t="n">
        <f aca="false">'Deaths-1M'!H78</f>
        <v>137.570996978852</v>
      </c>
      <c r="I78" s="47" t="n">
        <f aca="false">'Deaths-1M'!I78</f>
        <v>63.4399618047267</v>
      </c>
      <c r="L78" s="15" t="n">
        <f aca="false">L77+1</f>
        <v>25</v>
      </c>
      <c r="M78" s="0" t="n">
        <f aca="false">M77+1</f>
        <v>26</v>
      </c>
      <c r="N78" s="32" t="n">
        <f aca="false">'Deaths per day'!D78</f>
        <v>12.5661375661376</v>
      </c>
      <c r="O78" s="32" t="n">
        <f aca="false">'Deaths per day'!E78</f>
        <v>14.0106951871658</v>
      </c>
      <c r="P78" s="32" t="n">
        <f aca="false">'Deaths per day'!F78</f>
        <v>8.79423931362035</v>
      </c>
      <c r="Q78" s="32" t="n">
        <f aca="false">'Deaths per day'!G78</f>
        <v>2.7992277992278</v>
      </c>
      <c r="R78" s="32" t="n">
        <f aca="false">'Deaths per day'!H78</f>
        <v>13.7925947779909</v>
      </c>
      <c r="S78" s="32" t="n">
        <f aca="false">'Deaths per day'!I78</f>
        <v>8.13595166163142</v>
      </c>
      <c r="T78" s="32" t="n">
        <f aca="false">'Deaths per day'!J78</f>
        <v>2.73334924803056</v>
      </c>
      <c r="U78" s="54"/>
    </row>
    <row r="79" customFormat="false" ht="12.8" hidden="false" customHeight="false" outlineLevel="0" collapsed="false">
      <c r="A79" s="15" t="n">
        <f aca="false">A78+1</f>
        <v>43924</v>
      </c>
      <c r="B79" s="0" t="n">
        <f aca="false">B78+1</f>
        <v>27</v>
      </c>
      <c r="C79" s="47" t="n">
        <f aca="false">'Deaths-1M'!C79</f>
        <v>242.741402116402</v>
      </c>
      <c r="D79" s="47" t="n">
        <f aca="false">'Deaths-1M'!D79</f>
        <v>343.978609625668</v>
      </c>
      <c r="E79" s="47" t="n">
        <f aca="false">'Deaths-1M'!E79</f>
        <v>240.983606557377</v>
      </c>
      <c r="F79" s="47" t="n">
        <f aca="false">'Deaths-1M'!F79</f>
        <v>152.509652509653</v>
      </c>
      <c r="G79" s="47" t="n">
        <f aca="false">'Deaths-1M'!G79</f>
        <v>265.437380144564</v>
      </c>
      <c r="H79" s="47" t="n">
        <f aca="false">'Deaths-1M'!H79</f>
        <v>144.694864048338</v>
      </c>
      <c r="I79" s="47" t="n">
        <f aca="false">'Deaths-1M'!I79</f>
        <v>66.5433277631893</v>
      </c>
      <c r="L79" s="15" t="n">
        <f aca="false">L78+1</f>
        <v>26</v>
      </c>
      <c r="M79" s="0" t="n">
        <f aca="false">M78+1</f>
        <v>27</v>
      </c>
      <c r="N79" s="32" t="n">
        <f aca="false">'Deaths per day'!D79</f>
        <v>12.6653439153439</v>
      </c>
      <c r="O79" s="32" t="n">
        <f aca="false">'Deaths per day'!E79</f>
        <v>13.5614973262032</v>
      </c>
      <c r="P79" s="32" t="n">
        <f aca="false">'Deaths per day'!F79</f>
        <v>11.6745825034472</v>
      </c>
      <c r="Q79" s="32" t="n">
        <f aca="false">'Deaths per day'!G79</f>
        <v>3.86100386100386</v>
      </c>
      <c r="R79" s="32" t="n">
        <f aca="false">'Deaths per day'!H79</f>
        <v>16.4478536657324</v>
      </c>
      <c r="S79" s="32" t="n">
        <f aca="false">'Deaths per day'!I79</f>
        <v>7.12386706948641</v>
      </c>
      <c r="T79" s="32" t="n">
        <f aca="false">'Deaths per day'!J79</f>
        <v>3.10336595846264</v>
      </c>
      <c r="U79" s="54"/>
    </row>
    <row r="80" customFormat="false" ht="12.8" hidden="false" customHeight="false" outlineLevel="0" collapsed="false">
      <c r="A80" s="15" t="n">
        <f aca="false">A79+1</f>
        <v>43925</v>
      </c>
      <c r="B80" s="0" t="n">
        <f aca="false">B79+1</f>
        <v>28</v>
      </c>
      <c r="C80" s="47" t="n">
        <f aca="false">'Deaths-1M'!C80</f>
        <v>254.001322751323</v>
      </c>
      <c r="D80" s="47" t="n">
        <f aca="false">'Deaths-1M'!D80</f>
        <v>355.208556149733</v>
      </c>
      <c r="E80" s="47" t="n">
        <f aca="false">'Deaths-1M'!E80</f>
        <v>263.01516776467</v>
      </c>
      <c r="F80" s="47" t="n">
        <f aca="false">'Deaths-1M'!F80</f>
        <v>170.366795366795</v>
      </c>
      <c r="G80" s="47" t="n">
        <f aca="false">'Deaths-1M'!G80</f>
        <v>272.783596400649</v>
      </c>
      <c r="H80" s="47" t="n">
        <f aca="false">'Deaths-1M'!H80</f>
        <v>151.770392749245</v>
      </c>
      <c r="I80" s="47" t="n">
        <f aca="false">'Deaths-1M'!I80</f>
        <v>68.7514920028647</v>
      </c>
      <c r="L80" s="15" t="n">
        <f aca="false">L79+1</f>
        <v>27</v>
      </c>
      <c r="M80" s="0" t="n">
        <f aca="false">M79+1</f>
        <v>28</v>
      </c>
      <c r="N80" s="32" t="n">
        <f aca="false">'Deaths per day'!D80</f>
        <v>11.2599206349206</v>
      </c>
      <c r="O80" s="32" t="n">
        <f aca="false">'Deaths per day'!E80</f>
        <v>11.2299465240642</v>
      </c>
      <c r="P80" s="32" t="n">
        <f aca="false">'Deaths per day'!F80</f>
        <v>22.0315612072928</v>
      </c>
      <c r="Q80" s="32" t="n">
        <f aca="false">'Deaths per day'!G80</f>
        <v>17.8571428571429</v>
      </c>
      <c r="R80" s="32" t="n">
        <f aca="false">'Deaths per day'!H80</f>
        <v>7.34621625608497</v>
      </c>
      <c r="S80" s="32" t="n">
        <f aca="false">'Deaths per day'!I80</f>
        <v>7.07552870090635</v>
      </c>
      <c r="T80" s="32" t="n">
        <f aca="false">'Deaths per day'!J80</f>
        <v>2.20816423967534</v>
      </c>
      <c r="U80" s="54" t="s">
        <v>157</v>
      </c>
    </row>
    <row r="81" customFormat="false" ht="12.8" hidden="false" customHeight="false" outlineLevel="0" collapsed="false">
      <c r="A81" s="15" t="n">
        <f aca="false">A80+1</f>
        <v>43926</v>
      </c>
      <c r="B81" s="0" t="n">
        <f aca="false">B80+1</f>
        <v>29</v>
      </c>
      <c r="C81" s="47" t="n">
        <f aca="false">'Deaths-1M'!C81</f>
        <v>262.681878306878</v>
      </c>
      <c r="D81" s="47" t="n">
        <f aca="false">'Deaths-1M'!D81</f>
        <v>368.106951871658</v>
      </c>
      <c r="E81" s="47" t="n">
        <f aca="false">'Deaths-1M'!E81</f>
        <v>274.551861498391</v>
      </c>
      <c r="F81" s="47" t="n">
        <f aca="false">'Deaths-1M'!F81</f>
        <v>186.969111969112</v>
      </c>
      <c r="G81" s="47" t="n">
        <f aca="false">'Deaths-1M'!G81</f>
        <v>281.029650390913</v>
      </c>
      <c r="H81" s="47" t="n">
        <f aca="false">'Deaths-1M'!H81</f>
        <v>157.682779456193</v>
      </c>
      <c r="I81" s="47" t="n">
        <f aca="false">'Deaths-1M'!I81</f>
        <v>70.1480066841728</v>
      </c>
      <c r="L81" s="15" t="n">
        <f aca="false">L80+1</f>
        <v>28</v>
      </c>
      <c r="M81" s="0" t="n">
        <f aca="false">M80+1</f>
        <v>29</v>
      </c>
      <c r="N81" s="32" t="n">
        <f aca="false">'Deaths per day'!D81</f>
        <v>8.68055555555556</v>
      </c>
      <c r="O81" s="32" t="n">
        <f aca="false">'Deaths per day'!E81</f>
        <v>12.8983957219251</v>
      </c>
      <c r="P81" s="32" t="n">
        <f aca="false">'Deaths per day'!F81</f>
        <v>11.5366937337215</v>
      </c>
      <c r="Q81" s="32" t="n">
        <f aca="false">'Deaths per day'!G81</f>
        <v>16.6023166023166</v>
      </c>
      <c r="R81" s="32" t="n">
        <f aca="false">'Deaths per day'!H81</f>
        <v>8.24605399026405</v>
      </c>
      <c r="S81" s="32" t="n">
        <f aca="false">'Deaths per day'!I81</f>
        <v>5.91238670694864</v>
      </c>
      <c r="T81" s="32" t="n">
        <f aca="false">'Deaths per day'!J81</f>
        <v>1.39651468130819</v>
      </c>
      <c r="U81" s="54"/>
    </row>
    <row r="82" customFormat="false" ht="12.8" hidden="false" customHeight="false" outlineLevel="0" collapsed="false">
      <c r="A82" s="15" t="n">
        <f aca="false">A81+1</f>
        <v>43927</v>
      </c>
      <c r="B82" s="0" t="n">
        <f aca="false">B81+1</f>
        <v>30</v>
      </c>
      <c r="C82" s="47" t="n">
        <f aca="false">'Deaths-1M'!C82</f>
        <v>273.197751322751</v>
      </c>
      <c r="D82" s="47" t="n">
        <f aca="false">'Deaths-1M'!D82</f>
        <v>379.807486631016</v>
      </c>
      <c r="E82" s="47" t="n">
        <f aca="false">'Deaths-1M'!E82</f>
        <v>286.211123027425</v>
      </c>
      <c r="F82" s="47" t="n">
        <f aca="false">'Deaths-1M'!F82</f>
        <v>195.07722007722</v>
      </c>
      <c r="G82" s="47" t="n">
        <f aca="false">'Deaths-1M'!G82</f>
        <v>298.318336037764</v>
      </c>
      <c r="H82" s="47" t="n">
        <f aca="false">'Deaths-1M'!H82</f>
        <v>163.915407854985</v>
      </c>
      <c r="I82" s="47" t="n">
        <f aca="false">'Deaths-1M'!I82</f>
        <v>71.3296729529721</v>
      </c>
      <c r="L82" s="15" t="n">
        <f aca="false">L81+1</f>
        <v>29</v>
      </c>
      <c r="M82" s="0" t="n">
        <f aca="false">M81+1</f>
        <v>30</v>
      </c>
      <c r="N82" s="32" t="n">
        <f aca="false">'Deaths per day'!D82</f>
        <v>10.515873015873</v>
      </c>
      <c r="O82" s="32" t="n">
        <f aca="false">'Deaths per day'!E82</f>
        <v>11.7005347593583</v>
      </c>
      <c r="P82" s="32" t="n">
        <f aca="false">'Deaths per day'!F82</f>
        <v>11.6592615290332</v>
      </c>
      <c r="Q82" s="32" t="n">
        <f aca="false">'Deaths per day'!G82</f>
        <v>8.10810810810811</v>
      </c>
      <c r="R82" s="32" t="n">
        <f aca="false">'Deaths per day'!H82</f>
        <v>17.2886856468506</v>
      </c>
      <c r="S82" s="32" t="n">
        <f aca="false">'Deaths per day'!I82</f>
        <v>6.23262839879154</v>
      </c>
      <c r="T82" s="32" t="n">
        <f aca="false">'Deaths per day'!J82</f>
        <v>1.18166626879924</v>
      </c>
      <c r="U82" s="54" t="s">
        <v>135</v>
      </c>
    </row>
    <row r="83" customFormat="false" ht="12.8" hidden="false" customHeight="false" outlineLevel="0" collapsed="false">
      <c r="A83" s="15" t="n">
        <f aca="false">A82+1</f>
        <v>43928</v>
      </c>
      <c r="B83" s="0" t="n">
        <f aca="false">B82+1</f>
        <v>31</v>
      </c>
      <c r="C83" s="47" t="n">
        <f aca="false">'Deaths-1M'!C83</f>
        <v>283.184523809524</v>
      </c>
      <c r="D83" s="47" t="n">
        <f aca="false">'Deaths-1M'!D83</f>
        <v>390.48128342246</v>
      </c>
      <c r="E83" s="47" t="n">
        <f aca="false">'Deaths-1M'!E83</f>
        <v>296.047188601195</v>
      </c>
      <c r="F83" s="47" t="n">
        <f aca="false">'Deaths-1M'!F83</f>
        <v>207.722007722008</v>
      </c>
      <c r="G83" s="47" t="n">
        <f aca="false">'Deaths-1M'!G83</f>
        <v>310.665289865762</v>
      </c>
      <c r="H83" s="47" t="n">
        <f aca="false">'Deaths-1M'!H83</f>
        <v>167.410876132931</v>
      </c>
      <c r="I83" s="47" t="n">
        <f aca="false">'Deaths-1M'!I83</f>
        <v>73.1200763905467</v>
      </c>
      <c r="L83" s="15" t="n">
        <f aca="false">L82+1</f>
        <v>30</v>
      </c>
      <c r="M83" s="0" t="n">
        <f aca="false">M82+1</f>
        <v>31</v>
      </c>
      <c r="N83" s="32" t="n">
        <f aca="false">'Deaths per day'!D83</f>
        <v>9.98677248677249</v>
      </c>
      <c r="O83" s="32" t="n">
        <f aca="false">'Deaths per day'!E83</f>
        <v>10.6737967914439</v>
      </c>
      <c r="P83" s="32" t="n">
        <f aca="false">'Deaths per day'!F83</f>
        <v>9.83606557377049</v>
      </c>
      <c r="Q83" s="32" t="n">
        <f aca="false">'Deaths per day'!G83</f>
        <v>12.6447876447876</v>
      </c>
      <c r="R83" s="32" t="n">
        <f aca="false">'Deaths per day'!H83</f>
        <v>12.3469538279982</v>
      </c>
      <c r="S83" s="32" t="n">
        <f aca="false">'Deaths per day'!I83</f>
        <v>3.49546827794562</v>
      </c>
      <c r="T83" s="32" t="n">
        <f aca="false">'Deaths per day'!J83</f>
        <v>1.7904034375746</v>
      </c>
      <c r="U83" s="54"/>
    </row>
    <row r="84" customFormat="false" ht="12.8" hidden="false" customHeight="false" outlineLevel="0" collapsed="false">
      <c r="A84" s="15" t="n">
        <f aca="false">A83+1</f>
        <v>43929</v>
      </c>
      <c r="B84" s="0" t="n">
        <f aca="false">B83+1</f>
        <v>32</v>
      </c>
      <c r="C84" s="47" t="n">
        <f aca="false">'Deaths-1M'!C84</f>
        <v>292.146164021164</v>
      </c>
      <c r="D84" s="47" t="n">
        <f aca="false">'Deaths-1M'!D84</f>
        <v>402.395721925134</v>
      </c>
      <c r="E84" s="47" t="n">
        <f aca="false">'Deaths-1M'!E84</f>
        <v>302.098973494714</v>
      </c>
      <c r="F84" s="47" t="n">
        <f aca="false">'Deaths-1M'!F84</f>
        <v>211.583011583012</v>
      </c>
      <c r="G84" s="47" t="n">
        <f aca="false">'Deaths-1M'!G84</f>
        <v>321.389585484585</v>
      </c>
      <c r="H84" s="47" t="n">
        <f aca="false">'Deaths-1M'!H84</f>
        <v>171.592145015106</v>
      </c>
      <c r="I84" s="47" t="n">
        <f aca="false">'Deaths-1M'!I84</f>
        <v>75.3640486989735</v>
      </c>
      <c r="L84" s="15" t="n">
        <f aca="false">L83+1</f>
        <v>31</v>
      </c>
      <c r="M84" s="0" t="n">
        <f aca="false">M83+1</f>
        <v>32</v>
      </c>
      <c r="N84" s="32" t="n">
        <f aca="false">'Deaths per day'!D84</f>
        <v>8.96164021164021</v>
      </c>
      <c r="O84" s="32" t="n">
        <f aca="false">'Deaths per day'!E84</f>
        <v>11.9144385026738</v>
      </c>
      <c r="P84" s="32" t="n">
        <f aca="false">'Deaths per day'!F84</f>
        <v>6.05178489351923</v>
      </c>
      <c r="Q84" s="32" t="n">
        <f aca="false">'Deaths per day'!G84</f>
        <v>3.86100386100386</v>
      </c>
      <c r="R84" s="32" t="n">
        <f aca="false">'Deaths per day'!H84</f>
        <v>10.7242956188228</v>
      </c>
      <c r="S84" s="32" t="n">
        <f aca="false">'Deaths per day'!I84</f>
        <v>4.18126888217523</v>
      </c>
      <c r="T84" s="32" t="n">
        <f aca="false">'Deaths per day'!J84</f>
        <v>2.24397230842683</v>
      </c>
      <c r="U84" s="54"/>
    </row>
    <row r="85" customFormat="false" ht="12.8" hidden="false" customHeight="false" outlineLevel="0" collapsed="false">
      <c r="A85" s="15" t="n">
        <f aca="false">A84+1</f>
        <v>43930</v>
      </c>
      <c r="B85" s="0" t="n">
        <f aca="false">B84+1</f>
        <v>33</v>
      </c>
      <c r="C85" s="47" t="n">
        <f aca="false">'Deaths-1M'!C85</f>
        <v>302.232142857143</v>
      </c>
      <c r="D85" s="47" t="n">
        <f aca="false">'Deaths-1M'!D85</f>
        <v>409.197860962567</v>
      </c>
      <c r="E85" s="47" t="n">
        <f aca="false">'Deaths-1M'!E85</f>
        <v>310.479546499157</v>
      </c>
      <c r="F85" s="47" t="n">
        <f aca="false">'Deaths-1M'!F85</f>
        <v>211.776061776062</v>
      </c>
      <c r="G85" s="47" t="n">
        <f aca="false">'Deaths-1M'!G85</f>
        <v>336.214780941142</v>
      </c>
      <c r="H85" s="47" t="n">
        <f aca="false">'Deaths-1M'!H85</f>
        <v>179.051359516616</v>
      </c>
      <c r="I85" s="47" t="n">
        <f aca="false">'Deaths-1M'!I85</f>
        <v>77.5483408928145</v>
      </c>
      <c r="L85" s="15" t="n">
        <f aca="false">L84+1</f>
        <v>32</v>
      </c>
      <c r="M85" s="0" t="n">
        <f aca="false">M84+1</f>
        <v>33</v>
      </c>
      <c r="N85" s="32" t="n">
        <f aca="false">'Deaths per day'!D85</f>
        <v>10.0859788359788</v>
      </c>
      <c r="O85" s="32" t="n">
        <f aca="false">'Deaths per day'!E85</f>
        <v>6.80213903743316</v>
      </c>
      <c r="P85" s="32" t="n">
        <f aca="false">'Deaths per day'!F85</f>
        <v>8.38057300444308</v>
      </c>
      <c r="Q85" s="32" t="n">
        <f aca="false">'Deaths per day'!G85</f>
        <v>0.193050193050193</v>
      </c>
      <c r="R85" s="32" t="n">
        <f aca="false">'Deaths per day'!H85</f>
        <v>14.825195456557</v>
      </c>
      <c r="S85" s="32" t="n">
        <f aca="false">'Deaths per day'!I85</f>
        <v>7.45921450151057</v>
      </c>
      <c r="T85" s="32" t="n">
        <f aca="false">'Deaths per day'!J85</f>
        <v>2.18429219384101</v>
      </c>
      <c r="U85" s="54"/>
    </row>
    <row r="86" customFormat="false" ht="12.8" hidden="false" customHeight="false" outlineLevel="0" collapsed="false">
      <c r="A86" s="15" t="n">
        <f aca="false">A85+1</f>
        <v>43931</v>
      </c>
      <c r="B86" s="0" t="n">
        <f aca="false">B85+1</f>
        <v>34</v>
      </c>
      <c r="C86" s="47" t="n">
        <f aca="false">'Deaths-1M'!C86</f>
        <v>311.656746031746</v>
      </c>
      <c r="D86" s="47" t="n">
        <f aca="false">'Deaths-1M'!D86</f>
        <v>416.641711229947</v>
      </c>
      <c r="E86" s="47" t="n">
        <f aca="false">'Deaths-1M'!E86</f>
        <v>318.614983912977</v>
      </c>
      <c r="F86" s="47" t="n">
        <f aca="false">'Deaths-1M'!F86</f>
        <v>219.498069498069</v>
      </c>
      <c r="G86" s="47" t="n">
        <f aca="false">'Deaths-1M'!G86</f>
        <v>348.650243398731</v>
      </c>
      <c r="H86" s="47" t="n">
        <f aca="false">'Deaths-1M'!H86</f>
        <v>186.271903323263</v>
      </c>
      <c r="I86" s="47" t="n">
        <f aca="false">'Deaths-1M'!I86</f>
        <v>79.0522797803772</v>
      </c>
      <c r="L86" s="15" t="n">
        <f aca="false">L85+1</f>
        <v>33</v>
      </c>
      <c r="M86" s="0" t="n">
        <f aca="false">M85+1</f>
        <v>34</v>
      </c>
      <c r="N86" s="32" t="n">
        <f aca="false">'Deaths per day'!D86</f>
        <v>9.42460317460318</v>
      </c>
      <c r="O86" s="32" t="n">
        <f aca="false">'Deaths per day'!E86</f>
        <v>7.44385026737968</v>
      </c>
      <c r="P86" s="32" t="n">
        <f aca="false">'Deaths per day'!F86</f>
        <v>8.13543741381952</v>
      </c>
      <c r="Q86" s="32" t="n">
        <f aca="false">'Deaths per day'!G86</f>
        <v>7.72200772200772</v>
      </c>
      <c r="R86" s="32" t="n">
        <f aca="false">'Deaths per day'!H86</f>
        <v>12.4354624575896</v>
      </c>
      <c r="S86" s="32" t="n">
        <f aca="false">'Deaths per day'!I86</f>
        <v>7.22054380664653</v>
      </c>
      <c r="T86" s="32" t="n">
        <f aca="false">'Deaths per day'!J86</f>
        <v>1.50393888756266</v>
      </c>
      <c r="U86" s="54"/>
    </row>
    <row r="87" customFormat="false" ht="12.8" hidden="false" customHeight="false" outlineLevel="0" collapsed="false">
      <c r="A87" s="15" t="n">
        <f aca="false">A86+1</f>
        <v>43932</v>
      </c>
      <c r="B87" s="0" t="n">
        <f aca="false">B86+1</f>
        <v>35</v>
      </c>
      <c r="C87" s="47" t="n">
        <f aca="false">'Deaths-1M'!C87</f>
        <v>321.891534391534</v>
      </c>
      <c r="D87" s="47" t="n">
        <f aca="false">'Deaths-1M'!D87</f>
        <v>428.727272727273</v>
      </c>
      <c r="E87" s="47" t="n">
        <f aca="false">'Deaths-1M'!E87</f>
        <v>326.949593994178</v>
      </c>
      <c r="F87" s="47" t="n">
        <f aca="false">'Deaths-1M'!F87</f>
        <v>227.316602316602</v>
      </c>
      <c r="G87" s="47" t="n">
        <f aca="false">'Deaths-1M'!G87</f>
        <v>354.845847470128</v>
      </c>
      <c r="H87" s="47" t="n">
        <f aca="false">'Deaths-1M'!H87</f>
        <v>192.918429003021</v>
      </c>
      <c r="I87" s="47" t="n">
        <f aca="false">'Deaths-1M'!I87</f>
        <v>80.4010503700167</v>
      </c>
      <c r="L87" s="15" t="n">
        <f aca="false">L86+1</f>
        <v>34</v>
      </c>
      <c r="M87" s="0" t="n">
        <f aca="false">M86+1</f>
        <v>35</v>
      </c>
      <c r="N87" s="32" t="n">
        <f aca="false">'Deaths per day'!D87</f>
        <v>10.2347883597884</v>
      </c>
      <c r="O87" s="32" t="n">
        <f aca="false">'Deaths per day'!E87</f>
        <v>12.0855614973262</v>
      </c>
      <c r="P87" s="32" t="n">
        <f aca="false">'Deaths per day'!F87</f>
        <v>8.33461008120116</v>
      </c>
      <c r="Q87" s="32" t="n">
        <f aca="false">'Deaths per day'!G87</f>
        <v>7.81853281853282</v>
      </c>
      <c r="R87" s="32" t="n">
        <f aca="false">'Deaths per day'!H87</f>
        <v>6.19560407139696</v>
      </c>
      <c r="S87" s="32" t="n">
        <f aca="false">'Deaths per day'!I87</f>
        <v>6.64652567975831</v>
      </c>
      <c r="T87" s="32" t="n">
        <f aca="false">'Deaths per day'!J87</f>
        <v>1.34877058963953</v>
      </c>
      <c r="U87" s="54"/>
    </row>
    <row r="88" customFormat="false" ht="12.8" hidden="false" customHeight="false" outlineLevel="0" collapsed="false">
      <c r="A88" s="15" t="n">
        <f aca="false">A87+1</f>
        <v>43933</v>
      </c>
      <c r="B88" s="0" t="n">
        <f aca="false">B87+1</f>
        <v>36</v>
      </c>
      <c r="C88" s="47" t="n">
        <f aca="false">'Deaths-1M'!C88</f>
        <v>329.017857142857</v>
      </c>
      <c r="D88" s="47" t="n">
        <f aca="false">'Deaths-1M'!D88</f>
        <v>437.497326203209</v>
      </c>
      <c r="E88" s="47" t="n">
        <f aca="false">'Deaths-1M'!E88</f>
        <v>334.855216791788</v>
      </c>
      <c r="F88" s="47" t="n">
        <f aca="false">'Deaths-1M'!F88</f>
        <v>237.644787644788</v>
      </c>
      <c r="G88" s="47" t="n">
        <f aca="false">'Deaths-1M'!G88</f>
        <v>359.831833603776</v>
      </c>
      <c r="H88" s="47" t="n">
        <f aca="false">'Deaths-1M'!H88</f>
        <v>198.649546827795</v>
      </c>
      <c r="I88" s="47" t="n">
        <f aca="false">'Deaths-1M'!I88</f>
        <v>81.3081881117212</v>
      </c>
      <c r="L88" s="15" t="n">
        <f aca="false">L87+1</f>
        <v>35</v>
      </c>
      <c r="M88" s="0" t="n">
        <f aca="false">M87+1</f>
        <v>36</v>
      </c>
      <c r="N88" s="32" t="n">
        <f aca="false">'Deaths per day'!D88</f>
        <v>7.12632275132275</v>
      </c>
      <c r="O88" s="32" t="n">
        <f aca="false">'Deaths per day'!E88</f>
        <v>8.77005347593583</v>
      </c>
      <c r="P88" s="32" t="n">
        <f aca="false">'Deaths per day'!F88</f>
        <v>7.90562279760993</v>
      </c>
      <c r="Q88" s="32" t="n">
        <f aca="false">'Deaths per day'!G88</f>
        <v>10.3281853281853</v>
      </c>
      <c r="R88" s="32" t="n">
        <f aca="false">'Deaths per day'!H88</f>
        <v>4.98598613364803</v>
      </c>
      <c r="S88" s="32" t="n">
        <f aca="false">'Deaths per day'!I88</f>
        <v>5.73111782477341</v>
      </c>
      <c r="T88" s="32" t="n">
        <f aca="false">'Deaths per day'!J88</f>
        <v>0.907137741704464</v>
      </c>
      <c r="U88" s="54"/>
    </row>
    <row r="89" customFormat="false" ht="12.8" hidden="false" customHeight="false" outlineLevel="0" collapsed="false">
      <c r="A89" s="15" t="n">
        <f aca="false">A88+1</f>
        <v>43934</v>
      </c>
      <c r="B89" s="0" t="n">
        <f aca="false">B88+1</f>
        <v>37</v>
      </c>
      <c r="C89" s="47" t="n">
        <f aca="false">'Deaths-1M'!C89</f>
        <v>338.376322751323</v>
      </c>
      <c r="D89" s="47" t="n">
        <f aca="false">'Deaths-1M'!D89</f>
        <v>446.032085561497</v>
      </c>
      <c r="E89" s="47" t="n">
        <f aca="false">'Deaths-1M'!E89</f>
        <v>340.815075838823</v>
      </c>
      <c r="F89" s="47" t="n">
        <f aca="false">'Deaths-1M'!F89</f>
        <v>249.6138996139</v>
      </c>
      <c r="G89" s="47" t="n">
        <f aca="false">'Deaths-1M'!G89</f>
        <v>373.240890986871</v>
      </c>
      <c r="H89" s="47" t="n">
        <f aca="false">'Deaths-1M'!H89</f>
        <v>203.7583081571</v>
      </c>
      <c r="I89" s="47" t="n">
        <f aca="false">'Deaths-1M'!I89</f>
        <v>81.952733349248</v>
      </c>
      <c r="L89" s="15" t="n">
        <f aca="false">L88+1</f>
        <v>36</v>
      </c>
      <c r="M89" s="0" t="n">
        <f aca="false">M88+1</f>
        <v>37</v>
      </c>
      <c r="N89" s="32" t="n">
        <f aca="false">'Deaths per day'!D89</f>
        <v>9.35846560846561</v>
      </c>
      <c r="O89" s="32" t="n">
        <f aca="false">'Deaths per day'!E89</f>
        <v>8.53475935828877</v>
      </c>
      <c r="P89" s="32" t="n">
        <f aca="false">'Deaths per day'!F89</f>
        <v>5.95985904703539</v>
      </c>
      <c r="Q89" s="32" t="n">
        <f aca="false">'Deaths per day'!G89</f>
        <v>11.969111969112</v>
      </c>
      <c r="R89" s="32" t="n">
        <f aca="false">'Deaths per day'!H89</f>
        <v>13.4090573830949</v>
      </c>
      <c r="S89" s="32" t="n">
        <f aca="false">'Deaths per day'!I89</f>
        <v>5.10876132930514</v>
      </c>
      <c r="T89" s="32" t="n">
        <f aca="false">'Deaths per day'!J89</f>
        <v>0.644545237526856</v>
      </c>
      <c r="U89" s="54"/>
    </row>
    <row r="90" customFormat="false" ht="12.8" hidden="false" customHeight="false" outlineLevel="0" collapsed="false">
      <c r="A90" s="15" t="n">
        <f aca="false">A89+1</f>
        <v>43935</v>
      </c>
      <c r="B90" s="0" t="n">
        <f aca="false">B89+1</f>
        <v>38</v>
      </c>
      <c r="C90" s="47" t="n">
        <f aca="false">'Deaths-1M'!C90</f>
        <v>348.330026455026</v>
      </c>
      <c r="D90" s="47" t="n">
        <f aca="false">'Deaths-1M'!D90</f>
        <v>455.229946524064</v>
      </c>
      <c r="E90" s="47" t="n">
        <f aca="false">'Deaths-1M'!E90</f>
        <v>346.468515397579</v>
      </c>
      <c r="F90" s="47" t="n">
        <f aca="false">'Deaths-1M'!F90</f>
        <v>256.081081081081</v>
      </c>
      <c r="G90" s="47" t="n">
        <f aca="false">'Deaths-1M'!G90</f>
        <v>384.96828440773</v>
      </c>
      <c r="H90" s="47" t="n">
        <f aca="false">'Deaths-1M'!H90</f>
        <v>207.2416918429</v>
      </c>
      <c r="I90" s="47" t="n">
        <f aca="false">'Deaths-1M'!I90</f>
        <v>83.4686082597279</v>
      </c>
      <c r="L90" s="15" t="n">
        <f aca="false">L89+1</f>
        <v>37</v>
      </c>
      <c r="M90" s="0" t="n">
        <f aca="false">M89+1</f>
        <v>38</v>
      </c>
      <c r="N90" s="32" t="n">
        <f aca="false">'Deaths per day'!D90</f>
        <v>9.9537037037037</v>
      </c>
      <c r="O90" s="32" t="n">
        <f aca="false">'Deaths per day'!E90</f>
        <v>9.19786096256684</v>
      </c>
      <c r="P90" s="32" t="n">
        <f aca="false">'Deaths per day'!F90</f>
        <v>5.65343955875594</v>
      </c>
      <c r="Q90" s="32" t="n">
        <f aca="false">'Deaths per day'!G90</f>
        <v>6.46718146718147</v>
      </c>
      <c r="R90" s="32" t="n">
        <f aca="false">'Deaths per day'!H90</f>
        <v>11.7273934208585</v>
      </c>
      <c r="S90" s="32" t="n">
        <f aca="false">'Deaths per day'!I90</f>
        <v>3.4833836858006</v>
      </c>
      <c r="T90" s="32" t="n">
        <f aca="false">'Deaths per day'!J90</f>
        <v>1.51587491047983</v>
      </c>
      <c r="U90" s="54"/>
    </row>
    <row r="91" customFormat="false" ht="12.8" hidden="false" customHeight="false" outlineLevel="0" collapsed="false">
      <c r="A91" s="15" t="n">
        <f aca="false">A90+1</f>
        <v>43936</v>
      </c>
      <c r="B91" s="0" t="n">
        <f aca="false">B90+1</f>
        <v>39</v>
      </c>
      <c r="C91" s="47" t="n">
        <f aca="false">'Deaths-1M'!C91</f>
        <v>357.886904761905</v>
      </c>
      <c r="D91" s="47" t="n">
        <f aca="false">'Deaths-1M'!D91</f>
        <v>464.534759358289</v>
      </c>
      <c r="E91" s="47" t="n">
        <f aca="false">'Deaths-1M'!E91</f>
        <v>350.176191205761</v>
      </c>
      <c r="F91" s="47" t="n">
        <f aca="false">'Deaths-1M'!F91</f>
        <v>257.625482625483</v>
      </c>
      <c r="G91" s="47" t="n">
        <f aca="false">'Deaths-1M'!G91</f>
        <v>394.910753798495</v>
      </c>
      <c r="H91" s="47" t="n">
        <f aca="false">'Deaths-1M'!H91</f>
        <v>211.2416918429</v>
      </c>
      <c r="I91" s="47" t="n">
        <f aca="false">'Deaths-1M'!I91</f>
        <v>83.4686082597279</v>
      </c>
      <c r="L91" s="15" t="n">
        <f aca="false">L90+1</f>
        <v>38</v>
      </c>
      <c r="M91" s="0" t="n">
        <f aca="false">M90+1</f>
        <v>39</v>
      </c>
      <c r="N91" s="32" t="n">
        <f aca="false">'Deaths per day'!D91</f>
        <v>9.55687830687831</v>
      </c>
      <c r="O91" s="32" t="n">
        <f aca="false">'Deaths per day'!E91</f>
        <v>9.3048128342246</v>
      </c>
      <c r="P91" s="32" t="n">
        <f aca="false">'Deaths per day'!F91</f>
        <v>3.7076758081814</v>
      </c>
      <c r="Q91" s="32" t="n">
        <f aca="false">'Deaths per day'!G91</f>
        <v>1.54440154440154</v>
      </c>
      <c r="R91" s="32" t="n">
        <f aca="false">'Deaths per day'!H91</f>
        <v>9.9424693907656</v>
      </c>
      <c r="S91" s="32" t="n">
        <f aca="false">'Deaths per day'!I91</f>
        <v>4</v>
      </c>
      <c r="T91" s="32" t="n">
        <f aca="false">'Deaths per day'!J91</f>
        <v>0</v>
      </c>
      <c r="U91" s="54"/>
    </row>
    <row r="92" customFormat="false" ht="12.8" hidden="false" customHeight="false" outlineLevel="0" collapsed="false">
      <c r="A92" s="15" t="n">
        <f aca="false">A91+1</f>
        <v>43937</v>
      </c>
      <c r="B92" s="0" t="n">
        <f aca="false">B91+1</f>
        <v>40</v>
      </c>
      <c r="C92" s="47" t="n">
        <f aca="false">'Deaths-1M'!C92</f>
        <v>366.56746031746</v>
      </c>
      <c r="D92" s="47" t="n">
        <f aca="false">'Deaths-1M'!D92</f>
        <v>473.946524064171</v>
      </c>
      <c r="E92" s="47" t="n">
        <f aca="false">'Deaths-1M'!E92</f>
        <v>356.871457024667</v>
      </c>
      <c r="F92" s="47" t="n">
        <f aca="false">'Deaths-1M'!F92</f>
        <v>258.590733590734</v>
      </c>
      <c r="G92" s="47" t="n">
        <f aca="false">'Deaths-1M'!G92</f>
        <v>405.812066676501</v>
      </c>
      <c r="H92" s="47" t="n">
        <f aca="false">'Deaths-1M'!H92</f>
        <v>218.341389728097</v>
      </c>
      <c r="I92" s="47" t="n">
        <f aca="false">'Deaths-1M'!I92</f>
        <v>86.8345667223681</v>
      </c>
      <c r="L92" s="15" t="n">
        <f aca="false">L91+1</f>
        <v>39</v>
      </c>
      <c r="M92" s="0" t="n">
        <f aca="false">M91+1</f>
        <v>40</v>
      </c>
      <c r="N92" s="32" t="n">
        <f aca="false">'Deaths per day'!D92</f>
        <v>8.68055555555556</v>
      </c>
      <c r="O92" s="32" t="n">
        <f aca="false">'Deaths per day'!E92</f>
        <v>9.41176470588235</v>
      </c>
      <c r="P92" s="32" t="n">
        <f aca="false">'Deaths per day'!F92</f>
        <v>6.69526581890608</v>
      </c>
      <c r="Q92" s="32" t="n">
        <f aca="false">'Deaths per day'!G92</f>
        <v>0.965250965250965</v>
      </c>
      <c r="R92" s="32" t="n">
        <f aca="false">'Deaths per day'!H92</f>
        <v>10.9013128780056</v>
      </c>
      <c r="S92" s="32" t="n">
        <f aca="false">'Deaths per day'!I92</f>
        <v>7.09969788519638</v>
      </c>
      <c r="T92" s="32" t="n">
        <f aca="false">'Deaths per day'!J92</f>
        <v>3.36595846264025</v>
      </c>
      <c r="U92" s="54"/>
    </row>
    <row r="93" customFormat="false" ht="12.8" hidden="false" customHeight="false" outlineLevel="0" collapsed="false">
      <c r="A93" s="15" t="n">
        <f aca="false">A92+1</f>
        <v>43938</v>
      </c>
      <c r="B93" s="0" t="n">
        <f aca="false">B92+1</f>
        <v>41</v>
      </c>
      <c r="C93" s="47" t="n">
        <f aca="false">'Deaths-1M'!C93</f>
        <v>376.074735449735</v>
      </c>
      <c r="D93" s="47" t="n">
        <f aca="false">'Deaths-1M'!D93</f>
        <v>481.79679144385</v>
      </c>
      <c r="E93" s="47" t="n">
        <f aca="false">'Deaths-1M'!E93</f>
        <v>362.494254634595</v>
      </c>
      <c r="F93" s="47" t="n">
        <f aca="false">'Deaths-1M'!F93</f>
        <v>267.277992277992</v>
      </c>
      <c r="G93" s="47" t="n">
        <f aca="false">'Deaths-1M'!G93</f>
        <v>414.972709839209</v>
      </c>
      <c r="H93" s="47" t="n">
        <f aca="false">'Deaths-1M'!H93</f>
        <v>225.978851963746</v>
      </c>
      <c r="I93" s="47" t="n">
        <f aca="false">'Deaths-1M'!I93</f>
        <v>88.2310814036763</v>
      </c>
      <c r="L93" s="15" t="n">
        <f aca="false">L92+1</f>
        <v>40</v>
      </c>
      <c r="M93" s="0" t="n">
        <f aca="false">M92+1</f>
        <v>41</v>
      </c>
      <c r="N93" s="32" t="n">
        <f aca="false">'Deaths per day'!D93</f>
        <v>9.50727513227513</v>
      </c>
      <c r="O93" s="32" t="n">
        <f aca="false">'Deaths per day'!E93</f>
        <v>7.85026737967915</v>
      </c>
      <c r="P93" s="32" t="n">
        <f aca="false">'Deaths per day'!F93</f>
        <v>5.62279760992799</v>
      </c>
      <c r="Q93" s="32" t="n">
        <f aca="false">'Deaths per day'!G93</f>
        <v>8.68725868725869</v>
      </c>
      <c r="R93" s="32" t="n">
        <f aca="false">'Deaths per day'!H93</f>
        <v>9.16064316270836</v>
      </c>
      <c r="S93" s="32" t="n">
        <f aca="false">'Deaths per day'!I93</f>
        <v>7.63746223564955</v>
      </c>
      <c r="T93" s="32" t="n">
        <f aca="false">'Deaths per day'!J93</f>
        <v>1.39651468130819</v>
      </c>
      <c r="U93" s="54"/>
    </row>
    <row r="94" customFormat="false" ht="12.8" hidden="false" customHeight="false" outlineLevel="0" collapsed="false">
      <c r="A94" s="15" t="n">
        <f aca="false">A93+1</f>
        <v>43939</v>
      </c>
      <c r="B94" s="0" t="n">
        <f aca="false">B93+1</f>
        <v>42</v>
      </c>
      <c r="C94" s="47" t="n">
        <f aca="false">'Deaths-1M'!C94</f>
        <v>384.044312169312</v>
      </c>
      <c r="D94" s="47" t="n">
        <f aca="false">'Deaths-1M'!D94</f>
        <v>489.882352941176</v>
      </c>
      <c r="E94" s="47" t="n">
        <f aca="false">'Deaths-1M'!E94</f>
        <v>369.036310709361</v>
      </c>
      <c r="F94" s="47" t="n">
        <f aca="false">'Deaths-1M'!F94</f>
        <v>275.482625482626</v>
      </c>
      <c r="G94" s="47" t="n">
        <f aca="false">'Deaths-1M'!G94</f>
        <v>419.619412892757</v>
      </c>
      <c r="H94" s="47" t="n">
        <f aca="false">'Deaths-1M'!H94</f>
        <v>232.410876132931</v>
      </c>
      <c r="I94" s="47" t="n">
        <f aca="false">'Deaths-1M'!I94</f>
        <v>89.6395321079016</v>
      </c>
      <c r="L94" s="15" t="n">
        <f aca="false">L93+1</f>
        <v>41</v>
      </c>
      <c r="M94" s="0" t="n">
        <f aca="false">M93+1</f>
        <v>42</v>
      </c>
      <c r="N94" s="32" t="n">
        <f aca="false">'Deaths per day'!D94</f>
        <v>7.96957671957672</v>
      </c>
      <c r="O94" s="32" t="n">
        <f aca="false">'Deaths per day'!E94</f>
        <v>8.0855614973262</v>
      </c>
      <c r="P94" s="32" t="n">
        <f aca="false">'Deaths per day'!F94</f>
        <v>6.54205607476636</v>
      </c>
      <c r="Q94" s="32" t="n">
        <f aca="false">'Deaths per day'!G94</f>
        <v>8.20463320463321</v>
      </c>
      <c r="R94" s="32" t="n">
        <f aca="false">'Deaths per day'!H94</f>
        <v>4.64670305354772</v>
      </c>
      <c r="S94" s="32" t="n">
        <f aca="false">'Deaths per day'!I94</f>
        <v>6.43202416918429</v>
      </c>
      <c r="T94" s="32" t="n">
        <f aca="false">'Deaths per day'!J94</f>
        <v>1.40845070422535</v>
      </c>
      <c r="U94" s="54"/>
    </row>
    <row r="95" customFormat="false" ht="12.8" hidden="false" customHeight="false" outlineLevel="0" collapsed="false">
      <c r="A95" s="15" t="n">
        <f aca="false">A94+1</f>
        <v>43940</v>
      </c>
      <c r="B95" s="0" t="n">
        <f aca="false">B94+1</f>
        <v>43</v>
      </c>
      <c r="C95" s="47" t="n">
        <f aca="false">'Deaths-1M'!C95</f>
        <v>391.203703703704</v>
      </c>
      <c r="D95" s="47" t="n">
        <f aca="false">'Deaths-1M'!D95</f>
        <v>496.042780748663</v>
      </c>
      <c r="E95" s="47" t="n">
        <f aca="false">'Deaths-1M'!E95</f>
        <v>373.464072314999</v>
      </c>
      <c r="F95" s="47" t="n">
        <f aca="false">'Deaths-1M'!F95</f>
        <v>283.880308880309</v>
      </c>
      <c r="G95" s="47" t="n">
        <f aca="false">'Deaths-1M'!G95</f>
        <v>423.867827113144</v>
      </c>
      <c r="H95" s="47" t="n">
        <f aca="false">'Deaths-1M'!H95</f>
        <v>237.507552870091</v>
      </c>
      <c r="I95" s="47" t="n">
        <f aca="false">'Deaths-1M'!I95</f>
        <v>90.105037001671</v>
      </c>
      <c r="L95" s="15" t="n">
        <f aca="false">L94+1</f>
        <v>42</v>
      </c>
      <c r="M95" s="0" t="n">
        <f aca="false">M94+1</f>
        <v>43</v>
      </c>
      <c r="N95" s="32" t="n">
        <f aca="false">'Deaths per day'!D95</f>
        <v>7.15939153439154</v>
      </c>
      <c r="O95" s="32" t="n">
        <f aca="false">'Deaths per day'!E95</f>
        <v>6.16042780748663</v>
      </c>
      <c r="P95" s="32" t="n">
        <f aca="false">'Deaths per day'!F95</f>
        <v>4.42776160563812</v>
      </c>
      <c r="Q95" s="32" t="n">
        <f aca="false">'Deaths per day'!G95</f>
        <v>8.3976833976834</v>
      </c>
      <c r="R95" s="32" t="n">
        <f aca="false">'Deaths per day'!H95</f>
        <v>4.24841422038649</v>
      </c>
      <c r="S95" s="32" t="n">
        <f aca="false">'Deaths per day'!I95</f>
        <v>5.09667673716012</v>
      </c>
      <c r="T95" s="32" t="n">
        <f aca="false">'Deaths per day'!J95</f>
        <v>0.465504893769396</v>
      </c>
      <c r="U95" s="54"/>
    </row>
    <row r="96" customFormat="false" ht="12.8" hidden="false" customHeight="false" outlineLevel="0" collapsed="false">
      <c r="A96" s="15" t="n">
        <f aca="false">A95+1</f>
        <v>43941</v>
      </c>
      <c r="B96" s="0" t="n">
        <f aca="false">B95+1</f>
        <v>44</v>
      </c>
      <c r="C96" s="47" t="n">
        <f aca="false">'Deaths-1M'!C96</f>
        <v>398.710317460317</v>
      </c>
      <c r="D96" s="47" t="n">
        <f aca="false">'Deaths-1M'!D96</f>
        <v>503.122994652406</v>
      </c>
      <c r="E96" s="47" t="n">
        <f aca="false">'Deaths-1M'!E96</f>
        <v>376.804044737245</v>
      </c>
      <c r="F96" s="47" t="n">
        <f aca="false">'Deaths-1M'!F96</f>
        <v>293.436293436293</v>
      </c>
      <c r="G96" s="47" t="n">
        <f aca="false">'Deaths-1M'!G96</f>
        <v>434.090573830949</v>
      </c>
      <c r="H96" s="47" t="n">
        <f aca="false">'Deaths-1M'!H96</f>
        <v>241.803625377643</v>
      </c>
      <c r="I96" s="47" t="n">
        <f aca="false">'Deaths-1M'!I96</f>
        <v>90.3437574600143</v>
      </c>
      <c r="L96" s="15" t="n">
        <f aca="false">L95+1</f>
        <v>43</v>
      </c>
      <c r="M96" s="0" t="n">
        <f aca="false">M95+1</f>
        <v>44</v>
      </c>
      <c r="N96" s="32" t="n">
        <f aca="false">'Deaths per day'!D96</f>
        <v>7.50661375661376</v>
      </c>
      <c r="O96" s="32" t="n">
        <f aca="false">'Deaths per day'!E96</f>
        <v>7.08021390374332</v>
      </c>
      <c r="P96" s="32" t="n">
        <f aca="false">'Deaths per day'!F96</f>
        <v>3.33997242224605</v>
      </c>
      <c r="Q96" s="32" t="n">
        <f aca="false">'Deaths per day'!G96</f>
        <v>9.55598455598456</v>
      </c>
      <c r="R96" s="32" t="n">
        <f aca="false">'Deaths per day'!H96</f>
        <v>10.222746717805</v>
      </c>
      <c r="S96" s="32" t="n">
        <f aca="false">'Deaths per day'!I96</f>
        <v>4.29607250755287</v>
      </c>
      <c r="T96" s="32" t="n">
        <f aca="false">'Deaths per day'!J96</f>
        <v>0.23872045834328</v>
      </c>
      <c r="U96" s="54"/>
    </row>
    <row r="97" customFormat="false" ht="12.8" hidden="false" customHeight="false" outlineLevel="0" collapsed="false">
      <c r="A97" s="15" t="n">
        <f aca="false">A96+1</f>
        <v>43942</v>
      </c>
      <c r="B97" s="0" t="n">
        <f aca="false">B96+1</f>
        <v>45</v>
      </c>
      <c r="C97" s="47" t="n">
        <f aca="false">'Deaths-1M'!C97</f>
        <v>407.539682539683</v>
      </c>
      <c r="D97" s="47" t="n">
        <f aca="false">'Deaths-1M'!D97</f>
        <v>509.561497326203</v>
      </c>
      <c r="E97" s="47" t="n">
        <f aca="false">'Deaths-1M'!E97</f>
        <v>379.347326489965</v>
      </c>
      <c r="F97" s="47" t="n">
        <f aca="false">'Deaths-1M'!F97</f>
        <v>306.467181467181</v>
      </c>
      <c r="G97" s="47" t="n">
        <f aca="false">'Deaths-1M'!G97</f>
        <v>443.664257265083</v>
      </c>
      <c r="H97" s="47" t="n">
        <f aca="false">'Deaths-1M'!H97</f>
        <v>244.069486404834</v>
      </c>
      <c r="I97" s="47" t="n">
        <f aca="false">'Deaths-1M'!I97</f>
        <v>91.4418715683934</v>
      </c>
      <c r="L97" s="15" t="n">
        <f aca="false">L96+1</f>
        <v>44</v>
      </c>
      <c r="M97" s="0" t="n">
        <f aca="false">M96+1</f>
        <v>45</v>
      </c>
      <c r="N97" s="32" t="n">
        <f aca="false">'Deaths per day'!D97</f>
        <v>8.82936507936508</v>
      </c>
      <c r="O97" s="32" t="n">
        <f aca="false">'Deaths per day'!E97</f>
        <v>6.43850267379679</v>
      </c>
      <c r="P97" s="32" t="n">
        <f aca="false">'Deaths per day'!F97</f>
        <v>2.54328175271947</v>
      </c>
      <c r="Q97" s="32" t="n">
        <f aca="false">'Deaths per day'!G97</f>
        <v>13.030888030888</v>
      </c>
      <c r="R97" s="32" t="n">
        <f aca="false">'Deaths per day'!H97</f>
        <v>9.57368343413483</v>
      </c>
      <c r="S97" s="32" t="n">
        <f aca="false">'Deaths per day'!I97</f>
        <v>2.26586102719033</v>
      </c>
      <c r="T97" s="32" t="n">
        <f aca="false">'Deaths per day'!J97</f>
        <v>1.09811410837909</v>
      </c>
      <c r="U97" s="54"/>
    </row>
    <row r="98" customFormat="false" ht="12.8" hidden="false" customHeight="false" outlineLevel="0" collapsed="false">
      <c r="A98" s="15" t="n">
        <f aca="false">A97+1</f>
        <v>43943</v>
      </c>
      <c r="B98" s="0" t="n">
        <f aca="false">B97+1</f>
        <v>46</v>
      </c>
      <c r="C98" s="47" t="n">
        <f aca="false">'Deaths-1M'!C98</f>
        <v>414.765211640212</v>
      </c>
      <c r="D98" s="47" t="n">
        <f aca="false">'Deaths-1M'!D98</f>
        <v>519.251336898396</v>
      </c>
      <c r="E98" s="47" t="n">
        <f aca="false">'Deaths-1M'!E98</f>
        <v>381.415658035851</v>
      </c>
      <c r="F98" s="47" t="n">
        <f aca="false">'Deaths-1M'!F98</f>
        <v>310.810810810811</v>
      </c>
      <c r="G98" s="47" t="n">
        <f aca="false">'Deaths-1M'!G98</f>
        <v>451.615282490043</v>
      </c>
      <c r="H98" s="47" t="n">
        <f aca="false">'Deaths-1M'!H98</f>
        <v>247.271903323263</v>
      </c>
      <c r="I98" s="47" t="n">
        <f aca="false">'Deaths-1M'!I98</f>
        <v>92.360945333015</v>
      </c>
      <c r="L98" s="15" t="n">
        <f aca="false">L97+1</f>
        <v>45</v>
      </c>
      <c r="M98" s="0" t="n">
        <f aca="false">M97+1</f>
        <v>46</v>
      </c>
      <c r="N98" s="32" t="n">
        <f aca="false">'Deaths per day'!D98</f>
        <v>7.2255291005291</v>
      </c>
      <c r="O98" s="32" t="n">
        <f aca="false">'Deaths per day'!E98</f>
        <v>9.68983957219251</v>
      </c>
      <c r="P98" s="32" t="n">
        <f aca="false">'Deaths per day'!F98</f>
        <v>2.06833154588632</v>
      </c>
      <c r="Q98" s="32" t="n">
        <f aca="false">'Deaths per day'!G98</f>
        <v>4.34362934362934</v>
      </c>
      <c r="R98" s="32" t="n">
        <f aca="false">'Deaths per day'!H98</f>
        <v>7.95102522495943</v>
      </c>
      <c r="S98" s="32" t="n">
        <f aca="false">'Deaths per day'!I98</f>
        <v>3.202416918429</v>
      </c>
      <c r="T98" s="32" t="n">
        <f aca="false">'Deaths per day'!J98</f>
        <v>0.919073764621628</v>
      </c>
      <c r="U98" s="54"/>
    </row>
    <row r="99" customFormat="false" ht="12.8" hidden="false" customHeight="false" outlineLevel="0" collapsed="false">
      <c r="A99" s="15" t="n">
        <f aca="false">A98+1</f>
        <v>43944</v>
      </c>
      <c r="B99" s="0" t="n">
        <f aca="false">B98+1</f>
        <v>47</v>
      </c>
      <c r="C99" s="47" t="n">
        <f aca="false">'Deaths-1M'!C99</f>
        <v>422.437169312169</v>
      </c>
      <c r="D99" s="47" t="n">
        <f aca="false">'Deaths-1M'!D99</f>
        <v>524.983957219251</v>
      </c>
      <c r="E99" s="47" t="n">
        <f aca="false">'Deaths-1M'!E99</f>
        <v>386.103876206527</v>
      </c>
      <c r="F99" s="47" t="n">
        <f aca="false">'Deaths-1M'!F99</f>
        <v>311.293436293436</v>
      </c>
      <c r="G99" s="47" t="n">
        <f aca="false">'Deaths-1M'!G99</f>
        <v>460.849682844077</v>
      </c>
      <c r="H99" s="47" t="n">
        <f aca="false">'Deaths-1M'!H99</f>
        <v>252.924471299094</v>
      </c>
      <c r="I99" s="47" t="n">
        <f aca="false">'Deaths-1M'!I99</f>
        <v>93.8290761518262</v>
      </c>
      <c r="L99" s="15" t="n">
        <f aca="false">L98+1</f>
        <v>46</v>
      </c>
      <c r="M99" s="0" t="n">
        <f aca="false">M98+1</f>
        <v>47</v>
      </c>
      <c r="N99" s="32" t="n">
        <f aca="false">'Deaths per day'!D99</f>
        <v>7.67195767195767</v>
      </c>
      <c r="O99" s="32" t="n">
        <f aca="false">'Deaths per day'!E99</f>
        <v>5.73262032085562</v>
      </c>
      <c r="P99" s="32" t="n">
        <f aca="false">'Deaths per day'!F99</f>
        <v>4.68821817067566</v>
      </c>
      <c r="Q99" s="32" t="n">
        <f aca="false">'Deaths per day'!G99</f>
        <v>0.482625482625483</v>
      </c>
      <c r="R99" s="32" t="n">
        <f aca="false">'Deaths per day'!H99</f>
        <v>9.23440035403452</v>
      </c>
      <c r="S99" s="32" t="n">
        <f aca="false">'Deaths per day'!I99</f>
        <v>5.65256797583082</v>
      </c>
      <c r="T99" s="32" t="n">
        <f aca="false">'Deaths per day'!J99</f>
        <v>1.46813081881117</v>
      </c>
      <c r="U99" s="54"/>
    </row>
    <row r="100" customFormat="false" ht="12.8" hidden="false" customHeight="false" outlineLevel="0" collapsed="false">
      <c r="A100" s="15" t="n">
        <f aca="false">A99+1</f>
        <v>43945</v>
      </c>
      <c r="B100" s="0" t="n">
        <f aca="false">B99+1</f>
        <v>48</v>
      </c>
      <c r="C100" s="47" t="n">
        <f aca="false">'Deaths-1M'!C100</f>
        <v>429.381613756614</v>
      </c>
      <c r="D100" s="47" t="n">
        <f aca="false">'Deaths-1M'!D100</f>
        <v>530.994652406417</v>
      </c>
      <c r="E100" s="47" t="n">
        <f aca="false">'Deaths-1M'!E100</f>
        <v>391.159797763138</v>
      </c>
      <c r="F100" s="47" t="n">
        <f aca="false">'Deaths-1M'!F100</f>
        <v>314.285714285714</v>
      </c>
      <c r="G100" s="47" t="n">
        <f aca="false">'Deaths-1M'!G100</f>
        <v>465.953680483847</v>
      </c>
      <c r="H100" s="47" t="n">
        <f aca="false">'Deaths-1M'!H100</f>
        <v>258.429003021148</v>
      </c>
      <c r="I100" s="47" t="n">
        <f aca="false">'Deaths-1M'!I100</f>
        <v>94.6287896872762</v>
      </c>
      <c r="L100" s="15" t="n">
        <f aca="false">L99+1</f>
        <v>47</v>
      </c>
      <c r="M100" s="0" t="n">
        <f aca="false">M99+1</f>
        <v>48</v>
      </c>
      <c r="N100" s="32" t="n">
        <f aca="false">'Deaths per day'!D100</f>
        <v>6.94444444444444</v>
      </c>
      <c r="O100" s="32" t="n">
        <f aca="false">'Deaths per day'!E100</f>
        <v>6.01069518716578</v>
      </c>
      <c r="P100" s="32" t="n">
        <f aca="false">'Deaths per day'!F100</f>
        <v>5.055921556611</v>
      </c>
      <c r="Q100" s="32" t="n">
        <f aca="false">'Deaths per day'!G100</f>
        <v>2.99227799227799</v>
      </c>
      <c r="R100" s="32" t="n">
        <f aca="false">'Deaths per day'!H100</f>
        <v>5.10399763976988</v>
      </c>
      <c r="S100" s="32" t="n">
        <f aca="false">'Deaths per day'!I100</f>
        <v>5.50453172205438</v>
      </c>
      <c r="T100" s="32" t="n">
        <f aca="false">'Deaths per day'!J100</f>
        <v>0.799713535449988</v>
      </c>
      <c r="U100" s="54"/>
    </row>
    <row r="101" customFormat="false" ht="12.8" hidden="false" customHeight="false" outlineLevel="0" collapsed="false">
      <c r="A101" s="15" t="n">
        <f aca="false">A100+1</f>
        <v>43946</v>
      </c>
      <c r="B101" s="0" t="n">
        <f aca="false">B100+1</f>
        <v>49</v>
      </c>
      <c r="C101" s="47" t="n">
        <f aca="false">'Deaths-1M'!C101</f>
        <v>436.243386243386</v>
      </c>
      <c r="D101" s="47" t="n">
        <f aca="false">'Deaths-1M'!D101</f>
        <v>536.898395721925</v>
      </c>
      <c r="E101" s="47" t="n">
        <f aca="false">'Deaths-1M'!E101</f>
        <v>395.419028650222</v>
      </c>
      <c r="F101" s="47" t="n">
        <f aca="false">'Deaths-1M'!F101</f>
        <v>319.787644787645</v>
      </c>
      <c r="G101" s="47" t="n">
        <f aca="false">'Deaths-1M'!G101</f>
        <v>469.907065938929</v>
      </c>
      <c r="H101" s="47" t="n">
        <f aca="false">'Deaths-1M'!H101</f>
        <v>263.725075528701</v>
      </c>
      <c r="I101" s="47" t="n">
        <f aca="false">'Deaths-1M'!I101</f>
        <v>95.5001193602292</v>
      </c>
      <c r="L101" s="15" t="n">
        <f aca="false">L100+1</f>
        <v>48</v>
      </c>
      <c r="M101" s="0" t="n">
        <f aca="false">M100+1</f>
        <v>49</v>
      </c>
      <c r="N101" s="32" t="n">
        <f aca="false">'Deaths per day'!D101</f>
        <v>6.86177248677249</v>
      </c>
      <c r="O101" s="32" t="n">
        <f aca="false">'Deaths per day'!E101</f>
        <v>5.90374331550802</v>
      </c>
      <c r="P101" s="32" t="n">
        <f aca="false">'Deaths per day'!F101</f>
        <v>4.25923088708442</v>
      </c>
      <c r="Q101" s="32" t="n">
        <f aca="false">'Deaths per day'!G101</f>
        <v>5.5019305019305</v>
      </c>
      <c r="R101" s="32" t="n">
        <f aca="false">'Deaths per day'!H101</f>
        <v>3.95338545508187</v>
      </c>
      <c r="S101" s="32" t="n">
        <f aca="false">'Deaths per day'!I101</f>
        <v>5.29607250755287</v>
      </c>
      <c r="T101" s="32" t="n">
        <f aca="false">'Deaths per day'!J101</f>
        <v>0.871329672952972</v>
      </c>
      <c r="U101" s="54"/>
    </row>
    <row r="102" customFormat="false" ht="12.8" hidden="false" customHeight="false" outlineLevel="0" collapsed="false">
      <c r="A102" s="15" t="n">
        <f aca="false">A101+1</f>
        <v>43947</v>
      </c>
      <c r="B102" s="0" t="n">
        <f aca="false">B101+1</f>
        <v>50</v>
      </c>
      <c r="C102" s="47" t="n">
        <f aca="false">'Deaths-1M'!C102</f>
        <v>440.542328042328</v>
      </c>
      <c r="D102" s="47" t="n">
        <f aca="false">'Deaths-1M'!D102</f>
        <v>540.406417112299</v>
      </c>
      <c r="E102" s="47" t="n">
        <f aca="false">'Deaths-1M'!E102</f>
        <v>398.146162095909</v>
      </c>
      <c r="F102" s="47" t="n">
        <f aca="false">'Deaths-1M'!F102</f>
        <v>333.976833976834</v>
      </c>
      <c r="G102" s="47" t="n">
        <f aca="false">'Deaths-1M'!G102</f>
        <v>473.004867974627</v>
      </c>
      <c r="H102" s="47" t="n">
        <f aca="false">'Deaths-1M'!H102</f>
        <v>268.564954682779</v>
      </c>
      <c r="I102" s="47" t="n">
        <f aca="false">'Deaths-1M'!I102</f>
        <v>95.8104559560754</v>
      </c>
      <c r="L102" s="15" t="n">
        <f aca="false">L101+1</f>
        <v>49</v>
      </c>
      <c r="M102" s="0" t="n">
        <f aca="false">M101+1</f>
        <v>50</v>
      </c>
      <c r="N102" s="32" t="n">
        <f aca="false">'Deaths per day'!D102</f>
        <v>4.2989417989418</v>
      </c>
      <c r="O102" s="32" t="n">
        <f aca="false">'Deaths per day'!E102</f>
        <v>3.50802139037433</v>
      </c>
      <c r="P102" s="32" t="n">
        <f aca="false">'Deaths per day'!F102</f>
        <v>2.72713344568715</v>
      </c>
      <c r="Q102" s="32" t="n">
        <f aca="false">'Deaths per day'!G102</f>
        <v>14.1891891891892</v>
      </c>
      <c r="R102" s="32" t="n">
        <f aca="false">'Deaths per day'!H102</f>
        <v>3.09780203569848</v>
      </c>
      <c r="S102" s="32" t="n">
        <f aca="false">'Deaths per day'!I102</f>
        <v>4.83987915407855</v>
      </c>
      <c r="T102" s="32" t="n">
        <f aca="false">'Deaths per day'!J102</f>
        <v>0.310336595846264</v>
      </c>
      <c r="U102" s="54"/>
    </row>
    <row r="103" customFormat="false" ht="12.8" hidden="false" customHeight="false" outlineLevel="0" collapsed="false">
      <c r="A103" s="15" t="n">
        <f aca="false">A102+1</f>
        <v>43948</v>
      </c>
      <c r="B103" s="0" t="n">
        <f aca="false">B102+1</f>
        <v>51</v>
      </c>
      <c r="C103" s="47" t="n">
        <f aca="false">'Deaths-1M'!C103</f>
        <v>446.04828042328</v>
      </c>
      <c r="D103" s="47" t="n">
        <f aca="false">'Deaths-1M'!D103</f>
        <v>543.914438502674</v>
      </c>
      <c r="E103" s="47" t="n">
        <f aca="false">'Deaths-1M'!E103</f>
        <v>401.869158878505</v>
      </c>
      <c r="F103" s="47" t="n">
        <f aca="false">'Deaths-1M'!F103</f>
        <v>340.637065637066</v>
      </c>
      <c r="G103" s="47" t="n">
        <f aca="false">'Deaths-1M'!G103</f>
        <v>482.254019766927</v>
      </c>
      <c r="H103" s="47" t="n">
        <f aca="false">'Deaths-1M'!H103</f>
        <v>272.244712990937</v>
      </c>
      <c r="I103" s="47" t="n">
        <f aca="false">'Deaths-1M'!I103</f>
        <v>96.073048460253</v>
      </c>
      <c r="L103" s="15" t="n">
        <f aca="false">L102+1</f>
        <v>50</v>
      </c>
      <c r="M103" s="0" t="n">
        <f aca="false">M102+1</f>
        <v>51</v>
      </c>
      <c r="N103" s="32" t="n">
        <f aca="false">'Deaths per day'!D103</f>
        <v>5.50595238095238</v>
      </c>
      <c r="O103" s="32" t="n">
        <f aca="false">'Deaths per day'!E103</f>
        <v>3.50802139037433</v>
      </c>
      <c r="P103" s="32" t="n">
        <f aca="false">'Deaths per day'!F103</f>
        <v>3.72299678259537</v>
      </c>
      <c r="Q103" s="32" t="n">
        <f aca="false">'Deaths per day'!G103</f>
        <v>6.66023166023166</v>
      </c>
      <c r="R103" s="32" t="n">
        <f aca="false">'Deaths per day'!H103</f>
        <v>9.24915179229975</v>
      </c>
      <c r="S103" s="32" t="n">
        <f aca="false">'Deaths per day'!I103</f>
        <v>3.6797583081571</v>
      </c>
      <c r="T103" s="32" t="n">
        <f aca="false">'Deaths per day'!J103</f>
        <v>0.262592504177608</v>
      </c>
      <c r="U103" s="54"/>
    </row>
    <row r="104" customFormat="false" ht="12.8" hidden="false" customHeight="false" outlineLevel="0" collapsed="false">
      <c r="A104" s="15" t="n">
        <f aca="false">A103+1</f>
        <v>43949</v>
      </c>
      <c r="B104" s="0" t="n">
        <f aca="false">B103+1</f>
        <v>52</v>
      </c>
      <c r="C104" s="47" t="n">
        <f aca="false">'Deaths-1M'!C104</f>
        <v>452.364417989418</v>
      </c>
      <c r="D104" s="47" t="n">
        <f aca="false">'Deaths-1M'!D104</f>
        <v>547.871657754011</v>
      </c>
      <c r="E104" s="47" t="n">
        <f aca="false">'Deaths-1M'!E104</f>
        <v>403.094836831623</v>
      </c>
      <c r="F104" s="47" t="n">
        <f aca="false">'Deaths-1M'!F104</f>
        <v>351.930501930502</v>
      </c>
      <c r="G104" s="47" t="n">
        <f aca="false">'Deaths-1M'!G104</f>
        <v>489.541230269951</v>
      </c>
      <c r="H104" s="47" t="n">
        <f aca="false">'Deaths-1M'!H104</f>
        <v>274.858006042296</v>
      </c>
      <c r="I104" s="47" t="n">
        <f aca="false">'Deaths-1M'!I104</f>
        <v>96.9563141561232</v>
      </c>
      <c r="L104" s="15" t="n">
        <f aca="false">L103+1</f>
        <v>51</v>
      </c>
      <c r="M104" s="0" t="n">
        <f aca="false">M103+1</f>
        <v>52</v>
      </c>
      <c r="N104" s="32" t="n">
        <f aca="false">'Deaths per day'!D104</f>
        <v>6.31613756613757</v>
      </c>
      <c r="O104" s="32" t="n">
        <f aca="false">'Deaths per day'!E104</f>
        <v>3.9572192513369</v>
      </c>
      <c r="P104" s="32" t="n">
        <f aca="false">'Deaths per day'!F104</f>
        <v>1.22567795311782</v>
      </c>
      <c r="Q104" s="32" t="n">
        <f aca="false">'Deaths per day'!G104</f>
        <v>11.2934362934363</v>
      </c>
      <c r="R104" s="32" t="n">
        <f aca="false">'Deaths per day'!H104</f>
        <v>7.28721050302404</v>
      </c>
      <c r="S104" s="32" t="n">
        <f aca="false">'Deaths per day'!I104</f>
        <v>2.61329305135952</v>
      </c>
      <c r="T104" s="32" t="n">
        <f aca="false">'Deaths per day'!J104</f>
        <v>0.883265695870136</v>
      </c>
      <c r="U104" s="54"/>
    </row>
    <row r="105" customFormat="false" ht="12.8" hidden="false" customHeight="false" outlineLevel="0" collapsed="false">
      <c r="A105" s="15" t="n">
        <f aca="false">A104+1</f>
        <v>43950</v>
      </c>
      <c r="B105" s="0" t="n">
        <f aca="false">B104+1</f>
        <v>53</v>
      </c>
      <c r="C105" s="47" t="n">
        <f aca="false">'Deaths-1M'!C105</f>
        <v>457.705026455027</v>
      </c>
      <c r="D105" s="47" t="n">
        <f aca="false">'Deaths-1M'!D105</f>
        <v>553.090909090909</v>
      </c>
      <c r="E105" s="47" t="n">
        <f aca="false">'Deaths-1M'!E105</f>
        <v>404.167305040601</v>
      </c>
      <c r="F105" s="47" t="n">
        <f aca="false">'Deaths-1M'!F105</f>
        <v>354.633204633205</v>
      </c>
      <c r="G105" s="47" t="n">
        <f aca="false">'Deaths-1M'!G105</f>
        <v>495.85484584747</v>
      </c>
      <c r="H105" s="47" t="n">
        <f aca="false">'Deaths-1M'!H105</f>
        <v>277.888217522659</v>
      </c>
      <c r="I105" s="47" t="n">
        <f aca="false">'Deaths-1M'!I105</f>
        <v>97.7918357603247</v>
      </c>
      <c r="L105" s="15" t="n">
        <f aca="false">L104+1</f>
        <v>52</v>
      </c>
      <c r="M105" s="0" t="n">
        <f aca="false">M104+1</f>
        <v>53</v>
      </c>
      <c r="N105" s="32" t="n">
        <f aca="false">'Deaths per day'!D105</f>
        <v>5.34060846560847</v>
      </c>
      <c r="O105" s="32" t="n">
        <f aca="false">'Deaths per day'!E105</f>
        <v>5.2192513368984</v>
      </c>
      <c r="P105" s="32" t="n">
        <f aca="false">'Deaths per day'!F105</f>
        <v>1.07246820897809</v>
      </c>
      <c r="Q105" s="32" t="n">
        <f aca="false">'Deaths per day'!G105</f>
        <v>2.7027027027027</v>
      </c>
      <c r="R105" s="32" t="n">
        <f aca="false">'Deaths per day'!H105</f>
        <v>6.31361557751881</v>
      </c>
      <c r="S105" s="32" t="n">
        <f aca="false">'Deaths per day'!I105</f>
        <v>3.03021148036254</v>
      </c>
      <c r="T105" s="32" t="n">
        <f aca="false">'Deaths per day'!J105</f>
        <v>0.83552160420148</v>
      </c>
      <c r="U105" s="54"/>
    </row>
    <row r="106" customFormat="false" ht="12.8" hidden="false" customHeight="false" outlineLevel="0" collapsed="false">
      <c r="A106" s="15" t="n">
        <f aca="false">A105+1</f>
        <v>43951</v>
      </c>
      <c r="B106" s="0" t="n">
        <f aca="false">B105+1</f>
        <v>54</v>
      </c>
      <c r="C106" s="47" t="n">
        <f aca="false">'Deaths-1M'!C106</f>
        <v>462.417328042328</v>
      </c>
      <c r="D106" s="47" t="n">
        <f aca="false">'Deaths-1M'!D106</f>
        <v>557.647058823529</v>
      </c>
      <c r="E106" s="47" t="n">
        <f aca="false">'Deaths-1M'!E106</f>
        <v>408.196721311475</v>
      </c>
      <c r="F106" s="47" t="n">
        <f aca="false">'Deaths-1M'!F106</f>
        <v>355.11583011583</v>
      </c>
      <c r="G106" s="47" t="n">
        <f aca="false">'Deaths-1M'!G106</f>
        <v>501.519398141319</v>
      </c>
      <c r="H106" s="47" t="n">
        <f aca="false">'Deaths-1M'!H106</f>
        <v>282.577039274924</v>
      </c>
      <c r="I106" s="47" t="n">
        <f aca="false">'Deaths-1M'!I106</f>
        <v>98.7109095249463</v>
      </c>
      <c r="L106" s="15" t="n">
        <f aca="false">L105+1</f>
        <v>53</v>
      </c>
      <c r="M106" s="0" t="n">
        <f aca="false">M105+1</f>
        <v>54</v>
      </c>
      <c r="N106" s="32" t="n">
        <f aca="false">'Deaths per day'!D106</f>
        <v>4.71230158730159</v>
      </c>
      <c r="O106" s="32" t="n">
        <f aca="false">'Deaths per day'!E106</f>
        <v>4.55614973262032</v>
      </c>
      <c r="P106" s="32" t="n">
        <f aca="false">'Deaths per day'!F106</f>
        <v>4.02941627087483</v>
      </c>
      <c r="Q106" s="32" t="n">
        <f aca="false">'Deaths per day'!G106</f>
        <v>0.482625482625483</v>
      </c>
      <c r="R106" s="32" t="n">
        <f aca="false">'Deaths per day'!H106</f>
        <v>5.66455229384865</v>
      </c>
      <c r="S106" s="32" t="n">
        <f aca="false">'Deaths per day'!I106</f>
        <v>4.68882175226586</v>
      </c>
      <c r="T106" s="32" t="n">
        <f aca="false">'Deaths per day'!J106</f>
        <v>0.919073764621628</v>
      </c>
      <c r="U106" s="54"/>
    </row>
    <row r="107" customFormat="false" ht="12.8" hidden="false" customHeight="false" outlineLevel="0" collapsed="false">
      <c r="A107" s="15" t="n">
        <f aca="false">A106+1</f>
        <v>43952</v>
      </c>
      <c r="B107" s="0" t="n">
        <f aca="false">B106+1</f>
        <v>55</v>
      </c>
      <c r="C107" s="47" t="n">
        <f aca="false">'Deaths-1M'!C107</f>
        <v>466.865079365079</v>
      </c>
      <c r="D107" s="47" t="n">
        <f aca="false">'Deaths-1M'!D107</f>
        <v>562.545454545455</v>
      </c>
      <c r="E107" s="47" t="n">
        <f aca="false">'Deaths-1M'!E107</f>
        <v>413.528420407538</v>
      </c>
      <c r="F107" s="47" t="n">
        <f aca="false">'Deaths-1M'!F107</f>
        <v>356.949806949807</v>
      </c>
      <c r="G107" s="47" t="n">
        <f aca="false">'Deaths-1M'!G107</f>
        <v>508.423071249447</v>
      </c>
      <c r="H107" s="47" t="n">
        <f aca="false">'Deaths-1M'!H107</f>
        <v>286.815709969789</v>
      </c>
      <c r="I107" s="47" t="n">
        <f aca="false">'Deaths-1M'!I107</f>
        <v>99.1764144187157</v>
      </c>
      <c r="L107" s="15" t="n">
        <f aca="false">L106+1</f>
        <v>54</v>
      </c>
      <c r="M107" s="0" t="n">
        <f aca="false">M106+1</f>
        <v>55</v>
      </c>
      <c r="N107" s="32" t="n">
        <f aca="false">'Deaths per day'!D107</f>
        <v>4.44775132275132</v>
      </c>
      <c r="O107" s="32" t="n">
        <f aca="false">'Deaths per day'!E107</f>
        <v>4.89839572192513</v>
      </c>
      <c r="P107" s="32" t="n">
        <f aca="false">'Deaths per day'!F107</f>
        <v>5.33169909606251</v>
      </c>
      <c r="Q107" s="32" t="n">
        <f aca="false">'Deaths per day'!G107</f>
        <v>1.83397683397683</v>
      </c>
      <c r="R107" s="32" t="n">
        <f aca="false">'Deaths per day'!H107</f>
        <v>6.90367310812804</v>
      </c>
      <c r="S107" s="32" t="n">
        <f aca="false">'Deaths per day'!I107</f>
        <v>4.23867069486405</v>
      </c>
      <c r="T107" s="32" t="n">
        <f aca="false">'Deaths per day'!J107</f>
        <v>0.465504893769396</v>
      </c>
      <c r="U107" s="54"/>
    </row>
    <row r="108" customFormat="false" ht="12.8" hidden="false" customHeight="false" outlineLevel="0" collapsed="false">
      <c r="A108" s="15" t="n">
        <f aca="false">A107+1</f>
        <v>43953</v>
      </c>
      <c r="B108" s="0" t="n">
        <f aca="false">B107+1</f>
        <v>56</v>
      </c>
      <c r="C108" s="47" t="n">
        <f aca="false">'Deaths-1M'!C108</f>
        <v>474.702380952381</v>
      </c>
      <c r="D108" s="47" t="n">
        <f aca="false">'Deaths-1M'!D108</f>
        <v>566.374331550802</v>
      </c>
      <c r="E108" s="47" t="n">
        <f aca="false">'Deaths-1M'!E108</f>
        <v>414.800061283898</v>
      </c>
      <c r="F108" s="47" t="n">
        <f aca="false">'Deaths-1M'!F108</f>
        <v>361.293436293436</v>
      </c>
      <c r="G108" s="47" t="n">
        <f aca="false">'Deaths-1M'!G108</f>
        <v>510.930815754536</v>
      </c>
      <c r="H108" s="47" t="n">
        <f aca="false">'Deaths-1M'!H108</f>
        <v>291.078549848943</v>
      </c>
      <c r="I108" s="47" t="n">
        <f aca="false">'Deaths-1M'!I108</f>
        <v>99.6896634041537</v>
      </c>
      <c r="L108" s="15" t="n">
        <f aca="false">L107+1</f>
        <v>55</v>
      </c>
      <c r="M108" s="0" t="n">
        <f aca="false">M107+1</f>
        <v>56</v>
      </c>
      <c r="N108" s="32" t="n">
        <f aca="false">'Deaths per day'!D108</f>
        <v>7.83730158730159</v>
      </c>
      <c r="O108" s="32" t="n">
        <f aca="false">'Deaths per day'!E108</f>
        <v>3.82887700534759</v>
      </c>
      <c r="P108" s="32" t="n">
        <f aca="false">'Deaths per day'!F108</f>
        <v>1.27164087635974</v>
      </c>
      <c r="Q108" s="32" t="n">
        <f aca="false">'Deaths per day'!G108</f>
        <v>4.34362934362934</v>
      </c>
      <c r="R108" s="32" t="n">
        <f aca="false">'Deaths per day'!H108</f>
        <v>2.50774450508925</v>
      </c>
      <c r="S108" s="32" t="n">
        <f aca="false">'Deaths per day'!I108</f>
        <v>4.26283987915408</v>
      </c>
      <c r="T108" s="32" t="n">
        <f aca="false">'Deaths per day'!J108</f>
        <v>0.513248985438052</v>
      </c>
      <c r="U108" s="54"/>
    </row>
    <row r="109" customFormat="false" ht="12.8" hidden="false" customHeight="false" outlineLevel="0" collapsed="false">
      <c r="A109" s="15" t="n">
        <f aca="false">A108+1</f>
        <v>43954</v>
      </c>
      <c r="B109" s="0" t="n">
        <f aca="false">B108+1</f>
        <v>57</v>
      </c>
      <c r="C109" s="47" t="n">
        <f aca="false">'Deaths-1M'!C109</f>
        <v>477.579365079365</v>
      </c>
      <c r="D109" s="47" t="n">
        <f aca="false">'Deaths-1M'!D109</f>
        <v>569.433155080214</v>
      </c>
      <c r="E109" s="47" t="n">
        <f aca="false">'Deaths-1M'!E109</f>
        <v>420.177723303202</v>
      </c>
      <c r="F109" s="47" t="n">
        <f aca="false">'Deaths-1M'!F109</f>
        <v>369.787644787645</v>
      </c>
      <c r="G109" s="47" t="n">
        <f aca="false">'Deaths-1M'!G109</f>
        <v>513.291045876973</v>
      </c>
      <c r="H109" s="47" t="n">
        <f aca="false">'Deaths-1M'!H109</f>
        <v>295</v>
      </c>
      <c r="I109" s="47" t="n">
        <f aca="false">'Deaths-1M'!I109</f>
        <v>99.856767724994</v>
      </c>
      <c r="L109" s="15" t="n">
        <f aca="false">L108+1</f>
        <v>56</v>
      </c>
      <c r="M109" s="0" t="n">
        <f aca="false">M108+1</f>
        <v>57</v>
      </c>
      <c r="N109" s="32" t="n">
        <f aca="false">'Deaths per day'!D109</f>
        <v>2.87698412698413</v>
      </c>
      <c r="O109" s="32" t="n">
        <f aca="false">'Deaths per day'!E109</f>
        <v>3.05882352941176</v>
      </c>
      <c r="P109" s="32" t="n">
        <f aca="false">'Deaths per day'!F109</f>
        <v>5.37766201930443</v>
      </c>
      <c r="Q109" s="32" t="n">
        <f aca="false">'Deaths per day'!G109</f>
        <v>8.4942084942085</v>
      </c>
      <c r="R109" s="32" t="n">
        <f aca="false">'Deaths per day'!H109</f>
        <v>2.36023012243694</v>
      </c>
      <c r="S109" s="32" t="n">
        <f aca="false">'Deaths per day'!I109</f>
        <v>3.9214501510574</v>
      </c>
      <c r="T109" s="32" t="n">
        <f aca="false">'Deaths per day'!J109</f>
        <v>0.167104320840296</v>
      </c>
      <c r="U109" s="54"/>
    </row>
    <row r="110" customFormat="false" ht="12.8" hidden="false" customHeight="false" outlineLevel="0" collapsed="false">
      <c r="A110" s="15" t="n">
        <f aca="false">A109+1</f>
        <v>43955</v>
      </c>
      <c r="B110" s="0" t="n">
        <f aca="false">B109+1</f>
        <v>58</v>
      </c>
      <c r="C110" s="47" t="n">
        <f aca="false">'Deaths-1M'!C110</f>
        <v>480.803571428571</v>
      </c>
      <c r="D110" s="47" t="n">
        <f aca="false">'Deaths-1M'!D110</f>
        <v>572.064171122995</v>
      </c>
      <c r="E110" s="47" t="n">
        <f aca="false">'Deaths-1M'!E110</f>
        <v>421.771104642255</v>
      </c>
      <c r="F110" s="47" t="n">
        <f aca="false">'Deaths-1M'!F110</f>
        <v>373.648648648649</v>
      </c>
      <c r="G110" s="47" t="n">
        <f aca="false">'Deaths-1M'!G110</f>
        <v>521.330579731524</v>
      </c>
      <c r="H110" s="47" t="n">
        <f aca="false">'Deaths-1M'!H110</f>
        <v>298.12084592145</v>
      </c>
      <c r="I110" s="47" t="n">
        <f aca="false">'Deaths-1M'!I110</f>
        <v>99.9164478395798</v>
      </c>
      <c r="L110" s="15" t="n">
        <f aca="false">L109+1</f>
        <v>57</v>
      </c>
      <c r="M110" s="0" t="n">
        <f aca="false">M109+1</f>
        <v>58</v>
      </c>
      <c r="N110" s="32" t="n">
        <f aca="false">'Deaths per day'!D110</f>
        <v>3.22420634920635</v>
      </c>
      <c r="O110" s="32" t="n">
        <f aca="false">'Deaths per day'!E110</f>
        <v>2.63101604278075</v>
      </c>
      <c r="P110" s="32" t="n">
        <f aca="false">'Deaths per day'!F110</f>
        <v>1.59338133905316</v>
      </c>
      <c r="Q110" s="32" t="n">
        <f aca="false">'Deaths per day'!G110</f>
        <v>3.86100386100386</v>
      </c>
      <c r="R110" s="32" t="n">
        <f aca="false">'Deaths per day'!H110</f>
        <v>8.03953385455082</v>
      </c>
      <c r="S110" s="32" t="n">
        <f aca="false">'Deaths per day'!I110</f>
        <v>3.12084592145015</v>
      </c>
      <c r="T110" s="32" t="n">
        <f aca="false">'Deaths per day'!J110</f>
        <v>0.05968011458582</v>
      </c>
      <c r="U110" s="54"/>
    </row>
    <row r="111" customFormat="false" ht="12.8" hidden="false" customHeight="false" outlineLevel="0" collapsed="false">
      <c r="A111" s="15" t="n">
        <f aca="false">A110+1</f>
        <v>43956</v>
      </c>
      <c r="B111" s="0" t="n">
        <f aca="false">B110+1</f>
        <v>59</v>
      </c>
      <c r="C111" s="47" t="n">
        <f aca="false">'Deaths-1M'!C111</f>
        <v>484.705687830688</v>
      </c>
      <c r="D111" s="47" t="n">
        <f aca="false">'Deaths-1M'!D111</f>
        <v>575.828877005348</v>
      </c>
      <c r="E111" s="47" t="n">
        <f aca="false">'Deaths-1M'!E111</f>
        <v>423.241918185997</v>
      </c>
      <c r="F111" s="47" t="n">
        <f aca="false">'Deaths-1M'!F111</f>
        <v>378.861003861004</v>
      </c>
      <c r="G111" s="47" t="n">
        <f aca="false">'Deaths-1M'!G111</f>
        <v>526.685351821803</v>
      </c>
      <c r="H111" s="47" t="n">
        <f aca="false">'Deaths-1M'!H111</f>
        <v>299.978851963746</v>
      </c>
      <c r="I111" s="47" t="n">
        <f aca="false">'Deaths-1M'!I111</f>
        <v>100.596801145858</v>
      </c>
      <c r="L111" s="15" t="n">
        <f aca="false">L110+1</f>
        <v>58</v>
      </c>
      <c r="M111" s="0" t="n">
        <f aca="false">M110+1</f>
        <v>59</v>
      </c>
      <c r="N111" s="32" t="n">
        <f aca="false">'Deaths per day'!D111</f>
        <v>3.9021164021164</v>
      </c>
      <c r="O111" s="32" t="n">
        <f aca="false">'Deaths per day'!E111</f>
        <v>3.76470588235294</v>
      </c>
      <c r="P111" s="32" t="n">
        <f aca="false">'Deaths per day'!F111</f>
        <v>1.47081354374138</v>
      </c>
      <c r="Q111" s="32" t="n">
        <f aca="false">'Deaths per day'!G111</f>
        <v>5.21235521235521</v>
      </c>
      <c r="R111" s="32" t="n">
        <f aca="false">'Deaths per day'!H111</f>
        <v>5.3547720902788</v>
      </c>
      <c r="S111" s="32" t="n">
        <f aca="false">'Deaths per day'!I111</f>
        <v>1.85800604229607</v>
      </c>
      <c r="T111" s="32" t="n">
        <f aca="false">'Deaths per day'!J111</f>
        <v>0.680353306278348</v>
      </c>
      <c r="U111" s="54"/>
    </row>
    <row r="112" customFormat="false" ht="12.8" hidden="false" customHeight="false" outlineLevel="0" collapsed="false">
      <c r="A112" s="15" t="n">
        <f aca="false">A111+1</f>
        <v>43957</v>
      </c>
      <c r="B112" s="0" t="n">
        <f aca="false">B111+1</f>
        <v>60</v>
      </c>
      <c r="C112" s="47" t="n">
        <f aca="false">'Deaths-1M'!C112</f>
        <v>490.806878306878</v>
      </c>
      <c r="D112" s="47" t="n">
        <f aca="false">'Deaths-1M'!D112</f>
        <v>579.764705882353</v>
      </c>
      <c r="E112" s="47" t="n">
        <f aca="false">'Deaths-1M'!E112</f>
        <v>430.641948827946</v>
      </c>
      <c r="F112" s="47" t="n">
        <f aca="false">'Deaths-1M'!F112</f>
        <v>385.328185328185</v>
      </c>
      <c r="G112" s="47" t="n">
        <f aca="false">'Deaths-1M'!G112</f>
        <v>531.671337955451</v>
      </c>
      <c r="H112" s="47" t="n">
        <f aca="false">'Deaths-1M'!H112</f>
        <v>301.504531722054</v>
      </c>
      <c r="I112" s="47" t="n">
        <f aca="false">'Deaths-1M'!I112</f>
        <v>101.43232275006</v>
      </c>
      <c r="L112" s="15" t="n">
        <f aca="false">L111+1</f>
        <v>59</v>
      </c>
      <c r="M112" s="0" t="n">
        <f aca="false">M111+1</f>
        <v>60</v>
      </c>
      <c r="N112" s="32" t="n">
        <f aca="false">'Deaths per day'!D112</f>
        <v>6.10119047619048</v>
      </c>
      <c r="O112" s="32" t="n">
        <f aca="false">'Deaths per day'!E112</f>
        <v>3.93582887700535</v>
      </c>
      <c r="P112" s="32" t="n">
        <f aca="false">'Deaths per day'!F112</f>
        <v>7.40003064194883</v>
      </c>
      <c r="Q112" s="32" t="n">
        <f aca="false">'Deaths per day'!G112</f>
        <v>6.46718146718147</v>
      </c>
      <c r="R112" s="32" t="n">
        <f aca="false">'Deaths per day'!H112</f>
        <v>4.98598613364803</v>
      </c>
      <c r="S112" s="32" t="n">
        <f aca="false">'Deaths per day'!I112</f>
        <v>1.52567975830816</v>
      </c>
      <c r="T112" s="32" t="n">
        <f aca="false">'Deaths per day'!J112</f>
        <v>0.83552160420148</v>
      </c>
      <c r="U112" s="54"/>
    </row>
    <row r="113" customFormat="false" ht="12.8" hidden="false" customHeight="false" outlineLevel="0" collapsed="false">
      <c r="A113" s="15" t="n">
        <f aca="false">A112+1</f>
        <v>43958</v>
      </c>
      <c r="B113" s="0" t="n">
        <f aca="false">B112+1</f>
        <v>61</v>
      </c>
      <c r="C113" s="47" t="n">
        <f aca="false">'Deaths-1M'!C113</f>
        <v>495.337301587302</v>
      </c>
      <c r="D113" s="47" t="n">
        <f aca="false">'Deaths-1M'!D113</f>
        <v>584.406417112299</v>
      </c>
      <c r="E113" s="47" t="n">
        <f aca="false">'Deaths-1M'!E113</f>
        <v>432.648996476176</v>
      </c>
      <c r="F113" s="47" t="n">
        <f aca="false">'Deaths-1M'!F113</f>
        <v>385.907335907336</v>
      </c>
      <c r="G113" s="47" t="n">
        <f aca="false">'Deaths-1M'!G113</f>
        <v>536.849092786547</v>
      </c>
      <c r="H113" s="47" t="n">
        <f aca="false">'Deaths-1M'!H113</f>
        <v>303.842900302115</v>
      </c>
      <c r="I113" s="47" t="n">
        <f aca="false">'Deaths-1M'!I113</f>
        <v>101.85008355216</v>
      </c>
      <c r="L113" s="15" t="n">
        <f aca="false">L112+1</f>
        <v>60</v>
      </c>
      <c r="M113" s="0" t="n">
        <f aca="false">M112+1</f>
        <v>61</v>
      </c>
      <c r="N113" s="32" t="n">
        <f aca="false">'Deaths per day'!D113</f>
        <v>4.53042328042328</v>
      </c>
      <c r="O113" s="32" t="n">
        <f aca="false">'Deaths per day'!E113</f>
        <v>4.64171122994652</v>
      </c>
      <c r="P113" s="32" t="n">
        <f aca="false">'Deaths per day'!F113</f>
        <v>2.00704764823043</v>
      </c>
      <c r="Q113" s="32" t="n">
        <f aca="false">'Deaths per day'!G113</f>
        <v>0.579150579150579</v>
      </c>
      <c r="R113" s="32" t="n">
        <f aca="false">'Deaths per day'!H113</f>
        <v>5.17775483109603</v>
      </c>
      <c r="S113" s="32" t="n">
        <f aca="false">'Deaths per day'!I113</f>
        <v>2.33836858006042</v>
      </c>
      <c r="T113" s="32" t="n">
        <f aca="false">'Deaths per day'!J113</f>
        <v>0.41776080210074</v>
      </c>
      <c r="U113" s="54"/>
    </row>
    <row r="114" customFormat="false" ht="12.8" hidden="false" customHeight="false" outlineLevel="0" collapsed="false">
      <c r="A114" s="15" t="n">
        <f aca="false">A113+1</f>
        <v>43959</v>
      </c>
      <c r="B114" s="0" t="n">
        <f aca="false">B113+1</f>
        <v>62</v>
      </c>
      <c r="C114" s="47" t="n">
        <f aca="false">'Deaths-1M'!C114</f>
        <v>499.355158730159</v>
      </c>
      <c r="D114" s="47" t="n">
        <f aca="false">'Deaths-1M'!D114</f>
        <v>587.358288770054</v>
      </c>
      <c r="E114" s="47" t="n">
        <f aca="false">'Deaths-1M'!E114</f>
        <v>429.324345028344</v>
      </c>
      <c r="F114" s="47" t="n">
        <f aca="false">'Deaths-1M'!F114</f>
        <v>388.899613899614</v>
      </c>
      <c r="G114" s="47" t="n">
        <f aca="false">'Deaths-1M'!G114</f>
        <v>541.008998377342</v>
      </c>
      <c r="H114" s="47" t="n">
        <f aca="false">'Deaths-1M'!H114</f>
        <v>308.480362537764</v>
      </c>
      <c r="I114" s="47" t="n">
        <f aca="false">'Deaths-1M'!I114</f>
        <v>102.291716400095</v>
      </c>
      <c r="L114" s="15" t="n">
        <f aca="false">L113+1</f>
        <v>61</v>
      </c>
      <c r="M114" s="0" t="n">
        <f aca="false">M113+1</f>
        <v>62</v>
      </c>
      <c r="N114" s="32" t="n">
        <f aca="false">'Deaths per day'!D114</f>
        <v>4.01785714285714</v>
      </c>
      <c r="O114" s="32" t="n">
        <f aca="false">'Deaths per day'!E114</f>
        <v>2.95187165775401</v>
      </c>
      <c r="P114" s="32" t="n">
        <f aca="false">'Deaths per day'!F114</f>
        <v>-3.32465144783208</v>
      </c>
      <c r="Q114" s="32" t="n">
        <f aca="false">'Deaths per day'!G114</f>
        <v>2.99227799227799</v>
      </c>
      <c r="R114" s="32" t="n">
        <f aca="false">'Deaths per day'!H114</f>
        <v>4.1599055907951</v>
      </c>
      <c r="S114" s="32" t="n">
        <f aca="false">'Deaths per day'!I114</f>
        <v>4.63746223564955</v>
      </c>
      <c r="T114" s="32" t="n">
        <f aca="false">'Deaths per day'!J114</f>
        <v>0.441632847935068</v>
      </c>
      <c r="U114" s="54"/>
    </row>
    <row r="115" customFormat="false" ht="12.8" hidden="false" customHeight="false" outlineLevel="0" collapsed="false">
      <c r="A115" s="15" t="n">
        <f aca="false">A114+1</f>
        <v>43960</v>
      </c>
      <c r="B115" s="0" t="n">
        <f aca="false">B114+1</f>
        <v>63</v>
      </c>
      <c r="C115" s="47" t="n">
        <f aca="false">'Deaths-1M'!C115</f>
        <v>502.562830687831</v>
      </c>
      <c r="D115" s="47" t="n">
        <f aca="false">'Deaths-1M'!D115</f>
        <v>589.582887700535</v>
      </c>
      <c r="E115" s="47" t="n">
        <f aca="false">'Deaths-1M'!E115</f>
        <v>431.009652213881</v>
      </c>
      <c r="F115" s="47" t="n">
        <f aca="false">'Deaths-1M'!F115</f>
        <v>398.166023166023</v>
      </c>
      <c r="G115" s="47" t="n">
        <f aca="false">'Deaths-1M'!G115</f>
        <v>542.749668092639</v>
      </c>
      <c r="H115" s="47" t="n">
        <f aca="false">'Deaths-1M'!H115</f>
        <v>312.175226586103</v>
      </c>
      <c r="I115" s="47" t="str">
        <f aca="false">'Deaths-1M'!I115</f>
        <v/>
      </c>
      <c r="L115" s="15" t="n">
        <f aca="false">L114+1</f>
        <v>62</v>
      </c>
      <c r="M115" s="0" t="n">
        <f aca="false">M114+1</f>
        <v>63</v>
      </c>
      <c r="N115" s="32" t="n">
        <f aca="false">'Deaths per day'!D115</f>
        <v>3.20767195767196</v>
      </c>
      <c r="O115" s="32" t="n">
        <f aca="false">'Deaths per day'!E115</f>
        <v>2.22459893048128</v>
      </c>
      <c r="P115" s="32" t="n">
        <f aca="false">'Deaths per day'!F115</f>
        <v>1.685307185537</v>
      </c>
      <c r="Q115" s="32" t="n">
        <f aca="false">'Deaths per day'!G115</f>
        <v>9.26640926640927</v>
      </c>
      <c r="R115" s="32" t="n">
        <f aca="false">'Deaths per day'!H115</f>
        <v>1.74066971529724</v>
      </c>
      <c r="S115" s="32" t="n">
        <f aca="false">'Deaths per day'!I115</f>
        <v>3.69486404833837</v>
      </c>
      <c r="T115" s="32" t="str">
        <f aca="false">'Deaths per day'!J115</f>
        <v/>
      </c>
      <c r="U115" s="54"/>
    </row>
    <row r="116" customFormat="false" ht="12.8" hidden="false" customHeight="false" outlineLevel="0" collapsed="false">
      <c r="A116" s="15" t="n">
        <f aca="false">A115+1</f>
        <v>43961</v>
      </c>
      <c r="B116" s="0" t="n">
        <f aca="false">B115+1</f>
        <v>64</v>
      </c>
      <c r="C116" s="47" t="n">
        <f aca="false">'Deaths-1M'!C116</f>
        <v>505.291005291005</v>
      </c>
      <c r="D116" s="47" t="n">
        <f aca="false">'Deaths-1M'!D116</f>
        <v>591.44385026738</v>
      </c>
      <c r="E116" s="47" t="n">
        <f aca="false">'Deaths-1M'!E116</f>
        <v>432.281293090241</v>
      </c>
      <c r="F116" s="47" t="n">
        <f aca="false">'Deaths-1M'!F116</f>
        <v>407.335907335907</v>
      </c>
      <c r="G116" s="47" t="n">
        <f aca="false">'Deaths-1M'!G116</f>
        <v>544.534592122732</v>
      </c>
      <c r="H116" s="47" t="str">
        <f aca="false">'Deaths-1M'!H116</f>
        <v/>
      </c>
      <c r="I116" s="47" t="str">
        <f aca="false">'Deaths-1M'!I116</f>
        <v/>
      </c>
      <c r="L116" s="15" t="n">
        <f aca="false">L115+1</f>
        <v>63</v>
      </c>
      <c r="M116" s="0" t="n">
        <f aca="false">M115+1</f>
        <v>64</v>
      </c>
      <c r="N116" s="32" t="n">
        <f aca="false">'Deaths per day'!D116</f>
        <v>2.7281746031746</v>
      </c>
      <c r="O116" s="32" t="n">
        <f aca="false">'Deaths per day'!E116</f>
        <v>1.86096256684492</v>
      </c>
      <c r="P116" s="32" t="n">
        <f aca="false">'Deaths per day'!F116</f>
        <v>1.27164087635974</v>
      </c>
      <c r="Q116" s="32" t="n">
        <f aca="false">'Deaths per day'!G116</f>
        <v>9.16988416988417</v>
      </c>
      <c r="R116" s="32" t="n">
        <f aca="false">'Deaths per day'!H116</f>
        <v>1.78492403009293</v>
      </c>
      <c r="S116" s="32" t="str">
        <f aca="false">'Deaths per day'!I116</f>
        <v/>
      </c>
      <c r="T116" s="32" t="str">
        <f aca="false">'Deaths per day'!J116</f>
        <v/>
      </c>
      <c r="U116" s="54"/>
    </row>
    <row r="117" customFormat="false" ht="12.8" hidden="false" customHeight="false" outlineLevel="0" collapsed="false">
      <c r="A117" s="15" t="n">
        <f aca="false">A116+1</f>
        <v>43962</v>
      </c>
      <c r="B117" s="0" t="n">
        <f aca="false">B116+1</f>
        <v>65</v>
      </c>
      <c r="C117" s="47" t="n">
        <f aca="false">'Deaths-1M'!C117</f>
        <v>508.250661375661</v>
      </c>
      <c r="D117" s="47" t="n">
        <f aca="false">'Deaths-1M'!D117</f>
        <v>592.705882352941</v>
      </c>
      <c r="E117" s="47" t="n">
        <f aca="false">'Deaths-1M'!E117</f>
        <v>433.415045196875</v>
      </c>
      <c r="F117" s="47" t="n">
        <f aca="false">'Deaths-1M'!F117</f>
        <v>411.776061776062</v>
      </c>
      <c r="G117" s="47" t="n">
        <f aca="false">'Deaths-1M'!G117</f>
        <v>546.511284850273</v>
      </c>
      <c r="H117" s="47" t="str">
        <f aca="false">'Deaths-1M'!H117</f>
        <v/>
      </c>
      <c r="I117" s="47" t="str">
        <f aca="false">'Deaths-1M'!I117</f>
        <v/>
      </c>
      <c r="L117" s="15" t="n">
        <f aca="false">L116+1</f>
        <v>64</v>
      </c>
      <c r="M117" s="0" t="n">
        <f aca="false">M116+1</f>
        <v>65</v>
      </c>
      <c r="N117" s="32" t="n">
        <f aca="false">'Deaths per day'!D117</f>
        <v>2.95965608465608</v>
      </c>
      <c r="O117" s="32" t="n">
        <f aca="false">'Deaths per day'!E117</f>
        <v>1.2620320855615</v>
      </c>
      <c r="P117" s="32" t="n">
        <f aca="false">'Deaths per day'!F117</f>
        <v>1.13375210663398</v>
      </c>
      <c r="Q117" s="32" t="n">
        <f aca="false">'Deaths per day'!G117</f>
        <v>4.44015444015444</v>
      </c>
      <c r="R117" s="32" t="n">
        <f aca="false">'Deaths per day'!H117</f>
        <v>1.97669272754094</v>
      </c>
      <c r="S117" s="32" t="str">
        <f aca="false">'Deaths per day'!I117</f>
        <v/>
      </c>
      <c r="T117" s="32" t="str">
        <f aca="false">'Deaths per day'!J117</f>
        <v/>
      </c>
      <c r="U117" s="54"/>
    </row>
    <row r="118" customFormat="false" ht="12.8" hidden="false" customHeight="false" outlineLevel="0" collapsed="false">
      <c r="A118" s="15" t="n">
        <f aca="false">A117+1</f>
        <v>43963</v>
      </c>
      <c r="B118" s="0" t="n">
        <f aca="false">B117+1</f>
        <v>66</v>
      </c>
      <c r="C118" s="47" t="n">
        <f aca="false">'Deaths-1M'!C118</f>
        <v>511.094576719577</v>
      </c>
      <c r="D118" s="47" t="n">
        <f aca="false">'Deaths-1M'!D118</f>
        <v>594.181818181818</v>
      </c>
      <c r="E118" s="47" t="n">
        <f aca="false">'Deaths-1M'!E118</f>
        <v>434.073847096675</v>
      </c>
      <c r="F118" s="47" t="str">
        <f aca="false">'Deaths-1M'!F118</f>
        <v/>
      </c>
      <c r="G118" s="47" t="n">
        <f aca="false">'Deaths-1M'!G118</f>
        <v>552.588877415548</v>
      </c>
      <c r="H118" s="47" t="str">
        <f aca="false">'Deaths-1M'!H118</f>
        <v/>
      </c>
      <c r="I118" s="47" t="str">
        <f aca="false">'Deaths-1M'!I118</f>
        <v/>
      </c>
      <c r="L118" s="15" t="n">
        <f aca="false">L117+1</f>
        <v>65</v>
      </c>
      <c r="M118" s="0" t="n">
        <f aca="false">M117+1</f>
        <v>66</v>
      </c>
      <c r="N118" s="32" t="n">
        <f aca="false">'Deaths per day'!D118</f>
        <v>2.84391534391534</v>
      </c>
      <c r="O118" s="32" t="n">
        <f aca="false">'Deaths per day'!E118</f>
        <v>1.47593582887701</v>
      </c>
      <c r="P118" s="32" t="n">
        <f aca="false">'Deaths per day'!F118</f>
        <v>0.658801899800827</v>
      </c>
      <c r="Q118" s="32" t="str">
        <f aca="false">'Deaths per day'!G118</f>
        <v/>
      </c>
      <c r="R118" s="32" t="n">
        <f aca="false">'Deaths per day'!H118</f>
        <v>6.07759256527511</v>
      </c>
      <c r="S118" s="32" t="str">
        <f aca="false">'Deaths per day'!I118</f>
        <v/>
      </c>
      <c r="T118" s="32" t="str">
        <f aca="false">'Deaths per day'!J118</f>
        <v/>
      </c>
      <c r="U118" s="54"/>
    </row>
    <row r="119" customFormat="false" ht="12.8" hidden="false" customHeight="false" outlineLevel="0" collapsed="false">
      <c r="A119" s="15" t="n">
        <f aca="false">A118+1</f>
        <v>43964</v>
      </c>
      <c r="B119" s="0" t="n">
        <f aca="false">B118+1</f>
        <v>67</v>
      </c>
      <c r="C119" s="47" t="n">
        <f aca="false">'Deaths-1M'!C119</f>
        <v>514.318783068783</v>
      </c>
      <c r="D119" s="47" t="n">
        <f aca="false">'Deaths-1M'!D119</f>
        <v>596.534759358289</v>
      </c>
      <c r="E119" s="47" t="n">
        <f aca="false">'Deaths-1M'!E119</f>
        <v>434.610081201164</v>
      </c>
      <c r="F119" s="47" t="str">
        <f aca="false">'Deaths-1M'!F119</f>
        <v/>
      </c>
      <c r="G119" s="47" t="n">
        <f aca="false">'Deaths-1M'!G119</f>
        <v>558.15016964154</v>
      </c>
      <c r="H119" s="47" t="str">
        <f aca="false">'Deaths-1M'!H119</f>
        <v/>
      </c>
      <c r="I119" s="47" t="str">
        <f aca="false">'Deaths-1M'!I119</f>
        <v/>
      </c>
      <c r="L119" s="15" t="n">
        <f aca="false">L118+1</f>
        <v>66</v>
      </c>
      <c r="M119" s="0" t="n">
        <f aca="false">M118+1</f>
        <v>67</v>
      </c>
      <c r="N119" s="32" t="n">
        <f aca="false">'Deaths per day'!D119</f>
        <v>3.22420634920635</v>
      </c>
      <c r="O119" s="32" t="n">
        <f aca="false">'Deaths per day'!E119</f>
        <v>2.35294117647059</v>
      </c>
      <c r="P119" s="32" t="n">
        <f aca="false">'Deaths per day'!F119</f>
        <v>0.536234104489046</v>
      </c>
      <c r="Q119" s="32" t="str">
        <f aca="false">'Deaths per day'!G119</f>
        <v/>
      </c>
      <c r="R119" s="32" t="n">
        <f aca="false">'Deaths per day'!H119</f>
        <v>5.56129222599203</v>
      </c>
      <c r="S119" s="32" t="str">
        <f aca="false">'Deaths per day'!I119</f>
        <v/>
      </c>
      <c r="T119" s="32" t="str">
        <f aca="false">'Deaths per day'!J119</f>
        <v/>
      </c>
      <c r="U119" s="54"/>
    </row>
    <row r="120" customFormat="false" ht="12.8" hidden="false" customHeight="false" outlineLevel="0" collapsed="false">
      <c r="A120" s="15" t="n">
        <f aca="false">A119+1</f>
        <v>43965</v>
      </c>
      <c r="B120" s="0" t="n">
        <f aca="false">B119+1</f>
        <v>68</v>
      </c>
      <c r="C120" s="47" t="n">
        <f aca="false">'Deaths-1M'!C120</f>
        <v>518.650793650794</v>
      </c>
      <c r="D120" s="47" t="n">
        <f aca="false">'Deaths-1M'!D120</f>
        <v>597.647058823529</v>
      </c>
      <c r="E120" s="47" t="n">
        <f aca="false">'Deaths-1M'!E120</f>
        <v>435.605944538073</v>
      </c>
      <c r="F120" s="47" t="str">
        <f aca="false">'Deaths-1M'!F120</f>
        <v/>
      </c>
      <c r="G120" s="47" t="str">
        <f aca="false">'Deaths-1M'!G120</f>
        <v/>
      </c>
      <c r="H120" s="47" t="str">
        <f aca="false">'Deaths-1M'!H120</f>
        <v/>
      </c>
      <c r="I120" s="47" t="str">
        <f aca="false">'Deaths-1M'!I120</f>
        <v/>
      </c>
      <c r="L120" s="15" t="n">
        <f aca="false">L119+1</f>
        <v>67</v>
      </c>
      <c r="M120" s="0" t="n">
        <f aca="false">M119+1</f>
        <v>68</v>
      </c>
      <c r="N120" s="32" t="n">
        <f aca="false">'Deaths per day'!D120</f>
        <v>4.33201058201058</v>
      </c>
      <c r="O120" s="32" t="n">
        <f aca="false">'Deaths per day'!E120</f>
        <v>1.11229946524064</v>
      </c>
      <c r="P120" s="32" t="n">
        <f aca="false">'Deaths per day'!F120</f>
        <v>0.995863336908227</v>
      </c>
      <c r="Q120" s="32" t="str">
        <f aca="false">'Deaths per day'!G120</f>
        <v/>
      </c>
      <c r="R120" s="32" t="str">
        <f aca="false">'Deaths per day'!H120</f>
        <v/>
      </c>
      <c r="S120" s="32" t="str">
        <f aca="false">'Deaths per day'!I120</f>
        <v/>
      </c>
      <c r="T120" s="32" t="str">
        <f aca="false">'Deaths per day'!J120</f>
        <v/>
      </c>
      <c r="U120" s="54"/>
    </row>
    <row r="121" customFormat="false" ht="12.8" hidden="false" customHeight="false" outlineLevel="0" collapsed="false">
      <c r="A121" s="15" t="n">
        <f aca="false">A120+1</f>
        <v>43966</v>
      </c>
      <c r="B121" s="0" t="n">
        <f aca="false">B120+1</f>
        <v>69</v>
      </c>
      <c r="C121" s="47" t="n">
        <f aca="false">'Deaths-1M'!C121</f>
        <v>522.652116402116</v>
      </c>
      <c r="D121" s="47" t="n">
        <f aca="false">'Deaths-1M'!D121</f>
        <v>612.363636363636</v>
      </c>
      <c r="E121" s="47" t="n">
        <f aca="false">'Deaths-1M'!E121</f>
        <v>437.107400030642</v>
      </c>
      <c r="F121" s="47" t="str">
        <f aca="false">'Deaths-1M'!F121</f>
        <v/>
      </c>
      <c r="G121" s="47" t="str">
        <f aca="false">'Deaths-1M'!G121</f>
        <v/>
      </c>
      <c r="H121" s="47" t="str">
        <f aca="false">'Deaths-1M'!H121</f>
        <v/>
      </c>
      <c r="I121" s="47" t="str">
        <f aca="false">'Deaths-1M'!I121</f>
        <v/>
      </c>
      <c r="L121" s="15" t="n">
        <f aca="false">L120+1</f>
        <v>68</v>
      </c>
      <c r="M121" s="0" t="n">
        <f aca="false">M120+1</f>
        <v>69</v>
      </c>
      <c r="N121" s="32" t="n">
        <f aca="false">'Deaths per day'!D121</f>
        <v>4.00132275132275</v>
      </c>
      <c r="O121" s="32" t="n">
        <f aca="false">'Deaths per day'!E121</f>
        <v>14.716577540107</v>
      </c>
      <c r="P121" s="32" t="n">
        <f aca="false">'Deaths per day'!F121</f>
        <v>1.50145549256933</v>
      </c>
      <c r="Q121" s="32" t="str">
        <f aca="false">'Deaths per day'!G121</f>
        <v/>
      </c>
      <c r="R121" s="32" t="str">
        <f aca="false">'Deaths per day'!H121</f>
        <v/>
      </c>
      <c r="S121" s="32" t="str">
        <f aca="false">'Deaths per day'!I121</f>
        <v/>
      </c>
      <c r="T121" s="32" t="str">
        <f aca="false">'Deaths per day'!J121</f>
        <v/>
      </c>
      <c r="U121" s="54"/>
    </row>
    <row r="122" customFormat="false" ht="12.8" hidden="false" customHeight="false" outlineLevel="0" collapsed="false">
      <c r="A122" s="15" t="n">
        <f aca="false">A121+1</f>
        <v>43967</v>
      </c>
      <c r="B122" s="0" t="n">
        <f aca="false">B121+1</f>
        <v>70</v>
      </c>
      <c r="C122" s="47" t="n">
        <f aca="false">'Deaths-1M'!C122</f>
        <v>525.181878306878</v>
      </c>
      <c r="D122" s="47" t="n">
        <f aca="false">'Deaths-1M'!D122</f>
        <v>613.433155080214</v>
      </c>
      <c r="E122" s="47" t="n">
        <f aca="false">'Deaths-1M'!E122</f>
        <v>438.118584341964</v>
      </c>
      <c r="F122" s="47" t="str">
        <f aca="false">'Deaths-1M'!F122</f>
        <v/>
      </c>
      <c r="G122" s="47" t="str">
        <f aca="false">'Deaths-1M'!G122</f>
        <v/>
      </c>
      <c r="H122" s="47" t="str">
        <f aca="false">'Deaths-1M'!H122</f>
        <v/>
      </c>
      <c r="I122" s="47" t="str">
        <f aca="false">'Deaths-1M'!I122</f>
        <v/>
      </c>
      <c r="L122" s="15" t="n">
        <f aca="false">L121+1</f>
        <v>69</v>
      </c>
      <c r="M122" s="0" t="n">
        <f aca="false">M121+1</f>
        <v>70</v>
      </c>
      <c r="N122" s="32" t="n">
        <f aca="false">'Deaths per day'!D122</f>
        <v>2.5297619047619</v>
      </c>
      <c r="O122" s="32" t="n">
        <f aca="false">'Deaths per day'!E122</f>
        <v>1.06951871657754</v>
      </c>
      <c r="P122" s="32" t="n">
        <f aca="false">'Deaths per day'!F122</f>
        <v>1.0111843113222</v>
      </c>
      <c r="Q122" s="32" t="str">
        <f aca="false">'Deaths per day'!G122</f>
        <v/>
      </c>
      <c r="R122" s="32" t="str">
        <f aca="false">'Deaths per day'!H122</f>
        <v/>
      </c>
      <c r="S122" s="32" t="str">
        <f aca="false">'Deaths per day'!I122</f>
        <v/>
      </c>
      <c r="T122" s="32" t="str">
        <f aca="false">'Deaths per day'!J122</f>
        <v/>
      </c>
      <c r="U122" s="54"/>
    </row>
    <row r="123" customFormat="false" ht="12.8" hidden="false" customHeight="false" outlineLevel="0" collapsed="false">
      <c r="A123" s="15" t="n">
        <f aca="false">A122+1</f>
        <v>43968</v>
      </c>
      <c r="B123" s="0" t="n">
        <f aca="false">B122+1</f>
        <v>71</v>
      </c>
      <c r="L123" s="15" t="n">
        <f aca="false">L122+1</f>
        <v>70</v>
      </c>
      <c r="M123" s="0" t="n">
        <f aca="false">M122+1</f>
        <v>71</v>
      </c>
      <c r="N123" s="32" t="n">
        <f aca="false">'Deaths per day'!D123</f>
        <v>2.39748677248677</v>
      </c>
      <c r="O123" s="32" t="n">
        <f aca="false">'Deaths per day'!E123</f>
        <v>1.58288770053476</v>
      </c>
      <c r="P123" s="32" t="n">
        <f aca="false">'Deaths per day'!F123</f>
        <v>1.0111843113222</v>
      </c>
      <c r="Q123" s="32" t="str">
        <f aca="false">'Deaths per day'!G123</f>
        <v/>
      </c>
      <c r="R123" s="32" t="str">
        <f aca="false">'Deaths per day'!H123</f>
        <v/>
      </c>
      <c r="S123" s="32" t="str">
        <f aca="false">'Deaths per day'!I123</f>
        <v/>
      </c>
      <c r="T123" s="32" t="str">
        <f aca="false">'Deaths per day'!J123</f>
        <v/>
      </c>
      <c r="U123" s="54"/>
    </row>
    <row r="124" customFormat="false" ht="12.8" hidden="false" customHeight="false" outlineLevel="0" collapsed="false">
      <c r="A124" s="15" t="n">
        <f aca="false">A123+1</f>
        <v>43969</v>
      </c>
      <c r="B124" s="0" t="n">
        <f aca="false">B123+1</f>
        <v>72</v>
      </c>
      <c r="L124" s="15" t="n">
        <f aca="false">L123+1</f>
        <v>71</v>
      </c>
      <c r="M124" s="0" t="n">
        <f aca="false">M123+1</f>
        <v>72</v>
      </c>
      <c r="N124" s="32" t="n">
        <f aca="false">'Deaths per day'!D124</f>
        <v>1.63690476190476</v>
      </c>
      <c r="O124" s="32" t="n">
        <f aca="false">'Deaths per day'!E124</f>
        <v>-40.9625668449198</v>
      </c>
      <c r="P124" s="32" t="str">
        <f aca="false">'Deaths per day'!F124</f>
        <v/>
      </c>
      <c r="Q124" s="32" t="str">
        <f aca="false">'Deaths per day'!G124</f>
        <v/>
      </c>
      <c r="R124" s="32" t="str">
        <f aca="false">'Deaths per day'!H124</f>
        <v/>
      </c>
      <c r="S124" s="32" t="str">
        <f aca="false">'Deaths per day'!I124</f>
        <v/>
      </c>
      <c r="T124" s="32" t="str">
        <f aca="false">'Deaths per day'!J124</f>
        <v/>
      </c>
      <c r="U124" s="54"/>
    </row>
    <row r="125" customFormat="false" ht="12.8" hidden="false" customHeight="false" outlineLevel="0" collapsed="false">
      <c r="A125" s="15" t="n">
        <f aca="false">A124+1</f>
        <v>43970</v>
      </c>
      <c r="B125" s="0" t="n">
        <f aca="false">B124+1</f>
        <v>73</v>
      </c>
      <c r="L125" s="15" t="n">
        <f aca="false">L124+1</f>
        <v>72</v>
      </c>
      <c r="M125" s="0" t="n">
        <f aca="false">M124+1</f>
        <v>73</v>
      </c>
      <c r="N125" s="32" t="n">
        <f aca="false">'Deaths per day'!D125</f>
        <v>2.67857142857143</v>
      </c>
      <c r="O125" s="32" t="n">
        <f aca="false">'Deaths per day'!E125</f>
        <v>5.98930481283422</v>
      </c>
      <c r="P125" s="32" t="str">
        <f aca="false">'Deaths per day'!F125</f>
        <v/>
      </c>
      <c r="Q125" s="32" t="str">
        <f aca="false">'Deaths per day'!G125</f>
        <v/>
      </c>
      <c r="R125" s="32" t="str">
        <f aca="false">'Deaths per day'!H125</f>
        <v/>
      </c>
      <c r="S125" s="32" t="str">
        <f aca="false">'Deaths per day'!I125</f>
        <v/>
      </c>
      <c r="T125" s="32" t="str">
        <f aca="false">'Deaths per day'!J125</f>
        <v/>
      </c>
      <c r="U125" s="54"/>
    </row>
    <row r="126" customFormat="false" ht="12.8" hidden="false" customHeight="false" outlineLevel="0" collapsed="false">
      <c r="A126" s="15" t="n">
        <f aca="false">A125+1</f>
        <v>43971</v>
      </c>
      <c r="B126" s="0" t="n">
        <f aca="false">B125+1</f>
        <v>74</v>
      </c>
      <c r="L126" s="15" t="n">
        <f aca="false">L125+1</f>
        <v>73</v>
      </c>
      <c r="M126" s="0" t="n">
        <f aca="false">M125+1</f>
        <v>74</v>
      </c>
      <c r="N126" s="32" t="n">
        <f aca="false">'Deaths per day'!D126</f>
        <v>2.66203703703704</v>
      </c>
      <c r="O126" s="32" t="n">
        <f aca="false">'Deaths per day'!E126</f>
        <v>0.0213903743315508</v>
      </c>
      <c r="P126" s="32" t="str">
        <f aca="false">'Deaths per day'!F126</f>
        <v/>
      </c>
      <c r="Q126" s="32" t="str">
        <f aca="false">'Deaths per day'!G126</f>
        <v/>
      </c>
      <c r="R126" s="32" t="str">
        <f aca="false">'Deaths per day'!H126</f>
        <v/>
      </c>
      <c r="S126" s="32" t="str">
        <f aca="false">'Deaths per day'!I126</f>
        <v/>
      </c>
      <c r="T126" s="32" t="str">
        <f aca="false">'Deaths per day'!J126</f>
        <v/>
      </c>
      <c r="U126" s="54"/>
    </row>
    <row r="127" customFormat="false" ht="12.8" hidden="false" customHeight="false" outlineLevel="0" collapsed="false">
      <c r="A127" s="15" t="n">
        <f aca="false">A126+1</f>
        <v>43972</v>
      </c>
      <c r="B127" s="0" t="n">
        <f aca="false">B126+1</f>
        <v>75</v>
      </c>
      <c r="L127" s="15" t="n">
        <f aca="false">L126+1</f>
        <v>74</v>
      </c>
      <c r="M127" s="0" t="n">
        <f aca="false">M126+1</f>
        <v>75</v>
      </c>
      <c r="N127" s="32" t="n">
        <f aca="false">'Deaths per day'!D127</f>
        <v>2.57936507936508</v>
      </c>
      <c r="O127" s="32" t="n">
        <f aca="false">'Deaths per day'!E127</f>
        <v>0.0213903743315508</v>
      </c>
      <c r="P127" s="32" t="str">
        <f aca="false">'Deaths per day'!F127</f>
        <v/>
      </c>
      <c r="Q127" s="32" t="str">
        <f aca="false">'Deaths per day'!G127</f>
        <v/>
      </c>
      <c r="R127" s="32" t="str">
        <f aca="false">'Deaths per day'!H127</f>
        <v/>
      </c>
      <c r="S127" s="32" t="str">
        <f aca="false">'Deaths per day'!I127</f>
        <v/>
      </c>
      <c r="T127" s="32" t="str">
        <f aca="false">'Deaths per day'!J127</f>
        <v/>
      </c>
      <c r="U127" s="54"/>
    </row>
    <row r="128" customFormat="false" ht="12.8" hidden="false" customHeight="false" outlineLevel="0" collapsed="false">
      <c r="A128" s="15" t="n">
        <f aca="false">A127+1</f>
        <v>43973</v>
      </c>
      <c r="B128" s="0" t="n">
        <f aca="false">B127+1</f>
        <v>76</v>
      </c>
      <c r="L128" s="15" t="n">
        <f aca="false">L127+1</f>
        <v>75</v>
      </c>
      <c r="M128" s="0" t="n">
        <f aca="false">M127+1</f>
        <v>76</v>
      </c>
      <c r="N128" s="32" t="n">
        <f aca="false">'Deaths per day'!D128</f>
        <v>2.1494708994709</v>
      </c>
      <c r="O128" s="32" t="str">
        <f aca="false">'Deaths per day'!E128</f>
        <v/>
      </c>
      <c r="P128" s="32" t="str">
        <f aca="false">'Deaths per day'!F128</f>
        <v/>
      </c>
      <c r="Q128" s="32" t="str">
        <f aca="false">'Deaths per day'!G128</f>
        <v/>
      </c>
      <c r="R128" s="32" t="str">
        <f aca="false">'Deaths per day'!H128</f>
        <v/>
      </c>
      <c r="S128" s="32" t="str">
        <f aca="false">'Deaths per day'!I128</f>
        <v/>
      </c>
      <c r="T128" s="32" t="str">
        <f aca="false">'Deaths per day'!J128</f>
        <v/>
      </c>
      <c r="U128" s="54"/>
    </row>
    <row r="129" customFormat="false" ht="12.8" hidden="false" customHeight="false" outlineLevel="0" collapsed="false">
      <c r="A129" s="15" t="n">
        <f aca="false">A128+1</f>
        <v>43974</v>
      </c>
      <c r="B129" s="0" t="n">
        <f aca="false">B128+1</f>
        <v>77</v>
      </c>
      <c r="L129" s="15" t="n">
        <f aca="false">L128+1</f>
        <v>76</v>
      </c>
      <c r="M129" s="0" t="n">
        <f aca="false">M128+1</f>
        <v>77</v>
      </c>
      <c r="N129" s="32" t="n">
        <f aca="false">'Deaths per day'!D129</f>
        <v>1.96759259259259</v>
      </c>
      <c r="O129" s="32" t="str">
        <f aca="false">'Deaths per day'!E129</f>
        <v/>
      </c>
      <c r="P129" s="32" t="str">
        <f aca="false">'Deaths per day'!F129</f>
        <v/>
      </c>
      <c r="Q129" s="32" t="str">
        <f aca="false">'Deaths per day'!G129</f>
        <v/>
      </c>
      <c r="R129" s="32" t="str">
        <f aca="false">'Deaths per day'!H129</f>
        <v/>
      </c>
      <c r="S129" s="32" t="str">
        <f aca="false">'Deaths per day'!I129</f>
        <v/>
      </c>
      <c r="T129" s="32" t="str">
        <f aca="false">'Deaths per day'!J129</f>
        <v/>
      </c>
      <c r="U129" s="54"/>
    </row>
    <row r="130" customFormat="false" ht="12.8" hidden="false" customHeight="false" outlineLevel="0" collapsed="false">
      <c r="A130" s="15" t="n">
        <f aca="false">A129+1</f>
        <v>43975</v>
      </c>
      <c r="B130" s="0" t="n">
        <f aca="false">B129+1</f>
        <v>78</v>
      </c>
      <c r="L130" s="15" t="n">
        <f aca="false">L129+1</f>
        <v>77</v>
      </c>
      <c r="M130" s="0" t="n">
        <f aca="false">M129+1</f>
        <v>78</v>
      </c>
      <c r="N130" s="32" t="n">
        <f aca="false">'Deaths per day'!D130</f>
        <v>0.826719576719577</v>
      </c>
      <c r="O130" s="32" t="str">
        <f aca="false">'Deaths per day'!E130</f>
        <v/>
      </c>
      <c r="P130" s="32" t="str">
        <f aca="false">'Deaths per day'!F130</f>
        <v/>
      </c>
      <c r="Q130" s="32" t="str">
        <f aca="false">'Deaths per day'!G130</f>
        <v/>
      </c>
      <c r="R130" s="32" t="str">
        <f aca="false">'Deaths per day'!H130</f>
        <v/>
      </c>
      <c r="S130" s="32" t="str">
        <f aca="false">'Deaths per day'!I130</f>
        <v/>
      </c>
      <c r="T130" s="32" t="str">
        <f aca="false">'Deaths per day'!J130</f>
        <v/>
      </c>
      <c r="U130" s="54"/>
    </row>
    <row r="131" customFormat="false" ht="12.8" hidden="false" customHeight="false" outlineLevel="0" collapsed="false">
      <c r="A131" s="15" t="n">
        <f aca="false">A130+1</f>
        <v>43976</v>
      </c>
      <c r="B131" s="0" t="n">
        <f aca="false">B130+1</f>
        <v>79</v>
      </c>
      <c r="L131" s="15" t="n">
        <f aca="false">L130+1</f>
        <v>78</v>
      </c>
      <c r="M131" s="0" t="n">
        <f aca="false">M130+1</f>
        <v>79</v>
      </c>
      <c r="N131" s="32" t="n">
        <f aca="false">'Deaths per day'!D131</f>
        <v>1.52116402116402</v>
      </c>
      <c r="O131" s="32" t="str">
        <f aca="false">'Deaths per day'!E131</f>
        <v/>
      </c>
      <c r="P131" s="32" t="str">
        <f aca="false">'Deaths per day'!F131</f>
        <v/>
      </c>
      <c r="Q131" s="32" t="str">
        <f aca="false">'Deaths per day'!G131</f>
        <v/>
      </c>
      <c r="R131" s="32" t="str">
        <f aca="false">'Deaths per day'!H131</f>
        <v/>
      </c>
      <c r="S131" s="32" t="str">
        <f aca="false">'Deaths per day'!I131</f>
        <v/>
      </c>
      <c r="T131" s="32" t="str">
        <f aca="false">'Deaths per day'!J131</f>
        <v/>
      </c>
      <c r="U131" s="54"/>
    </row>
    <row r="132" customFormat="false" ht="12.8" hidden="false" customHeight="false" outlineLevel="0" collapsed="false">
      <c r="A132" s="15" t="n">
        <f aca="false">A131+1</f>
        <v>43977</v>
      </c>
      <c r="B132" s="0" t="n">
        <f aca="false">B131+1</f>
        <v>80</v>
      </c>
      <c r="L132" s="15" t="n">
        <f aca="false">L131+1</f>
        <v>79</v>
      </c>
      <c r="M132" s="0" t="n">
        <f aca="false">M131+1</f>
        <v>80</v>
      </c>
      <c r="N132" s="32" t="n">
        <f aca="false">'Deaths per day'!D132</f>
        <v>1.28968253968254</v>
      </c>
      <c r="O132" s="32" t="str">
        <f aca="false">'Deaths per day'!E132</f>
        <v/>
      </c>
      <c r="P132" s="32" t="str">
        <f aca="false">'Deaths per day'!F132</f>
        <v/>
      </c>
      <c r="Q132" s="32" t="str">
        <f aca="false">'Deaths per day'!G132</f>
        <v/>
      </c>
      <c r="R132" s="32" t="str">
        <f aca="false">'Deaths per day'!H132</f>
        <v/>
      </c>
      <c r="S132" s="32" t="str">
        <f aca="false">'Deaths per day'!I132</f>
        <v/>
      </c>
      <c r="T132" s="32" t="str">
        <f aca="false">'Deaths per day'!J132</f>
        <v/>
      </c>
      <c r="U132" s="54"/>
    </row>
    <row r="133" customFormat="false" ht="12.8" hidden="false" customHeight="false" outlineLevel="0" collapsed="false">
      <c r="A133" s="15" t="n">
        <f aca="false">A132+1</f>
        <v>43978</v>
      </c>
      <c r="B133" s="0" t="n">
        <f aca="false">B132+1</f>
        <v>81</v>
      </c>
      <c r="L133" s="15" t="n">
        <f aca="false">L132+1</f>
        <v>80</v>
      </c>
      <c r="M133" s="0" t="n">
        <f aca="false">M132+1</f>
        <v>81</v>
      </c>
      <c r="N133" s="32" t="n">
        <f aca="false">'Deaths per day'!D133</f>
        <v>1.93452380952381</v>
      </c>
      <c r="O133" s="32" t="str">
        <f aca="false">'Deaths per day'!E133</f>
        <v/>
      </c>
      <c r="P133" s="32" t="str">
        <f aca="false">'Deaths per day'!F133</f>
        <v/>
      </c>
      <c r="Q133" s="32" t="str">
        <f aca="false">'Deaths per day'!G133</f>
        <v/>
      </c>
      <c r="R133" s="32" t="str">
        <f aca="false">'Deaths per day'!H133</f>
        <v/>
      </c>
      <c r="S133" s="32" t="str">
        <f aca="false">'Deaths per day'!I133</f>
        <v/>
      </c>
      <c r="T133" s="32" t="str">
        <f aca="false">'Deaths per day'!J133</f>
        <v/>
      </c>
      <c r="U133" s="54"/>
    </row>
    <row r="134" customFormat="false" ht="12.8" hidden="false" customHeight="false" outlineLevel="0" collapsed="false">
      <c r="A134" s="15" t="n">
        <f aca="false">A133+1</f>
        <v>43979</v>
      </c>
      <c r="B134" s="0" t="n">
        <f aca="false">B133+1</f>
        <v>82</v>
      </c>
      <c r="L134" s="15" t="n">
        <f aca="false">L133+1</f>
        <v>81</v>
      </c>
      <c r="M134" s="0" t="n">
        <f aca="false">M133+1</f>
        <v>82</v>
      </c>
      <c r="N134" s="32" t="n">
        <f aca="false">'Deaths per day'!D134</f>
        <v>1.15740740740741</v>
      </c>
      <c r="O134" s="32" t="str">
        <f aca="false">'Deaths per day'!E134</f>
        <v/>
      </c>
      <c r="P134" s="32" t="str">
        <f aca="false">'Deaths per day'!F134</f>
        <v/>
      </c>
      <c r="Q134" s="32" t="str">
        <f aca="false">'Deaths per day'!G134</f>
        <v/>
      </c>
      <c r="R134" s="32" t="str">
        <f aca="false">'Deaths per day'!H134</f>
        <v/>
      </c>
      <c r="S134" s="32" t="str">
        <f aca="false">'Deaths per day'!I134</f>
        <v/>
      </c>
      <c r="T134" s="32" t="str">
        <f aca="false">'Deaths per day'!J134</f>
        <v/>
      </c>
      <c r="U134" s="54"/>
    </row>
    <row r="135" customFormat="false" ht="12.8" hidden="false" customHeight="false" outlineLevel="0" collapsed="false">
      <c r="A135" s="15" t="n">
        <f aca="false">A134+1</f>
        <v>43980</v>
      </c>
      <c r="B135" s="0" t="n">
        <f aca="false">B134+1</f>
        <v>83</v>
      </c>
      <c r="L135" s="15" t="n">
        <f aca="false">L134+1</f>
        <v>82</v>
      </c>
      <c r="M135" s="0" t="n">
        <f aca="false">M134+1</f>
        <v>83</v>
      </c>
      <c r="N135" s="32" t="str">
        <f aca="false">'Deaths per day'!D135</f>
        <v/>
      </c>
      <c r="O135" s="32" t="str">
        <f aca="false">'Deaths per day'!E135</f>
        <v/>
      </c>
      <c r="P135" s="32" t="str">
        <f aca="false">'Deaths per day'!F135</f>
        <v/>
      </c>
      <c r="Q135" s="32" t="str">
        <f aca="false">'Deaths per day'!G135</f>
        <v/>
      </c>
      <c r="R135" s="32" t="str">
        <f aca="false">'Deaths per day'!H135</f>
        <v/>
      </c>
      <c r="S135" s="32" t="str">
        <f aca="false">'Deaths per day'!I135</f>
        <v/>
      </c>
      <c r="T135" s="32" t="str">
        <f aca="false">'Deaths per day'!J135</f>
        <v/>
      </c>
      <c r="U135" s="54"/>
    </row>
    <row r="136" customFormat="false" ht="12.8" hidden="false" customHeight="false" outlineLevel="0" collapsed="false">
      <c r="A136" s="15" t="n">
        <f aca="false">A135+1</f>
        <v>43981</v>
      </c>
      <c r="B136" s="0" t="n">
        <f aca="false">B135+1</f>
        <v>84</v>
      </c>
      <c r="L136" s="15" t="n">
        <f aca="false">L135+1</f>
        <v>83</v>
      </c>
      <c r="M136" s="0" t="n">
        <f aca="false">M135+1</f>
        <v>84</v>
      </c>
      <c r="N136" s="32" t="str">
        <f aca="false">'Deaths per day'!D136</f>
        <v/>
      </c>
      <c r="O136" s="32" t="str">
        <f aca="false">'Deaths per day'!E136</f>
        <v/>
      </c>
      <c r="P136" s="32" t="str">
        <f aca="false">'Deaths per day'!F136</f>
        <v/>
      </c>
      <c r="Q136" s="32" t="str">
        <f aca="false">'Deaths per day'!G136</f>
        <v/>
      </c>
      <c r="R136" s="32" t="str">
        <f aca="false">'Deaths per day'!H136</f>
        <v/>
      </c>
      <c r="S136" s="32" t="str">
        <f aca="false">'Deaths per day'!I136</f>
        <v/>
      </c>
      <c r="T136" s="32" t="str">
        <f aca="false">'Deaths per day'!J136</f>
        <v/>
      </c>
      <c r="U136" s="54"/>
    </row>
    <row r="137" customFormat="false" ht="12.8" hidden="false" customHeight="false" outlineLevel="0" collapsed="false">
      <c r="A137" s="15" t="n">
        <f aca="false">A136+1</f>
        <v>43982</v>
      </c>
      <c r="B137" s="0" t="n">
        <f aca="false">B136+1</f>
        <v>85</v>
      </c>
      <c r="L137" s="15" t="n">
        <f aca="false">L136+1</f>
        <v>84</v>
      </c>
      <c r="M137" s="0" t="n">
        <f aca="false">M136+1</f>
        <v>85</v>
      </c>
      <c r="N137" s="32" t="str">
        <f aca="false">'Deaths per day'!D137</f>
        <v/>
      </c>
      <c r="O137" s="32" t="str">
        <f aca="false">'Deaths per day'!E137</f>
        <v/>
      </c>
      <c r="P137" s="32" t="str">
        <f aca="false">'Deaths per day'!F137</f>
        <v/>
      </c>
      <c r="Q137" s="32" t="str">
        <f aca="false">'Deaths per day'!G137</f>
        <v/>
      </c>
      <c r="R137" s="32" t="str">
        <f aca="false">'Deaths per day'!H137</f>
        <v/>
      </c>
      <c r="S137" s="32" t="str">
        <f aca="false">'Deaths per day'!I137</f>
        <v/>
      </c>
      <c r="T137" s="32" t="str">
        <f aca="false">'Deaths per day'!J137</f>
        <v/>
      </c>
      <c r="U137" s="54"/>
    </row>
    <row r="138" customFormat="false" ht="12.8" hidden="false" customHeight="false" outlineLevel="0" collapsed="false">
      <c r="A138" s="15" t="n">
        <f aca="false">A137+1</f>
        <v>43983</v>
      </c>
      <c r="B138" s="0" t="n">
        <f aca="false">B137+1</f>
        <v>86</v>
      </c>
      <c r="L138" s="15" t="n">
        <f aca="false">L137+1</f>
        <v>85</v>
      </c>
      <c r="M138" s="0" t="n">
        <f aca="false">M137+1</f>
        <v>86</v>
      </c>
      <c r="N138" s="32" t="str">
        <f aca="false">'Deaths per day'!D138</f>
        <v/>
      </c>
      <c r="O138" s="32" t="str">
        <f aca="false">'Deaths per day'!E138</f>
        <v/>
      </c>
      <c r="P138" s="32" t="str">
        <f aca="false">'Deaths per day'!F138</f>
        <v/>
      </c>
      <c r="Q138" s="32" t="str">
        <f aca="false">'Deaths per day'!G138</f>
        <v/>
      </c>
      <c r="R138" s="32" t="str">
        <f aca="false">'Deaths per day'!H138</f>
        <v/>
      </c>
      <c r="S138" s="32" t="str">
        <f aca="false">'Deaths per day'!I138</f>
        <v/>
      </c>
      <c r="T138" s="32" t="str">
        <f aca="false">'Deaths per day'!J138</f>
        <v/>
      </c>
      <c r="U138" s="54"/>
    </row>
    <row r="139" customFormat="false" ht="12.8" hidden="false" customHeight="false" outlineLevel="0" collapsed="false">
      <c r="A139" s="15" t="n">
        <f aca="false">A138+1</f>
        <v>43984</v>
      </c>
      <c r="B139" s="0" t="n">
        <f aca="false">B138+1</f>
        <v>87</v>
      </c>
      <c r="L139" s="15" t="n">
        <f aca="false">L138+1</f>
        <v>86</v>
      </c>
      <c r="M139" s="0" t="n">
        <f aca="false">M138+1</f>
        <v>87</v>
      </c>
      <c r="N139" s="32" t="str">
        <f aca="false">'Deaths per day'!D139</f>
        <v/>
      </c>
      <c r="O139" s="32" t="str">
        <f aca="false">'Deaths per day'!E139</f>
        <v/>
      </c>
      <c r="P139" s="32" t="str">
        <f aca="false">'Deaths per day'!F139</f>
        <v/>
      </c>
      <c r="Q139" s="32" t="str">
        <f aca="false">'Deaths per day'!G139</f>
        <v/>
      </c>
      <c r="R139" s="32" t="str">
        <f aca="false">'Deaths per day'!H139</f>
        <v/>
      </c>
      <c r="S139" s="32" t="str">
        <f aca="false">'Deaths per day'!I139</f>
        <v/>
      </c>
      <c r="T139" s="32" t="str">
        <f aca="false">'Deaths per day'!J139</f>
        <v/>
      </c>
      <c r="U139" s="54"/>
    </row>
    <row r="140" customFormat="false" ht="12.8" hidden="false" customHeight="false" outlineLevel="0" collapsed="false">
      <c r="A140" s="15" t="n">
        <f aca="false">A139+1</f>
        <v>43985</v>
      </c>
      <c r="B140" s="0" t="n">
        <f aca="false">B139+1</f>
        <v>88</v>
      </c>
      <c r="L140" s="15" t="n">
        <f aca="false">L139+1</f>
        <v>87</v>
      </c>
      <c r="M140" s="0" t="n">
        <f aca="false">M139+1</f>
        <v>88</v>
      </c>
      <c r="N140" s="32" t="str">
        <f aca="false">'Deaths per day'!D140</f>
        <v/>
      </c>
      <c r="O140" s="32" t="str">
        <f aca="false">'Deaths per day'!E140</f>
        <v/>
      </c>
      <c r="P140" s="32" t="str">
        <f aca="false">'Deaths per day'!F140</f>
        <v/>
      </c>
      <c r="Q140" s="32" t="str">
        <f aca="false">'Deaths per day'!G140</f>
        <v/>
      </c>
      <c r="R140" s="32" t="str">
        <f aca="false">'Deaths per day'!H140</f>
        <v/>
      </c>
      <c r="S140" s="32" t="str">
        <f aca="false">'Deaths per day'!I140</f>
        <v/>
      </c>
      <c r="T140" s="32" t="str">
        <f aca="false">'Deaths per day'!J140</f>
        <v/>
      </c>
      <c r="U140" s="54"/>
    </row>
    <row r="141" customFormat="false" ht="12.8" hidden="false" customHeight="false" outlineLevel="0" collapsed="false">
      <c r="A141" s="15" t="n">
        <f aca="false">A140+1</f>
        <v>43986</v>
      </c>
      <c r="B141" s="0" t="n">
        <f aca="false">B140+1</f>
        <v>89</v>
      </c>
      <c r="L141" s="15" t="n">
        <f aca="false">L140+1</f>
        <v>88</v>
      </c>
      <c r="M141" s="0" t="n">
        <f aca="false">M140+1</f>
        <v>89</v>
      </c>
      <c r="N141" s="32" t="str">
        <f aca="false">'Deaths per day'!D141</f>
        <v/>
      </c>
      <c r="O141" s="32" t="str">
        <f aca="false">'Deaths per day'!E141</f>
        <v/>
      </c>
      <c r="P141" s="32" t="str">
        <f aca="false">'Deaths per day'!F141</f>
        <v/>
      </c>
      <c r="Q141" s="32" t="str">
        <f aca="false">'Deaths per day'!G141</f>
        <v/>
      </c>
      <c r="R141" s="32" t="str">
        <f aca="false">'Deaths per day'!H141</f>
        <v/>
      </c>
      <c r="S141" s="32" t="str">
        <f aca="false">'Deaths per day'!I141</f>
        <v/>
      </c>
      <c r="T141" s="32" t="str">
        <f aca="false">'Deaths per day'!J141</f>
        <v/>
      </c>
      <c r="U141" s="54"/>
    </row>
    <row r="142" customFormat="false" ht="12.8" hidden="false" customHeight="false" outlineLevel="0" collapsed="false">
      <c r="A142" s="15" t="n">
        <f aca="false">A141+1</f>
        <v>43987</v>
      </c>
      <c r="B142" s="0" t="n">
        <f aca="false">B141+1</f>
        <v>90</v>
      </c>
      <c r="L142" s="15" t="n">
        <f aca="false">L141+1</f>
        <v>89</v>
      </c>
      <c r="M142" s="0" t="n">
        <f aca="false">M141+1</f>
        <v>90</v>
      </c>
      <c r="N142" s="32" t="str">
        <f aca="false">'Deaths per day'!D142</f>
        <v/>
      </c>
      <c r="O142" s="32" t="str">
        <f aca="false">'Deaths per day'!E142</f>
        <v/>
      </c>
      <c r="P142" s="32" t="str">
        <f aca="false">'Deaths per day'!F142</f>
        <v/>
      </c>
      <c r="Q142" s="32" t="str">
        <f aca="false">'Deaths per day'!G142</f>
        <v/>
      </c>
      <c r="R142" s="32" t="str">
        <f aca="false">'Deaths per day'!H142</f>
        <v/>
      </c>
      <c r="S142" s="32" t="str">
        <f aca="false">'Deaths per day'!I142</f>
        <v/>
      </c>
      <c r="T142" s="32" t="str">
        <f aca="false">'Deaths per day'!J142</f>
        <v/>
      </c>
      <c r="U142" s="54"/>
    </row>
    <row r="143" customFormat="false" ht="12.8" hidden="false" customHeight="false" outlineLevel="0" collapsed="false">
      <c r="A143" s="15" t="n">
        <f aca="false">A142+1</f>
        <v>43988</v>
      </c>
      <c r="B143" s="0" t="n">
        <f aca="false">B142+1</f>
        <v>91</v>
      </c>
      <c r="L143" s="15" t="n">
        <f aca="false">L142+1</f>
        <v>90</v>
      </c>
      <c r="M143" s="0" t="n">
        <f aca="false">M142+1</f>
        <v>91</v>
      </c>
      <c r="N143" s="32" t="str">
        <f aca="false">'Deaths per day'!D143</f>
        <v/>
      </c>
      <c r="O143" s="32" t="str">
        <f aca="false">'Deaths per day'!E143</f>
        <v/>
      </c>
      <c r="P143" s="32" t="str">
        <f aca="false">'Deaths per day'!F143</f>
        <v/>
      </c>
      <c r="Q143" s="32" t="str">
        <f aca="false">'Deaths per day'!G143</f>
        <v/>
      </c>
      <c r="R143" s="32" t="str">
        <f aca="false">'Deaths per day'!H143</f>
        <v/>
      </c>
      <c r="S143" s="32" t="str">
        <f aca="false">'Deaths per day'!I143</f>
        <v/>
      </c>
      <c r="T143" s="32" t="str">
        <f aca="false">'Deaths per day'!J143</f>
        <v/>
      </c>
      <c r="U143" s="54"/>
    </row>
    <row r="144" customFormat="false" ht="12.8" hidden="false" customHeight="false" outlineLevel="0" collapsed="false">
      <c r="A144" s="15" t="n">
        <f aca="false">A143+1</f>
        <v>43989</v>
      </c>
      <c r="B144" s="0" t="n">
        <f aca="false">B143+1</f>
        <v>92</v>
      </c>
      <c r="L144" s="15" t="n">
        <f aca="false">L143+1</f>
        <v>91</v>
      </c>
      <c r="M144" s="0" t="n">
        <f aca="false">M143+1</f>
        <v>92</v>
      </c>
      <c r="N144" s="32" t="str">
        <f aca="false">'Deaths per day'!D144</f>
        <v/>
      </c>
      <c r="O144" s="32" t="str">
        <f aca="false">'Deaths per day'!E144</f>
        <v/>
      </c>
      <c r="P144" s="32" t="str">
        <f aca="false">'Deaths per day'!F144</f>
        <v/>
      </c>
      <c r="Q144" s="32" t="str">
        <f aca="false">'Deaths per day'!G144</f>
        <v/>
      </c>
      <c r="R144" s="32" t="str">
        <f aca="false">'Deaths per day'!H144</f>
        <v/>
      </c>
      <c r="S144" s="32" t="str">
        <f aca="false">'Deaths per day'!I144</f>
        <v/>
      </c>
      <c r="T144" s="32" t="str">
        <f aca="false">'Deaths per day'!J144</f>
        <v/>
      </c>
      <c r="U144" s="54"/>
    </row>
    <row r="145" customFormat="false" ht="12.8" hidden="false" customHeight="false" outlineLevel="0" collapsed="false">
      <c r="A145" s="15" t="n">
        <f aca="false">A144+1</f>
        <v>43990</v>
      </c>
      <c r="B145" s="0" t="n">
        <f aca="false">B144+1</f>
        <v>93</v>
      </c>
      <c r="L145" s="15" t="n">
        <f aca="false">L144+1</f>
        <v>92</v>
      </c>
      <c r="M145" s="0" t="n">
        <f aca="false">M144+1</f>
        <v>93</v>
      </c>
      <c r="N145" s="32" t="str">
        <f aca="false">'Deaths per day'!D145</f>
        <v/>
      </c>
      <c r="O145" s="32" t="str">
        <f aca="false">'Deaths per day'!E145</f>
        <v/>
      </c>
      <c r="P145" s="32" t="str">
        <f aca="false">'Deaths per day'!F145</f>
        <v/>
      </c>
      <c r="Q145" s="32" t="str">
        <f aca="false">'Deaths per day'!G145</f>
        <v/>
      </c>
      <c r="R145" s="32" t="str">
        <f aca="false">'Deaths per day'!H145</f>
        <v/>
      </c>
      <c r="S145" s="32" t="str">
        <f aca="false">'Deaths per day'!I145</f>
        <v/>
      </c>
      <c r="T145" s="32" t="str">
        <f aca="false">'Deaths per day'!J145</f>
        <v/>
      </c>
      <c r="U145" s="54"/>
    </row>
    <row r="146" customFormat="false" ht="12.8" hidden="false" customHeight="false" outlineLevel="0" collapsed="false">
      <c r="A146" s="15" t="n">
        <f aca="false">A145+1</f>
        <v>43991</v>
      </c>
      <c r="B146" s="0" t="n">
        <f aca="false">B145+1</f>
        <v>94</v>
      </c>
      <c r="L146" s="15" t="n">
        <f aca="false">L145+1</f>
        <v>93</v>
      </c>
      <c r="M146" s="0" t="n">
        <f aca="false">M145+1</f>
        <v>94</v>
      </c>
      <c r="N146" s="32" t="str">
        <f aca="false">'Deaths per day'!D146</f>
        <v/>
      </c>
      <c r="O146" s="32" t="str">
        <f aca="false">'Deaths per day'!E146</f>
        <v/>
      </c>
      <c r="P146" s="32" t="str">
        <f aca="false">'Deaths per day'!F146</f>
        <v/>
      </c>
      <c r="Q146" s="32" t="str">
        <f aca="false">'Deaths per day'!G146</f>
        <v/>
      </c>
      <c r="R146" s="32" t="str">
        <f aca="false">'Deaths per day'!H146</f>
        <v/>
      </c>
      <c r="S146" s="32" t="str">
        <f aca="false">'Deaths per day'!I146</f>
        <v/>
      </c>
      <c r="T146" s="32" t="str">
        <f aca="false">'Deaths per day'!J146</f>
        <v/>
      </c>
      <c r="U146" s="54"/>
    </row>
    <row r="147" customFormat="false" ht="12.8" hidden="false" customHeight="false" outlineLevel="0" collapsed="false">
      <c r="A147" s="15" t="n">
        <f aca="false">A146+1</f>
        <v>43992</v>
      </c>
      <c r="B147" s="0" t="n">
        <f aca="false">B146+1</f>
        <v>95</v>
      </c>
      <c r="L147" s="15" t="n">
        <f aca="false">L146+1</f>
        <v>94</v>
      </c>
      <c r="M147" s="0" t="n">
        <f aca="false">M146+1</f>
        <v>95</v>
      </c>
      <c r="N147" s="32" t="str">
        <f aca="false">'Deaths per day'!D147</f>
        <v/>
      </c>
      <c r="O147" s="32" t="str">
        <f aca="false">'Deaths per day'!E147</f>
        <v/>
      </c>
      <c r="P147" s="32" t="str">
        <f aca="false">'Deaths per day'!F147</f>
        <v/>
      </c>
      <c r="Q147" s="32" t="str">
        <f aca="false">'Deaths per day'!G147</f>
        <v/>
      </c>
      <c r="R147" s="32" t="str">
        <f aca="false">'Deaths per day'!H147</f>
        <v/>
      </c>
      <c r="S147" s="32" t="str">
        <f aca="false">'Deaths per day'!I147</f>
        <v/>
      </c>
      <c r="T147" s="32" t="str">
        <f aca="false">'Deaths per day'!J147</f>
        <v/>
      </c>
      <c r="U147" s="54"/>
    </row>
    <row r="148" customFormat="false" ht="12.8" hidden="false" customHeight="false" outlineLevel="0" collapsed="false">
      <c r="A148" s="15" t="n">
        <f aca="false">A147+1</f>
        <v>43993</v>
      </c>
      <c r="B148" s="0" t="n">
        <f aca="false">B147+1</f>
        <v>96</v>
      </c>
      <c r="L148" s="15" t="n">
        <f aca="false">L147+1</f>
        <v>95</v>
      </c>
      <c r="M148" s="0" t="n">
        <f aca="false">M147+1</f>
        <v>96</v>
      </c>
      <c r="N148" s="32" t="str">
        <f aca="false">'Deaths per day'!D148</f>
        <v/>
      </c>
      <c r="O148" s="32" t="str">
        <f aca="false">'Deaths per day'!E148</f>
        <v/>
      </c>
      <c r="P148" s="32" t="str">
        <f aca="false">'Deaths per day'!F148</f>
        <v/>
      </c>
      <c r="Q148" s="32" t="str">
        <f aca="false">'Deaths per day'!G148</f>
        <v/>
      </c>
      <c r="R148" s="32" t="str">
        <f aca="false">'Deaths per day'!H148</f>
        <v/>
      </c>
      <c r="S148" s="32" t="str">
        <f aca="false">'Deaths per day'!I148</f>
        <v/>
      </c>
      <c r="T148" s="32" t="str">
        <f aca="false">'Deaths per day'!J148</f>
        <v/>
      </c>
      <c r="U148" s="54"/>
    </row>
    <row r="149" customFormat="false" ht="12.8" hidden="false" customHeight="false" outlineLevel="0" collapsed="false">
      <c r="A149" s="15" t="n">
        <f aca="false">A148+1</f>
        <v>43994</v>
      </c>
      <c r="B149" s="0" t="n">
        <f aca="false">B148+1</f>
        <v>97</v>
      </c>
      <c r="L149" s="15" t="n">
        <f aca="false">L148+1</f>
        <v>96</v>
      </c>
      <c r="M149" s="0" t="n">
        <f aca="false">M148+1</f>
        <v>97</v>
      </c>
      <c r="N149" s="32" t="str">
        <f aca="false">'Deaths per day'!D149</f>
        <v/>
      </c>
      <c r="O149" s="32" t="str">
        <f aca="false">'Deaths per day'!E149</f>
        <v/>
      </c>
      <c r="P149" s="32" t="str">
        <f aca="false">'Deaths per day'!F149</f>
        <v/>
      </c>
      <c r="Q149" s="32" t="str">
        <f aca="false">'Deaths per day'!G149</f>
        <v/>
      </c>
      <c r="R149" s="32" t="str">
        <f aca="false">'Deaths per day'!H149</f>
        <v/>
      </c>
      <c r="S149" s="32" t="str">
        <f aca="false">'Deaths per day'!I149</f>
        <v/>
      </c>
      <c r="T149" s="32" t="str">
        <f aca="false">'Deaths per day'!J149</f>
        <v/>
      </c>
      <c r="U149" s="54"/>
    </row>
    <row r="150" customFormat="false" ht="12.8" hidden="false" customHeight="false" outlineLevel="0" collapsed="false">
      <c r="A150" s="15" t="n">
        <f aca="false">A149+1</f>
        <v>43995</v>
      </c>
      <c r="B150" s="0" t="n">
        <f aca="false">B149+1</f>
        <v>98</v>
      </c>
      <c r="L150" s="15" t="n">
        <f aca="false">L149+1</f>
        <v>97</v>
      </c>
      <c r="M150" s="0" t="n">
        <f aca="false">M149+1</f>
        <v>98</v>
      </c>
      <c r="N150" s="32" t="str">
        <f aca="false">'Deaths per day'!D150</f>
        <v/>
      </c>
      <c r="O150" s="32" t="str">
        <f aca="false">'Deaths per day'!E150</f>
        <v/>
      </c>
      <c r="P150" s="32" t="str">
        <f aca="false">'Deaths per day'!F150</f>
        <v/>
      </c>
      <c r="Q150" s="32" t="str">
        <f aca="false">'Deaths per day'!G150</f>
        <v/>
      </c>
      <c r="R150" s="32" t="str">
        <f aca="false">'Deaths per day'!H150</f>
        <v/>
      </c>
      <c r="S150" s="32" t="str">
        <f aca="false">'Deaths per day'!I150</f>
        <v/>
      </c>
      <c r="T150" s="32" t="str">
        <f aca="false">'Deaths per day'!J150</f>
        <v/>
      </c>
      <c r="U150" s="54"/>
    </row>
    <row r="151" customFormat="false" ht="12.8" hidden="false" customHeight="false" outlineLevel="0" collapsed="false">
      <c r="A151" s="15" t="n">
        <f aca="false">A150+1</f>
        <v>43996</v>
      </c>
      <c r="B151" s="0" t="n">
        <f aca="false">B150+1</f>
        <v>99</v>
      </c>
      <c r="L151" s="15" t="n">
        <f aca="false">L150+1</f>
        <v>98</v>
      </c>
      <c r="M151" s="0" t="n">
        <f aca="false">M150+1</f>
        <v>99</v>
      </c>
      <c r="N151" s="32" t="str">
        <f aca="false">'Deaths per day'!D151</f>
        <v/>
      </c>
      <c r="O151" s="32" t="str">
        <f aca="false">'Deaths per day'!E151</f>
        <v/>
      </c>
      <c r="P151" s="32" t="str">
        <f aca="false">'Deaths per day'!F151</f>
        <v/>
      </c>
      <c r="Q151" s="32" t="str">
        <f aca="false">'Deaths per day'!G151</f>
        <v/>
      </c>
      <c r="R151" s="32" t="str">
        <f aca="false">'Deaths per day'!H151</f>
        <v/>
      </c>
      <c r="S151" s="32" t="str">
        <f aca="false">'Deaths per day'!I151</f>
        <v/>
      </c>
      <c r="T151" s="32" t="str">
        <f aca="false">'Deaths per day'!J151</f>
        <v/>
      </c>
      <c r="U151" s="54"/>
    </row>
    <row r="152" customFormat="false" ht="12.8" hidden="false" customHeight="false" outlineLevel="0" collapsed="false">
      <c r="A152" s="15" t="n">
        <f aca="false">A151+1</f>
        <v>43997</v>
      </c>
      <c r="B152" s="0" t="n">
        <f aca="false">B151+1</f>
        <v>100</v>
      </c>
      <c r="L152" s="15" t="n">
        <f aca="false">L151+1</f>
        <v>99</v>
      </c>
      <c r="M152" s="0" t="n">
        <f aca="false">M151+1</f>
        <v>100</v>
      </c>
      <c r="N152" s="32" t="str">
        <f aca="false">'Deaths per day'!D152</f>
        <v/>
      </c>
      <c r="O152" s="32" t="str">
        <f aca="false">'Deaths per day'!E152</f>
        <v/>
      </c>
      <c r="P152" s="32" t="str">
        <f aca="false">'Deaths per day'!F152</f>
        <v/>
      </c>
      <c r="Q152" s="32" t="str">
        <f aca="false">'Deaths per day'!G152</f>
        <v/>
      </c>
      <c r="R152" s="32" t="str">
        <f aca="false">'Deaths per day'!H152</f>
        <v/>
      </c>
      <c r="S152" s="32" t="str">
        <f aca="false">'Deaths per day'!I152</f>
        <v/>
      </c>
      <c r="T152" s="32" t="str">
        <f aca="false">'Deaths per day'!J152</f>
        <v/>
      </c>
      <c r="U152" s="54"/>
    </row>
    <row r="153" customFormat="false" ht="12.8" hidden="false" customHeight="false" outlineLevel="0" collapsed="false">
      <c r="A153" s="15" t="n">
        <f aca="false">A152+1</f>
        <v>43998</v>
      </c>
      <c r="B153" s="0" t="n">
        <f aca="false">B152+1</f>
        <v>101</v>
      </c>
      <c r="L153" s="15" t="n">
        <f aca="false">L152+1</f>
        <v>100</v>
      </c>
      <c r="M153" s="0" t="n">
        <f aca="false">M152+1</f>
        <v>101</v>
      </c>
      <c r="N153" s="32" t="str">
        <f aca="false">'Deaths per day'!D153</f>
        <v/>
      </c>
      <c r="O153" s="32" t="str">
        <f aca="false">'Deaths per day'!E153</f>
        <v/>
      </c>
      <c r="P153" s="32" t="str">
        <f aca="false">'Deaths per day'!F153</f>
        <v/>
      </c>
      <c r="Q153" s="32" t="str">
        <f aca="false">'Deaths per day'!G153</f>
        <v/>
      </c>
      <c r="R153" s="32" t="str">
        <f aca="false">'Deaths per day'!H153</f>
        <v/>
      </c>
      <c r="S153" s="32" t="str">
        <f aca="false">'Deaths per day'!I153</f>
        <v/>
      </c>
      <c r="T153" s="32" t="str">
        <f aca="false">'Deaths per day'!J153</f>
        <v/>
      </c>
      <c r="U153" s="54"/>
    </row>
    <row r="154" customFormat="false" ht="12.8" hidden="false" customHeight="false" outlineLevel="0" collapsed="false">
      <c r="A154" s="15" t="n">
        <f aca="false">A153+1</f>
        <v>43999</v>
      </c>
      <c r="B154" s="0" t="n">
        <f aca="false">B153+1</f>
        <v>102</v>
      </c>
      <c r="L154" s="15" t="n">
        <f aca="false">L153+1</f>
        <v>101</v>
      </c>
      <c r="M154" s="0" t="n">
        <f aca="false">M153+1</f>
        <v>102</v>
      </c>
      <c r="N154" s="32" t="str">
        <f aca="false">'Deaths per day'!D154</f>
        <v/>
      </c>
      <c r="O154" s="32" t="str">
        <f aca="false">'Deaths per day'!E154</f>
        <v/>
      </c>
      <c r="P154" s="32" t="str">
        <f aca="false">'Deaths per day'!F154</f>
        <v/>
      </c>
      <c r="Q154" s="32" t="str">
        <f aca="false">'Deaths per day'!G154</f>
        <v/>
      </c>
      <c r="R154" s="32" t="str">
        <f aca="false">'Deaths per day'!H154</f>
        <v/>
      </c>
      <c r="S154" s="32" t="str">
        <f aca="false">'Deaths per day'!I154</f>
        <v/>
      </c>
      <c r="T154" s="32" t="str">
        <f aca="false">'Deaths per day'!J154</f>
        <v/>
      </c>
      <c r="U154" s="54"/>
    </row>
    <row r="155" customFormat="false" ht="12.8" hidden="false" customHeight="false" outlineLevel="0" collapsed="false">
      <c r="A155" s="15" t="n">
        <f aca="false">A154+1</f>
        <v>44000</v>
      </c>
      <c r="B155" s="0" t="n">
        <f aca="false">B154+1</f>
        <v>103</v>
      </c>
      <c r="L155" s="15" t="n">
        <f aca="false">L154+1</f>
        <v>102</v>
      </c>
      <c r="M155" s="0" t="n">
        <f aca="false">M154+1</f>
        <v>103</v>
      </c>
      <c r="N155" s="32" t="str">
        <f aca="false">'Deaths per day'!D155</f>
        <v/>
      </c>
      <c r="O155" s="32" t="str">
        <f aca="false">'Deaths per day'!E155</f>
        <v/>
      </c>
      <c r="P155" s="32" t="str">
        <f aca="false">'Deaths per day'!F155</f>
        <v/>
      </c>
      <c r="Q155" s="32" t="str">
        <f aca="false">'Deaths per day'!G155</f>
        <v/>
      </c>
      <c r="R155" s="32" t="str">
        <f aca="false">'Deaths per day'!H155</f>
        <v/>
      </c>
      <c r="S155" s="32" t="str">
        <f aca="false">'Deaths per day'!I155</f>
        <v/>
      </c>
      <c r="T155" s="32" t="str">
        <f aca="false">'Deaths per day'!J155</f>
        <v/>
      </c>
      <c r="U155" s="54"/>
    </row>
    <row r="156" customFormat="false" ht="12.8" hidden="false" customHeight="false" outlineLevel="0" collapsed="false">
      <c r="A156" s="15" t="n">
        <f aca="false">A155+1</f>
        <v>44001</v>
      </c>
      <c r="B156" s="0" t="n">
        <f aca="false">B155+1</f>
        <v>104</v>
      </c>
      <c r="L156" s="15" t="n">
        <f aca="false">L155+1</f>
        <v>103</v>
      </c>
      <c r="M156" s="0" t="n">
        <f aca="false">M155+1</f>
        <v>104</v>
      </c>
      <c r="N156" s="32" t="str">
        <f aca="false">'Deaths per day'!D156</f>
        <v/>
      </c>
      <c r="O156" s="32" t="str">
        <f aca="false">'Deaths per day'!E156</f>
        <v/>
      </c>
      <c r="P156" s="32" t="str">
        <f aca="false">'Deaths per day'!F156</f>
        <v/>
      </c>
      <c r="Q156" s="32" t="str">
        <f aca="false">'Deaths per day'!G156</f>
        <v/>
      </c>
      <c r="R156" s="32" t="str">
        <f aca="false">'Deaths per day'!H156</f>
        <v/>
      </c>
      <c r="S156" s="32" t="str">
        <f aca="false">'Deaths per day'!I156</f>
        <v/>
      </c>
      <c r="T156" s="32" t="str">
        <f aca="false">'Deaths per day'!J156</f>
        <v/>
      </c>
      <c r="U156" s="54"/>
    </row>
    <row r="157" customFormat="false" ht="12.8" hidden="false" customHeight="false" outlineLevel="0" collapsed="false">
      <c r="A157" s="15" t="n">
        <f aca="false">A156+1</f>
        <v>44002</v>
      </c>
      <c r="B157" s="0" t="n">
        <f aca="false">B156+1</f>
        <v>105</v>
      </c>
      <c r="L157" s="15" t="n">
        <f aca="false">L156+1</f>
        <v>104</v>
      </c>
      <c r="M157" s="0" t="n">
        <f aca="false">M156+1</f>
        <v>105</v>
      </c>
      <c r="N157" s="32" t="str">
        <f aca="false">'Deaths per day'!D157</f>
        <v/>
      </c>
      <c r="O157" s="32" t="str">
        <f aca="false">'Deaths per day'!E157</f>
        <v/>
      </c>
      <c r="P157" s="32" t="str">
        <f aca="false">'Deaths per day'!F157</f>
        <v/>
      </c>
      <c r="Q157" s="32" t="str">
        <f aca="false">'Deaths per day'!G157</f>
        <v/>
      </c>
      <c r="R157" s="32" t="str">
        <f aca="false">'Deaths per day'!H157</f>
        <v/>
      </c>
      <c r="S157" s="32" t="str">
        <f aca="false">'Deaths per day'!I157</f>
        <v/>
      </c>
      <c r="T157" s="32" t="str">
        <f aca="false">'Deaths per day'!J157</f>
        <v/>
      </c>
      <c r="U157" s="54"/>
    </row>
    <row r="158" customFormat="false" ht="12.8" hidden="false" customHeight="false" outlineLevel="0" collapsed="false">
      <c r="A158" s="15" t="n">
        <f aca="false">A157+1</f>
        <v>44003</v>
      </c>
      <c r="B158" s="0" t="n">
        <f aca="false">B157+1</f>
        <v>106</v>
      </c>
      <c r="L158" s="15" t="n">
        <f aca="false">L157+1</f>
        <v>105</v>
      </c>
      <c r="M158" s="0" t="n">
        <f aca="false">M157+1</f>
        <v>106</v>
      </c>
      <c r="N158" s="32" t="str">
        <f aca="false">'Deaths per day'!D158</f>
        <v/>
      </c>
      <c r="O158" s="32" t="str">
        <f aca="false">'Deaths per day'!E158</f>
        <v/>
      </c>
      <c r="P158" s="32" t="str">
        <f aca="false">'Deaths per day'!F158</f>
        <v/>
      </c>
      <c r="Q158" s="32" t="str">
        <f aca="false">'Deaths per day'!G158</f>
        <v/>
      </c>
      <c r="R158" s="32" t="str">
        <f aca="false">'Deaths per day'!H158</f>
        <v/>
      </c>
      <c r="S158" s="32" t="str">
        <f aca="false">'Deaths per day'!I158</f>
        <v/>
      </c>
      <c r="T158" s="32" t="str">
        <f aca="false">'Deaths per day'!J158</f>
        <v/>
      </c>
      <c r="U158" s="54"/>
    </row>
    <row r="159" customFormat="false" ht="12.8" hidden="false" customHeight="false" outlineLevel="0" collapsed="false">
      <c r="A159" s="15" t="n">
        <f aca="false">A158+1</f>
        <v>44004</v>
      </c>
      <c r="B159" s="0" t="n">
        <f aca="false">B158+1</f>
        <v>107</v>
      </c>
      <c r="L159" s="15" t="n">
        <f aca="false">L158+1</f>
        <v>106</v>
      </c>
      <c r="M159" s="0" t="n">
        <f aca="false">M158+1</f>
        <v>107</v>
      </c>
      <c r="N159" s="32" t="str">
        <f aca="false">'Deaths per day'!D159</f>
        <v/>
      </c>
      <c r="O159" s="32" t="str">
        <f aca="false">'Deaths per day'!E159</f>
        <v/>
      </c>
      <c r="P159" s="32" t="str">
        <f aca="false">'Deaths per day'!F159</f>
        <v/>
      </c>
      <c r="Q159" s="32" t="str">
        <f aca="false">'Deaths per day'!G159</f>
        <v/>
      </c>
      <c r="R159" s="32" t="str">
        <f aca="false">'Deaths per day'!H159</f>
        <v/>
      </c>
      <c r="S159" s="32" t="str">
        <f aca="false">'Deaths per day'!I159</f>
        <v/>
      </c>
      <c r="T159" s="32" t="str">
        <f aca="false">'Deaths per day'!J159</f>
        <v/>
      </c>
      <c r="U159" s="54"/>
    </row>
    <row r="160" customFormat="false" ht="12.8" hidden="false" customHeight="false" outlineLevel="0" collapsed="false">
      <c r="A160" s="15" t="n">
        <f aca="false">A159+1</f>
        <v>44005</v>
      </c>
      <c r="B160" s="0" t="n">
        <f aca="false">B159+1</f>
        <v>108</v>
      </c>
      <c r="L160" s="15" t="n">
        <f aca="false">L159+1</f>
        <v>107</v>
      </c>
      <c r="M160" s="0" t="n">
        <f aca="false">M159+1</f>
        <v>108</v>
      </c>
      <c r="N160" s="32" t="str">
        <f aca="false">'Deaths per day'!D160</f>
        <v/>
      </c>
      <c r="O160" s="32" t="str">
        <f aca="false">'Deaths per day'!E160</f>
        <v/>
      </c>
      <c r="P160" s="32" t="str">
        <f aca="false">'Deaths per day'!F160</f>
        <v/>
      </c>
      <c r="Q160" s="32" t="str">
        <f aca="false">'Deaths per day'!G160</f>
        <v/>
      </c>
      <c r="R160" s="32" t="str">
        <f aca="false">'Deaths per day'!H160</f>
        <v/>
      </c>
      <c r="S160" s="32" t="str">
        <f aca="false">'Deaths per day'!I160</f>
        <v/>
      </c>
      <c r="T160" s="32" t="str">
        <f aca="false">'Deaths per day'!J160</f>
        <v/>
      </c>
      <c r="U160" s="54"/>
    </row>
    <row r="161" customFormat="false" ht="12.8" hidden="false" customHeight="false" outlineLevel="0" collapsed="false">
      <c r="A161" s="15" t="n">
        <f aca="false">A160+1</f>
        <v>44006</v>
      </c>
      <c r="B161" s="0" t="n">
        <f aca="false">B160+1</f>
        <v>109</v>
      </c>
      <c r="L161" s="15" t="n">
        <f aca="false">L160+1</f>
        <v>108</v>
      </c>
      <c r="M161" s="0" t="n">
        <f aca="false">M160+1</f>
        <v>109</v>
      </c>
      <c r="N161" s="32" t="str">
        <f aca="false">'Deaths per day'!D161</f>
        <v/>
      </c>
      <c r="O161" s="32" t="str">
        <f aca="false">'Deaths per day'!E161</f>
        <v/>
      </c>
      <c r="P161" s="32" t="str">
        <f aca="false">'Deaths per day'!F161</f>
        <v/>
      </c>
      <c r="Q161" s="32" t="str">
        <f aca="false">'Deaths per day'!G161</f>
        <v/>
      </c>
      <c r="R161" s="32" t="str">
        <f aca="false">'Deaths per day'!H161</f>
        <v/>
      </c>
      <c r="S161" s="32" t="str">
        <f aca="false">'Deaths per day'!I161</f>
        <v/>
      </c>
      <c r="T161" s="32" t="str">
        <f aca="false">'Deaths per day'!J161</f>
        <v/>
      </c>
      <c r="U161" s="54"/>
    </row>
    <row r="162" customFormat="false" ht="12.8" hidden="false" customHeight="false" outlineLevel="0" collapsed="false">
      <c r="A162" s="15" t="n">
        <f aca="false">A161+1</f>
        <v>44007</v>
      </c>
      <c r="B162" s="0" t="n">
        <f aca="false">B161+1</f>
        <v>110</v>
      </c>
      <c r="L162" s="15" t="n">
        <f aca="false">L161+1</f>
        <v>109</v>
      </c>
      <c r="M162" s="0" t="n">
        <f aca="false">M161+1</f>
        <v>110</v>
      </c>
      <c r="N162" s="32" t="str">
        <f aca="false">'Deaths per day'!D162</f>
        <v/>
      </c>
      <c r="O162" s="32" t="str">
        <f aca="false">'Deaths per day'!E162</f>
        <v/>
      </c>
      <c r="P162" s="32" t="str">
        <f aca="false">'Deaths per day'!F162</f>
        <v/>
      </c>
      <c r="Q162" s="32" t="str">
        <f aca="false">'Deaths per day'!G162</f>
        <v/>
      </c>
      <c r="R162" s="32" t="str">
        <f aca="false">'Deaths per day'!H162</f>
        <v/>
      </c>
      <c r="S162" s="32" t="str">
        <f aca="false">'Deaths per day'!I162</f>
        <v/>
      </c>
      <c r="T162" s="32" t="str">
        <f aca="false">'Deaths per day'!J162</f>
        <v/>
      </c>
      <c r="U162" s="54"/>
    </row>
    <row r="163" customFormat="false" ht="12.8" hidden="false" customHeight="false" outlineLevel="0" collapsed="false">
      <c r="A163" s="15" t="n">
        <f aca="false">A162+1</f>
        <v>44008</v>
      </c>
      <c r="B163" s="0" t="n">
        <f aca="false">B162+1</f>
        <v>111</v>
      </c>
      <c r="L163" s="15" t="n">
        <f aca="false">L162+1</f>
        <v>110</v>
      </c>
      <c r="M163" s="0" t="n">
        <f aca="false">M162+1</f>
        <v>111</v>
      </c>
      <c r="N163" s="32" t="str">
        <f aca="false">'Deaths per day'!D163</f>
        <v/>
      </c>
      <c r="O163" s="32" t="str">
        <f aca="false">'Deaths per day'!E163</f>
        <v/>
      </c>
      <c r="P163" s="32" t="str">
        <f aca="false">'Deaths per day'!F163</f>
        <v/>
      </c>
      <c r="Q163" s="32" t="str">
        <f aca="false">'Deaths per day'!G163</f>
        <v/>
      </c>
      <c r="R163" s="32" t="str">
        <f aca="false">'Deaths per day'!H163</f>
        <v/>
      </c>
      <c r="S163" s="32" t="str">
        <f aca="false">'Deaths per day'!I163</f>
        <v/>
      </c>
      <c r="T163" s="32" t="str">
        <f aca="false">'Deaths per day'!J163</f>
        <v/>
      </c>
      <c r="U163" s="54"/>
    </row>
    <row r="164" customFormat="false" ht="12.8" hidden="false" customHeight="false" outlineLevel="0" collapsed="false">
      <c r="A164" s="15" t="n">
        <f aca="false">A163+1</f>
        <v>44009</v>
      </c>
      <c r="B164" s="0" t="n">
        <f aca="false">B163+1</f>
        <v>112</v>
      </c>
      <c r="L164" s="15" t="n">
        <f aca="false">L163+1</f>
        <v>111</v>
      </c>
      <c r="M164" s="0" t="n">
        <f aca="false">M163+1</f>
        <v>112</v>
      </c>
      <c r="N164" s="32" t="str">
        <f aca="false">'Deaths per day'!D164</f>
        <v/>
      </c>
      <c r="O164" s="32" t="str">
        <f aca="false">'Deaths per day'!E164</f>
        <v/>
      </c>
      <c r="P164" s="32" t="str">
        <f aca="false">'Deaths per day'!F164</f>
        <v/>
      </c>
      <c r="Q164" s="32" t="str">
        <f aca="false">'Deaths per day'!G164</f>
        <v/>
      </c>
      <c r="R164" s="32" t="str">
        <f aca="false">'Deaths per day'!H164</f>
        <v/>
      </c>
      <c r="S164" s="32" t="str">
        <f aca="false">'Deaths per day'!I164</f>
        <v/>
      </c>
      <c r="T164" s="32" t="str">
        <f aca="false">'Deaths per day'!J164</f>
        <v/>
      </c>
      <c r="U164" s="54"/>
    </row>
    <row r="165" customFormat="false" ht="12.8" hidden="false" customHeight="false" outlineLevel="0" collapsed="false">
      <c r="A165" s="15" t="n">
        <f aca="false">A164+1</f>
        <v>44010</v>
      </c>
      <c r="B165" s="0" t="n">
        <f aca="false">B164+1</f>
        <v>113</v>
      </c>
      <c r="L165" s="15" t="n">
        <f aca="false">L164+1</f>
        <v>112</v>
      </c>
      <c r="M165" s="0" t="n">
        <f aca="false">M164+1</f>
        <v>113</v>
      </c>
      <c r="N165" s="32" t="str">
        <f aca="false">'Deaths per day'!D165</f>
        <v/>
      </c>
      <c r="O165" s="32" t="str">
        <f aca="false">'Deaths per day'!E165</f>
        <v/>
      </c>
      <c r="P165" s="32" t="str">
        <f aca="false">'Deaths per day'!F165</f>
        <v/>
      </c>
      <c r="Q165" s="32" t="str">
        <f aca="false">'Deaths per day'!G165</f>
        <v/>
      </c>
      <c r="R165" s="32" t="str">
        <f aca="false">'Deaths per day'!H165</f>
        <v/>
      </c>
      <c r="S165" s="32" t="str">
        <f aca="false">'Deaths per day'!I165</f>
        <v/>
      </c>
      <c r="T165" s="32" t="str">
        <f aca="false">'Deaths per day'!J165</f>
        <v/>
      </c>
      <c r="U165" s="54"/>
    </row>
    <row r="166" customFormat="false" ht="12.8" hidden="false" customHeight="false" outlineLevel="0" collapsed="false">
      <c r="A166" s="15" t="n">
        <f aca="false">A165+1</f>
        <v>44011</v>
      </c>
      <c r="B166" s="0" t="n">
        <f aca="false">B165+1</f>
        <v>114</v>
      </c>
      <c r="L166" s="15" t="n">
        <f aca="false">L165+1</f>
        <v>113</v>
      </c>
      <c r="M166" s="0" t="n">
        <f aca="false">M165+1</f>
        <v>114</v>
      </c>
      <c r="N166" s="32" t="str">
        <f aca="false">'Deaths per day'!D166</f>
        <v/>
      </c>
      <c r="O166" s="32" t="str">
        <f aca="false">'Deaths per day'!E166</f>
        <v/>
      </c>
      <c r="P166" s="32" t="str">
        <f aca="false">'Deaths per day'!F166</f>
        <v/>
      </c>
      <c r="Q166" s="32" t="str">
        <f aca="false">'Deaths per day'!G166</f>
        <v/>
      </c>
      <c r="R166" s="32" t="str">
        <f aca="false">'Deaths per day'!H166</f>
        <v/>
      </c>
      <c r="S166" s="32" t="str">
        <f aca="false">'Deaths per day'!I166</f>
        <v/>
      </c>
      <c r="T166" s="32" t="str">
        <f aca="false">'Deaths per day'!J166</f>
        <v/>
      </c>
      <c r="U166" s="54"/>
    </row>
    <row r="167" customFormat="false" ht="12.8" hidden="false" customHeight="false" outlineLevel="0" collapsed="false">
      <c r="A167" s="15" t="n">
        <f aca="false">A166+1</f>
        <v>44012</v>
      </c>
      <c r="B167" s="0" t="n">
        <f aca="false">B166+1</f>
        <v>115</v>
      </c>
      <c r="L167" s="15" t="n">
        <f aca="false">L166+1</f>
        <v>114</v>
      </c>
      <c r="M167" s="0" t="n">
        <f aca="false">M166+1</f>
        <v>115</v>
      </c>
      <c r="N167" s="32" t="str">
        <f aca="false">'Deaths per day'!D167</f>
        <v/>
      </c>
      <c r="O167" s="32" t="str">
        <f aca="false">'Deaths per day'!E167</f>
        <v/>
      </c>
      <c r="P167" s="32" t="str">
        <f aca="false">'Deaths per day'!F167</f>
        <v/>
      </c>
      <c r="Q167" s="32" t="str">
        <f aca="false">'Deaths per day'!G167</f>
        <v/>
      </c>
      <c r="R167" s="32" t="str">
        <f aca="false">'Deaths per day'!H167</f>
        <v/>
      </c>
      <c r="S167" s="32" t="str">
        <f aca="false">'Deaths per day'!I167</f>
        <v/>
      </c>
      <c r="T167" s="32" t="str">
        <f aca="false">'Deaths per day'!J167</f>
        <v/>
      </c>
      <c r="U167" s="54"/>
    </row>
    <row r="168" customFormat="false" ht="12.8" hidden="false" customHeight="false" outlineLevel="0" collapsed="false">
      <c r="A168" s="15" t="n">
        <f aca="false">A167+1</f>
        <v>44013</v>
      </c>
      <c r="B168" s="0" t="n">
        <f aca="false">B167+1</f>
        <v>116</v>
      </c>
      <c r="L168" s="15" t="n">
        <f aca="false">L167+1</f>
        <v>115</v>
      </c>
      <c r="M168" s="0" t="n">
        <f aca="false">M167+1</f>
        <v>116</v>
      </c>
      <c r="N168" s="32" t="str">
        <f aca="false">'Deaths per day'!D168</f>
        <v/>
      </c>
      <c r="O168" s="32" t="str">
        <f aca="false">'Deaths per day'!E168</f>
        <v/>
      </c>
      <c r="P168" s="32" t="str">
        <f aca="false">'Deaths per day'!F168</f>
        <v/>
      </c>
      <c r="Q168" s="32" t="str">
        <f aca="false">'Deaths per day'!G168</f>
        <v/>
      </c>
      <c r="R168" s="32" t="str">
        <f aca="false">'Deaths per day'!H168</f>
        <v/>
      </c>
      <c r="S168" s="32" t="str">
        <f aca="false">'Deaths per day'!I168</f>
        <v/>
      </c>
      <c r="T168" s="32" t="str">
        <f aca="false">'Deaths per day'!J168</f>
        <v/>
      </c>
      <c r="U168" s="54"/>
    </row>
    <row r="169" customFormat="false" ht="12.8" hidden="false" customHeight="false" outlineLevel="0" collapsed="false">
      <c r="A169" s="15" t="n">
        <f aca="false">A168+1</f>
        <v>44014</v>
      </c>
      <c r="B169" s="0" t="n">
        <f aca="false">B168+1</f>
        <v>117</v>
      </c>
      <c r="L169" s="15" t="n">
        <f aca="false">L168+1</f>
        <v>116</v>
      </c>
      <c r="M169" s="0" t="n">
        <f aca="false">M168+1</f>
        <v>117</v>
      </c>
      <c r="N169" s="32" t="str">
        <f aca="false">'Deaths per day'!D169</f>
        <v/>
      </c>
      <c r="O169" s="32" t="str">
        <f aca="false">'Deaths per day'!E169</f>
        <v/>
      </c>
      <c r="P169" s="32" t="str">
        <f aca="false">'Deaths per day'!F169</f>
        <v/>
      </c>
      <c r="Q169" s="32" t="str">
        <f aca="false">'Deaths per day'!G169</f>
        <v/>
      </c>
      <c r="R169" s="32" t="str">
        <f aca="false">'Deaths per day'!H169</f>
        <v/>
      </c>
      <c r="S169" s="32" t="str">
        <f aca="false">'Deaths per day'!I169</f>
        <v/>
      </c>
      <c r="T169" s="32" t="str">
        <f aca="false">'Deaths per day'!J169</f>
        <v/>
      </c>
      <c r="U169" s="54"/>
    </row>
    <row r="170" customFormat="false" ht="12.8" hidden="false" customHeight="false" outlineLevel="0" collapsed="false">
      <c r="A170" s="15" t="n">
        <f aca="false">A169+1</f>
        <v>44015</v>
      </c>
      <c r="B170" s="0" t="n">
        <f aca="false">B169+1</f>
        <v>118</v>
      </c>
      <c r="L170" s="15" t="n">
        <f aca="false">L169+1</f>
        <v>117</v>
      </c>
      <c r="M170" s="0" t="n">
        <f aca="false">M169+1</f>
        <v>118</v>
      </c>
      <c r="N170" s="32" t="str">
        <f aca="false">'Deaths per day'!D170</f>
        <v/>
      </c>
      <c r="O170" s="32" t="str">
        <f aca="false">'Deaths per day'!E170</f>
        <v/>
      </c>
      <c r="P170" s="32" t="str">
        <f aca="false">'Deaths per day'!F170</f>
        <v/>
      </c>
      <c r="Q170" s="32" t="str">
        <f aca="false">'Deaths per day'!G170</f>
        <v/>
      </c>
      <c r="R170" s="32" t="str">
        <f aca="false">'Deaths per day'!H170</f>
        <v/>
      </c>
      <c r="S170" s="32" t="str">
        <f aca="false">'Deaths per day'!I170</f>
        <v/>
      </c>
      <c r="T170" s="32" t="str">
        <f aca="false">'Deaths per day'!J170</f>
        <v/>
      </c>
      <c r="U170" s="54"/>
    </row>
    <row r="171" customFormat="false" ht="12.8" hidden="false" customHeight="false" outlineLevel="0" collapsed="false">
      <c r="A171" s="15" t="n">
        <f aca="false">A170+1</f>
        <v>44016</v>
      </c>
      <c r="B171" s="0" t="n">
        <f aca="false">B170+1</f>
        <v>119</v>
      </c>
      <c r="L171" s="15" t="n">
        <f aca="false">L170+1</f>
        <v>118</v>
      </c>
      <c r="M171" s="0" t="n">
        <f aca="false">M170+1</f>
        <v>119</v>
      </c>
      <c r="N171" s="32" t="str">
        <f aca="false">'Deaths per day'!D171</f>
        <v/>
      </c>
      <c r="O171" s="32" t="str">
        <f aca="false">'Deaths per day'!E171</f>
        <v/>
      </c>
      <c r="P171" s="32" t="str">
        <f aca="false">'Deaths per day'!F171</f>
        <v/>
      </c>
      <c r="Q171" s="32" t="str">
        <f aca="false">'Deaths per day'!G171</f>
        <v/>
      </c>
      <c r="R171" s="32" t="str">
        <f aca="false">'Deaths per day'!H171</f>
        <v/>
      </c>
      <c r="S171" s="32" t="str">
        <f aca="false">'Deaths per day'!I171</f>
        <v/>
      </c>
      <c r="T171" s="32" t="str">
        <f aca="false">'Deaths per day'!J171</f>
        <v/>
      </c>
      <c r="U171" s="54"/>
    </row>
    <row r="172" customFormat="false" ht="12.8" hidden="false" customHeight="false" outlineLevel="0" collapsed="false">
      <c r="A172" s="15" t="n">
        <f aca="false">A171+1</f>
        <v>44017</v>
      </c>
      <c r="B172" s="0" t="n">
        <f aca="false">B171+1</f>
        <v>120</v>
      </c>
      <c r="L172" s="15" t="n">
        <f aca="false">L171+1</f>
        <v>119</v>
      </c>
      <c r="M172" s="0" t="n">
        <f aca="false">M171+1</f>
        <v>120</v>
      </c>
      <c r="N172" s="32" t="str">
        <f aca="false">'Deaths per day'!D172</f>
        <v/>
      </c>
      <c r="O172" s="32" t="str">
        <f aca="false">'Deaths per day'!E172</f>
        <v/>
      </c>
      <c r="P172" s="32" t="str">
        <f aca="false">'Deaths per day'!F172</f>
        <v/>
      </c>
      <c r="Q172" s="32" t="str">
        <f aca="false">'Deaths per day'!G172</f>
        <v/>
      </c>
      <c r="R172" s="32" t="str">
        <f aca="false">'Deaths per day'!H172</f>
        <v/>
      </c>
      <c r="S172" s="32" t="str">
        <f aca="false">'Deaths per day'!I172</f>
        <v/>
      </c>
      <c r="T172" s="32" t="str">
        <f aca="false">'Deaths per day'!J172</f>
        <v/>
      </c>
      <c r="U172" s="54"/>
    </row>
    <row r="173" customFormat="false" ht="12.8" hidden="false" customHeight="false" outlineLevel="0" collapsed="false">
      <c r="A173" s="15" t="n">
        <f aca="false">A172+1</f>
        <v>44018</v>
      </c>
      <c r="B173" s="0" t="n">
        <f aca="false">B172+1</f>
        <v>121</v>
      </c>
      <c r="L173" s="15" t="n">
        <f aca="false">L172+1</f>
        <v>120</v>
      </c>
      <c r="M173" s="0" t="n">
        <f aca="false">M172+1</f>
        <v>121</v>
      </c>
      <c r="N173" s="32" t="str">
        <f aca="false">'Deaths per day'!D173</f>
        <v/>
      </c>
      <c r="O173" s="32" t="str">
        <f aca="false">'Deaths per day'!E173</f>
        <v/>
      </c>
      <c r="P173" s="32" t="str">
        <f aca="false">'Deaths per day'!F173</f>
        <v/>
      </c>
      <c r="Q173" s="32" t="str">
        <f aca="false">'Deaths per day'!G173</f>
        <v/>
      </c>
      <c r="R173" s="32" t="str">
        <f aca="false">'Deaths per day'!H173</f>
        <v/>
      </c>
      <c r="S173" s="32" t="str">
        <f aca="false">'Deaths per day'!I173</f>
        <v/>
      </c>
      <c r="T173" s="32" t="str">
        <f aca="false">'Deaths per day'!J173</f>
        <v/>
      </c>
      <c r="U173" s="54"/>
    </row>
    <row r="174" customFormat="false" ht="12.8" hidden="false" customHeight="false" outlineLevel="0" collapsed="false">
      <c r="A174" s="15" t="n">
        <f aca="false">A173+1</f>
        <v>44019</v>
      </c>
      <c r="B174" s="0" t="n">
        <f aca="false">B173+1</f>
        <v>122</v>
      </c>
      <c r="L174" s="15" t="n">
        <f aca="false">L173+1</f>
        <v>121</v>
      </c>
      <c r="M174" s="0" t="n">
        <f aca="false">M173+1</f>
        <v>122</v>
      </c>
      <c r="N174" s="32" t="str">
        <f aca="false">'Deaths per day'!D174</f>
        <v/>
      </c>
      <c r="O174" s="32" t="str">
        <f aca="false">'Deaths per day'!E174</f>
        <v/>
      </c>
      <c r="P174" s="32" t="str">
        <f aca="false">'Deaths per day'!F174</f>
        <v/>
      </c>
      <c r="Q174" s="32" t="str">
        <f aca="false">'Deaths per day'!G174</f>
        <v/>
      </c>
      <c r="R174" s="32" t="str">
        <f aca="false">'Deaths per day'!H174</f>
        <v/>
      </c>
      <c r="S174" s="32" t="str">
        <f aca="false">'Deaths per day'!I174</f>
        <v/>
      </c>
      <c r="T174" s="32" t="str">
        <f aca="false">'Deaths per day'!J174</f>
        <v/>
      </c>
      <c r="U174" s="54"/>
    </row>
    <row r="175" customFormat="false" ht="12.8" hidden="false" customHeight="false" outlineLevel="0" collapsed="false">
      <c r="A175" s="15" t="n">
        <f aca="false">A174+1</f>
        <v>44020</v>
      </c>
      <c r="B175" s="0" t="n">
        <f aca="false">B174+1</f>
        <v>123</v>
      </c>
      <c r="L175" s="15" t="n">
        <f aca="false">L174+1</f>
        <v>122</v>
      </c>
      <c r="M175" s="0" t="n">
        <f aca="false">M174+1</f>
        <v>123</v>
      </c>
      <c r="N175" s="32" t="str">
        <f aca="false">'Deaths per day'!D175</f>
        <v/>
      </c>
      <c r="O175" s="32" t="str">
        <f aca="false">'Deaths per day'!E175</f>
        <v/>
      </c>
      <c r="P175" s="32" t="str">
        <f aca="false">'Deaths per day'!F175</f>
        <v/>
      </c>
      <c r="Q175" s="32" t="str">
        <f aca="false">'Deaths per day'!G175</f>
        <v/>
      </c>
      <c r="R175" s="32" t="str">
        <f aca="false">'Deaths per day'!H175</f>
        <v/>
      </c>
      <c r="S175" s="32" t="str">
        <f aca="false">'Deaths per day'!I175</f>
        <v/>
      </c>
      <c r="T175" s="32" t="str">
        <f aca="false">'Deaths per day'!J175</f>
        <v/>
      </c>
      <c r="U175" s="54"/>
    </row>
    <row r="176" customFormat="false" ht="12.8" hidden="false" customHeight="false" outlineLevel="0" collapsed="false">
      <c r="A176" s="15" t="n">
        <f aca="false">A175+1</f>
        <v>44021</v>
      </c>
      <c r="B176" s="0" t="n">
        <f aca="false">B175+1</f>
        <v>124</v>
      </c>
      <c r="L176" s="15" t="n">
        <f aca="false">L175+1</f>
        <v>123</v>
      </c>
      <c r="M176" s="0" t="n">
        <f aca="false">M175+1</f>
        <v>124</v>
      </c>
      <c r="N176" s="32" t="str">
        <f aca="false">'Deaths per day'!D176</f>
        <v/>
      </c>
      <c r="O176" s="32" t="str">
        <f aca="false">'Deaths per day'!E176</f>
        <v/>
      </c>
      <c r="P176" s="32" t="str">
        <f aca="false">'Deaths per day'!F176</f>
        <v/>
      </c>
      <c r="Q176" s="32" t="str">
        <f aca="false">'Deaths per day'!G176</f>
        <v/>
      </c>
      <c r="R176" s="32" t="str">
        <f aca="false">'Deaths per day'!H176</f>
        <v/>
      </c>
      <c r="S176" s="32" t="str">
        <f aca="false">'Deaths per day'!I176</f>
        <v/>
      </c>
      <c r="T176" s="32" t="str">
        <f aca="false">'Deaths per day'!J176</f>
        <v/>
      </c>
      <c r="U176" s="54"/>
    </row>
    <row r="177" customFormat="false" ht="12.8" hidden="false" customHeight="false" outlineLevel="0" collapsed="false">
      <c r="A177" s="15" t="n">
        <f aca="false">A176+1</f>
        <v>44022</v>
      </c>
      <c r="B177" s="0" t="n">
        <f aca="false">B176+1</f>
        <v>125</v>
      </c>
      <c r="L177" s="15" t="n">
        <f aca="false">L176+1</f>
        <v>124</v>
      </c>
      <c r="M177" s="0" t="n">
        <f aca="false">M176+1</f>
        <v>125</v>
      </c>
      <c r="N177" s="32" t="str">
        <f aca="false">'Deaths per day'!D177</f>
        <v/>
      </c>
      <c r="O177" s="32" t="str">
        <f aca="false">'Deaths per day'!E177</f>
        <v/>
      </c>
      <c r="P177" s="32" t="str">
        <f aca="false">'Deaths per day'!F177</f>
        <v/>
      </c>
      <c r="Q177" s="32" t="str">
        <f aca="false">'Deaths per day'!G177</f>
        <v/>
      </c>
      <c r="R177" s="32" t="str">
        <f aca="false">'Deaths per day'!H177</f>
        <v/>
      </c>
      <c r="S177" s="32" t="str">
        <f aca="false">'Deaths per day'!I177</f>
        <v/>
      </c>
      <c r="T177" s="32" t="str">
        <f aca="false">'Deaths per day'!J177</f>
        <v/>
      </c>
      <c r="U177" s="54"/>
    </row>
    <row r="178" customFormat="false" ht="12.8" hidden="false" customHeight="false" outlineLevel="0" collapsed="false">
      <c r="A178" s="15" t="n">
        <f aca="false">A177+1</f>
        <v>44023</v>
      </c>
      <c r="B178" s="0" t="n">
        <f aca="false">B177+1</f>
        <v>126</v>
      </c>
      <c r="L178" s="15" t="n">
        <f aca="false">L177+1</f>
        <v>125</v>
      </c>
      <c r="M178" s="0" t="n">
        <f aca="false">M177+1</f>
        <v>126</v>
      </c>
      <c r="N178" s="32" t="str">
        <f aca="false">'Deaths per day'!D178</f>
        <v/>
      </c>
      <c r="O178" s="32" t="str">
        <f aca="false">'Deaths per day'!E178</f>
        <v/>
      </c>
      <c r="P178" s="32" t="str">
        <f aca="false">'Deaths per day'!F178</f>
        <v/>
      </c>
      <c r="Q178" s="32" t="str">
        <f aca="false">'Deaths per day'!G178</f>
        <v/>
      </c>
      <c r="R178" s="32" t="str">
        <f aca="false">'Deaths per day'!H178</f>
        <v/>
      </c>
      <c r="S178" s="32" t="str">
        <f aca="false">'Deaths per day'!I178</f>
        <v/>
      </c>
      <c r="T178" s="32" t="str">
        <f aca="false">'Deaths per day'!J178</f>
        <v/>
      </c>
      <c r="U178" s="54"/>
    </row>
    <row r="179" customFormat="false" ht="12.8" hidden="false" customHeight="false" outlineLevel="0" collapsed="false">
      <c r="A179" s="15" t="n">
        <f aca="false">A178+1</f>
        <v>44024</v>
      </c>
      <c r="B179" s="0" t="n">
        <f aca="false">B178+1</f>
        <v>127</v>
      </c>
      <c r="L179" s="15" t="n">
        <f aca="false">L178+1</f>
        <v>126</v>
      </c>
      <c r="M179" s="0" t="n">
        <f aca="false">M178+1</f>
        <v>127</v>
      </c>
      <c r="N179" s="32" t="str">
        <f aca="false">'Deaths per day'!D179</f>
        <v/>
      </c>
      <c r="O179" s="32" t="str">
        <f aca="false">'Deaths per day'!E179</f>
        <v/>
      </c>
      <c r="P179" s="32" t="str">
        <f aca="false">'Deaths per day'!F179</f>
        <v/>
      </c>
      <c r="Q179" s="32" t="str">
        <f aca="false">'Deaths per day'!G179</f>
        <v/>
      </c>
      <c r="R179" s="32" t="str">
        <f aca="false">'Deaths per day'!H179</f>
        <v/>
      </c>
      <c r="S179" s="32" t="str">
        <f aca="false">'Deaths per day'!I179</f>
        <v/>
      </c>
      <c r="T179" s="32" t="str">
        <f aca="false">'Deaths per day'!J179</f>
        <v/>
      </c>
      <c r="U179" s="54"/>
    </row>
    <row r="180" customFormat="false" ht="12.8" hidden="false" customHeight="false" outlineLevel="0" collapsed="false">
      <c r="A180" s="15" t="n">
        <f aca="false">A179+1</f>
        <v>44025</v>
      </c>
      <c r="B180" s="0" t="n">
        <f aca="false">B179+1</f>
        <v>128</v>
      </c>
      <c r="L180" s="15" t="n">
        <f aca="false">L179+1</f>
        <v>127</v>
      </c>
      <c r="M180" s="0" t="n">
        <f aca="false">M179+1</f>
        <v>128</v>
      </c>
      <c r="N180" s="32" t="str">
        <f aca="false">'Deaths per day'!D180</f>
        <v/>
      </c>
      <c r="O180" s="32" t="str">
        <f aca="false">'Deaths per day'!E180</f>
        <v/>
      </c>
      <c r="P180" s="32" t="str">
        <f aca="false">'Deaths per day'!F180</f>
        <v/>
      </c>
      <c r="Q180" s="32" t="str">
        <f aca="false">'Deaths per day'!G180</f>
        <v/>
      </c>
      <c r="R180" s="32" t="str">
        <f aca="false">'Deaths per day'!H180</f>
        <v/>
      </c>
      <c r="S180" s="32" t="str">
        <f aca="false">'Deaths per day'!I180</f>
        <v/>
      </c>
      <c r="T180" s="32" t="str">
        <f aca="false">'Deaths per day'!J180</f>
        <v/>
      </c>
      <c r="U180" s="54"/>
    </row>
    <row r="181" customFormat="false" ht="12.8" hidden="false" customHeight="false" outlineLevel="0" collapsed="false">
      <c r="A181" s="15" t="n">
        <f aca="false">A180+1</f>
        <v>44026</v>
      </c>
      <c r="B181" s="0" t="n">
        <f aca="false">B180+1</f>
        <v>129</v>
      </c>
      <c r="L181" s="15" t="n">
        <f aca="false">L180+1</f>
        <v>128</v>
      </c>
      <c r="M181" s="0" t="n">
        <f aca="false">M180+1</f>
        <v>129</v>
      </c>
      <c r="N181" s="32" t="str">
        <f aca="false">'Deaths per day'!D181</f>
        <v/>
      </c>
      <c r="O181" s="32" t="str">
        <f aca="false">'Deaths per day'!E181</f>
        <v/>
      </c>
      <c r="P181" s="32" t="str">
        <f aca="false">'Deaths per day'!F181</f>
        <v/>
      </c>
      <c r="Q181" s="32" t="str">
        <f aca="false">'Deaths per day'!G181</f>
        <v/>
      </c>
      <c r="R181" s="32" t="str">
        <f aca="false">'Deaths per day'!H181</f>
        <v/>
      </c>
      <c r="S181" s="32" t="str">
        <f aca="false">'Deaths per day'!I181</f>
        <v/>
      </c>
      <c r="T181" s="32" t="str">
        <f aca="false">'Deaths per day'!J181</f>
        <v/>
      </c>
      <c r="U181" s="54"/>
    </row>
    <row r="182" customFormat="false" ht="12.8" hidden="false" customHeight="false" outlineLevel="0" collapsed="false">
      <c r="A182" s="15" t="n">
        <f aca="false">A181+1</f>
        <v>44027</v>
      </c>
      <c r="B182" s="0" t="n">
        <f aca="false">B181+1</f>
        <v>130</v>
      </c>
      <c r="L182" s="15" t="n">
        <f aca="false">L181+1</f>
        <v>129</v>
      </c>
      <c r="M182" s="0" t="n">
        <f aca="false">M181+1</f>
        <v>130</v>
      </c>
      <c r="N182" s="32" t="str">
        <f aca="false">'Deaths per day'!D182</f>
        <v/>
      </c>
      <c r="O182" s="32" t="str">
        <f aca="false">'Deaths per day'!E182</f>
        <v/>
      </c>
      <c r="P182" s="32" t="str">
        <f aca="false">'Deaths per day'!F182</f>
        <v/>
      </c>
      <c r="Q182" s="32" t="str">
        <f aca="false">'Deaths per day'!G182</f>
        <v/>
      </c>
      <c r="R182" s="32" t="str">
        <f aca="false">'Deaths per day'!H182</f>
        <v/>
      </c>
      <c r="S182" s="32" t="str">
        <f aca="false">'Deaths per day'!I182</f>
        <v/>
      </c>
      <c r="T182" s="32" t="str">
        <f aca="false">'Deaths per day'!J182</f>
        <v/>
      </c>
      <c r="U182" s="54"/>
    </row>
    <row r="183" customFormat="false" ht="12.8" hidden="false" customHeight="false" outlineLevel="0" collapsed="false">
      <c r="A183" s="15" t="n">
        <f aca="false">A182+1</f>
        <v>44028</v>
      </c>
      <c r="B183" s="0" t="n">
        <f aca="false">B182+1</f>
        <v>131</v>
      </c>
      <c r="L183" s="15" t="n">
        <f aca="false">L182+1</f>
        <v>130</v>
      </c>
      <c r="M183" s="0" t="n">
        <f aca="false">M182+1</f>
        <v>131</v>
      </c>
      <c r="N183" s="32" t="str">
        <f aca="false">'Deaths per day'!D183</f>
        <v/>
      </c>
      <c r="O183" s="32" t="str">
        <f aca="false">'Deaths per day'!E183</f>
        <v/>
      </c>
      <c r="P183" s="32" t="str">
        <f aca="false">'Deaths per day'!F183</f>
        <v/>
      </c>
      <c r="Q183" s="32" t="str">
        <f aca="false">'Deaths per day'!G183</f>
        <v/>
      </c>
      <c r="R183" s="32" t="str">
        <f aca="false">'Deaths per day'!H183</f>
        <v/>
      </c>
      <c r="S183" s="32" t="str">
        <f aca="false">'Deaths per day'!I183</f>
        <v/>
      </c>
      <c r="T183" s="32" t="str">
        <f aca="false">'Deaths per day'!J183</f>
        <v/>
      </c>
      <c r="U183" s="54"/>
    </row>
    <row r="184" customFormat="false" ht="12.8" hidden="false" customHeight="false" outlineLevel="0" collapsed="false">
      <c r="A184" s="15" t="n">
        <f aca="false">A183+1</f>
        <v>44029</v>
      </c>
      <c r="B184" s="0" t="n">
        <f aca="false">B183+1</f>
        <v>132</v>
      </c>
      <c r="L184" s="15" t="n">
        <f aca="false">L183+1</f>
        <v>131</v>
      </c>
      <c r="M184" s="0" t="n">
        <f aca="false">M183+1</f>
        <v>132</v>
      </c>
      <c r="N184" s="32" t="str">
        <f aca="false">'Deaths per day'!D184</f>
        <v/>
      </c>
      <c r="O184" s="32" t="str">
        <f aca="false">'Deaths per day'!E184</f>
        <v/>
      </c>
      <c r="P184" s="32" t="str">
        <f aca="false">'Deaths per day'!F184</f>
        <v/>
      </c>
      <c r="Q184" s="32" t="str">
        <f aca="false">'Deaths per day'!G184</f>
        <v/>
      </c>
      <c r="R184" s="32" t="str">
        <f aca="false">'Deaths per day'!H184</f>
        <v/>
      </c>
      <c r="S184" s="32" t="str">
        <f aca="false">'Deaths per day'!I184</f>
        <v/>
      </c>
      <c r="T184" s="32" t="str">
        <f aca="false">'Deaths per day'!J184</f>
        <v/>
      </c>
      <c r="U184" s="54"/>
    </row>
    <row r="185" customFormat="false" ht="12.8" hidden="false" customHeight="false" outlineLevel="0" collapsed="false">
      <c r="A185" s="15" t="n">
        <f aca="false">A184+1</f>
        <v>44030</v>
      </c>
      <c r="B185" s="0" t="n">
        <f aca="false">B184+1</f>
        <v>133</v>
      </c>
      <c r="L185" s="15" t="n">
        <f aca="false">L184+1</f>
        <v>132</v>
      </c>
      <c r="M185" s="0" t="n">
        <f aca="false">M184+1</f>
        <v>133</v>
      </c>
      <c r="N185" s="32" t="str">
        <f aca="false">'Deaths per day'!D185</f>
        <v/>
      </c>
      <c r="O185" s="32" t="str">
        <f aca="false">'Deaths per day'!E185</f>
        <v/>
      </c>
      <c r="P185" s="32" t="str">
        <f aca="false">'Deaths per day'!F185</f>
        <v/>
      </c>
      <c r="Q185" s="32" t="str">
        <f aca="false">'Deaths per day'!G185</f>
        <v/>
      </c>
      <c r="R185" s="32" t="str">
        <f aca="false">'Deaths per day'!H185</f>
        <v/>
      </c>
      <c r="S185" s="32" t="str">
        <f aca="false">'Deaths per day'!I185</f>
        <v/>
      </c>
      <c r="T185" s="32" t="str">
        <f aca="false">'Deaths per day'!J185</f>
        <v/>
      </c>
      <c r="U185" s="54"/>
    </row>
    <row r="186" customFormat="false" ht="12.8" hidden="false" customHeight="false" outlineLevel="0" collapsed="false">
      <c r="A186" s="15" t="n">
        <f aca="false">A185+1</f>
        <v>44031</v>
      </c>
      <c r="B186" s="0" t="n">
        <f aca="false">B185+1</f>
        <v>134</v>
      </c>
      <c r="L186" s="15" t="n">
        <f aca="false">L185+1</f>
        <v>133</v>
      </c>
      <c r="M186" s="0" t="n">
        <f aca="false">M185+1</f>
        <v>134</v>
      </c>
      <c r="N186" s="32" t="str">
        <f aca="false">'Deaths per day'!D186</f>
        <v/>
      </c>
      <c r="O186" s="32" t="str">
        <f aca="false">'Deaths per day'!E186</f>
        <v/>
      </c>
      <c r="P186" s="32" t="str">
        <f aca="false">'Deaths per day'!F186</f>
        <v/>
      </c>
      <c r="Q186" s="32" t="str">
        <f aca="false">'Deaths per day'!G186</f>
        <v/>
      </c>
      <c r="R186" s="32" t="str">
        <f aca="false">'Deaths per day'!H186</f>
        <v/>
      </c>
      <c r="S186" s="32" t="str">
        <f aca="false">'Deaths per day'!I186</f>
        <v/>
      </c>
      <c r="T186" s="32" t="str">
        <f aca="false">'Deaths per day'!J186</f>
        <v/>
      </c>
      <c r="U186" s="54"/>
    </row>
    <row r="187" customFormat="false" ht="12.8" hidden="false" customHeight="false" outlineLevel="0" collapsed="false">
      <c r="A187" s="15" t="n">
        <f aca="false">A186+1</f>
        <v>44032</v>
      </c>
      <c r="B187" s="0" t="n">
        <f aca="false">B186+1</f>
        <v>135</v>
      </c>
      <c r="L187" s="15" t="n">
        <f aca="false">L186+1</f>
        <v>134</v>
      </c>
      <c r="M187" s="0" t="n">
        <f aca="false">M186+1</f>
        <v>135</v>
      </c>
      <c r="N187" s="32" t="str">
        <f aca="false">'Deaths per day'!D187</f>
        <v/>
      </c>
      <c r="O187" s="32" t="str">
        <f aca="false">'Deaths per day'!E187</f>
        <v/>
      </c>
      <c r="P187" s="32" t="str">
        <f aca="false">'Deaths per day'!F187</f>
        <v/>
      </c>
      <c r="Q187" s="32" t="str">
        <f aca="false">'Deaths per day'!G187</f>
        <v/>
      </c>
      <c r="R187" s="32" t="str">
        <f aca="false">'Deaths per day'!H187</f>
        <v/>
      </c>
      <c r="S187" s="32" t="str">
        <f aca="false">'Deaths per day'!I187</f>
        <v/>
      </c>
      <c r="T187" s="32" t="str">
        <f aca="false">'Deaths per day'!J187</f>
        <v/>
      </c>
      <c r="U187" s="54"/>
    </row>
    <row r="188" customFormat="false" ht="12.8" hidden="false" customHeight="false" outlineLevel="0" collapsed="false">
      <c r="A188" s="15" t="n">
        <f aca="false">A187+1</f>
        <v>44033</v>
      </c>
      <c r="B188" s="0" t="n">
        <f aca="false">B187+1</f>
        <v>136</v>
      </c>
      <c r="L188" s="15" t="n">
        <f aca="false">L187+1</f>
        <v>135</v>
      </c>
      <c r="M188" s="0" t="n">
        <f aca="false">M187+1</f>
        <v>136</v>
      </c>
      <c r="N188" s="32" t="str">
        <f aca="false">'Deaths per day'!D188</f>
        <v/>
      </c>
      <c r="O188" s="32" t="str">
        <f aca="false">'Deaths per day'!E188</f>
        <v/>
      </c>
      <c r="P188" s="32" t="str">
        <f aca="false">'Deaths per day'!F188</f>
        <v/>
      </c>
      <c r="Q188" s="32" t="str">
        <f aca="false">'Deaths per day'!G188</f>
        <v/>
      </c>
      <c r="R188" s="32" t="str">
        <f aca="false">'Deaths per day'!H188</f>
        <v/>
      </c>
      <c r="S188" s="32" t="str">
        <f aca="false">'Deaths per day'!I188</f>
        <v/>
      </c>
      <c r="T188" s="32" t="str">
        <f aca="false">'Deaths per day'!J188</f>
        <v/>
      </c>
      <c r="U188" s="54"/>
    </row>
    <row r="189" customFormat="false" ht="12.8" hidden="false" customHeight="false" outlineLevel="0" collapsed="false">
      <c r="A189" s="15" t="n">
        <f aca="false">A188+1</f>
        <v>44034</v>
      </c>
      <c r="B189" s="0" t="n">
        <f aca="false">B188+1</f>
        <v>137</v>
      </c>
      <c r="L189" s="15" t="n">
        <f aca="false">L188+1</f>
        <v>136</v>
      </c>
      <c r="M189" s="0" t="n">
        <f aca="false">M188+1</f>
        <v>137</v>
      </c>
      <c r="N189" s="32" t="str">
        <f aca="false">'Deaths per day'!D189</f>
        <v/>
      </c>
      <c r="O189" s="32" t="str">
        <f aca="false">'Deaths per day'!E189</f>
        <v/>
      </c>
      <c r="P189" s="32" t="str">
        <f aca="false">'Deaths per day'!F189</f>
        <v/>
      </c>
      <c r="Q189" s="32" t="str">
        <f aca="false">'Deaths per day'!G189</f>
        <v/>
      </c>
      <c r="R189" s="32" t="str">
        <f aca="false">'Deaths per day'!H189</f>
        <v/>
      </c>
      <c r="S189" s="32" t="str">
        <f aca="false">'Deaths per day'!I189</f>
        <v/>
      </c>
      <c r="T189" s="32" t="str">
        <f aca="false">'Deaths per day'!J189</f>
        <v/>
      </c>
      <c r="U189" s="54"/>
    </row>
    <row r="190" customFormat="false" ht="12.8" hidden="false" customHeight="false" outlineLevel="0" collapsed="false">
      <c r="A190" s="15" t="n">
        <f aca="false">A189+1</f>
        <v>44035</v>
      </c>
      <c r="B190" s="0" t="n">
        <f aca="false">B189+1</f>
        <v>138</v>
      </c>
      <c r="L190" s="15" t="n">
        <f aca="false">L189+1</f>
        <v>137</v>
      </c>
      <c r="M190" s="0" t="n">
        <f aca="false">M189+1</f>
        <v>138</v>
      </c>
      <c r="N190" s="32" t="str">
        <f aca="false">'Deaths per day'!D190</f>
        <v/>
      </c>
      <c r="O190" s="32" t="str">
        <f aca="false">'Deaths per day'!E190</f>
        <v/>
      </c>
      <c r="P190" s="32" t="str">
        <f aca="false">'Deaths per day'!F190</f>
        <v/>
      </c>
      <c r="Q190" s="32" t="str">
        <f aca="false">'Deaths per day'!G190</f>
        <v/>
      </c>
      <c r="R190" s="32" t="str">
        <f aca="false">'Deaths per day'!H190</f>
        <v/>
      </c>
      <c r="S190" s="32" t="str">
        <f aca="false">'Deaths per day'!I190</f>
        <v/>
      </c>
      <c r="T190" s="32" t="str">
        <f aca="false">'Deaths per day'!J190</f>
        <v/>
      </c>
      <c r="U190" s="54"/>
    </row>
    <row r="191" customFormat="false" ht="12.8" hidden="false" customHeight="false" outlineLevel="0" collapsed="false">
      <c r="A191" s="15" t="n">
        <f aca="false">A190+1</f>
        <v>44036</v>
      </c>
      <c r="B191" s="0" t="n">
        <f aca="false">B190+1</f>
        <v>139</v>
      </c>
      <c r="L191" s="15" t="n">
        <f aca="false">L190+1</f>
        <v>138</v>
      </c>
      <c r="M191" s="0" t="n">
        <f aca="false">M190+1</f>
        <v>139</v>
      </c>
      <c r="N191" s="32" t="str">
        <f aca="false">'Deaths per day'!D191</f>
        <v/>
      </c>
      <c r="O191" s="32" t="str">
        <f aca="false">'Deaths per day'!E191</f>
        <v/>
      </c>
      <c r="P191" s="32" t="str">
        <f aca="false">'Deaths per day'!F191</f>
        <v/>
      </c>
      <c r="Q191" s="32" t="str">
        <f aca="false">'Deaths per day'!G191</f>
        <v/>
      </c>
      <c r="R191" s="32" t="str">
        <f aca="false">'Deaths per day'!H191</f>
        <v/>
      </c>
      <c r="S191" s="32" t="str">
        <f aca="false">'Deaths per day'!I191</f>
        <v/>
      </c>
      <c r="T191" s="32" t="str">
        <f aca="false">'Deaths per day'!J191</f>
        <v/>
      </c>
      <c r="U191" s="54"/>
    </row>
    <row r="192" customFormat="false" ht="12.8" hidden="false" customHeight="false" outlineLevel="0" collapsed="false">
      <c r="A192" s="15" t="n">
        <f aca="false">A191+1</f>
        <v>44037</v>
      </c>
      <c r="B192" s="0" t="n">
        <f aca="false">B191+1</f>
        <v>140</v>
      </c>
      <c r="L192" s="15" t="n">
        <f aca="false">L191+1</f>
        <v>139</v>
      </c>
      <c r="M192" s="0" t="n">
        <f aca="false">M191+1</f>
        <v>140</v>
      </c>
      <c r="N192" s="32" t="str">
        <f aca="false">'Deaths per day'!D192</f>
        <v/>
      </c>
      <c r="O192" s="32" t="str">
        <f aca="false">'Deaths per day'!E192</f>
        <v/>
      </c>
      <c r="P192" s="32" t="str">
        <f aca="false">'Deaths per day'!F192</f>
        <v/>
      </c>
      <c r="Q192" s="32" t="str">
        <f aca="false">'Deaths per day'!G192</f>
        <v/>
      </c>
      <c r="R192" s="32" t="str">
        <f aca="false">'Deaths per day'!H192</f>
        <v/>
      </c>
      <c r="S192" s="32" t="str">
        <f aca="false">'Deaths per day'!I192</f>
        <v/>
      </c>
      <c r="T192" s="32" t="str">
        <f aca="false">'Deaths per day'!J192</f>
        <v/>
      </c>
      <c r="U192" s="54"/>
    </row>
    <row r="193" customFormat="false" ht="12.8" hidden="false" customHeight="false" outlineLevel="0" collapsed="false">
      <c r="A193" s="15" t="n">
        <f aca="false">A192+1</f>
        <v>44038</v>
      </c>
      <c r="B193" s="0" t="n">
        <f aca="false">B192+1</f>
        <v>141</v>
      </c>
      <c r="L193" s="15" t="n">
        <f aca="false">L192+1</f>
        <v>140</v>
      </c>
      <c r="M193" s="0" t="n">
        <f aca="false">M192+1</f>
        <v>141</v>
      </c>
      <c r="N193" s="32" t="str">
        <f aca="false">'Deaths per day'!D193</f>
        <v/>
      </c>
      <c r="O193" s="32" t="str">
        <f aca="false">'Deaths per day'!E193</f>
        <v/>
      </c>
      <c r="P193" s="32" t="str">
        <f aca="false">'Deaths per day'!F193</f>
        <v/>
      </c>
      <c r="Q193" s="32" t="str">
        <f aca="false">'Deaths per day'!G193</f>
        <v/>
      </c>
      <c r="R193" s="32" t="str">
        <f aca="false">'Deaths per day'!H193</f>
        <v/>
      </c>
      <c r="S193" s="32" t="str">
        <f aca="false">'Deaths per day'!I193</f>
        <v/>
      </c>
      <c r="T193" s="32" t="str">
        <f aca="false">'Deaths per day'!J193</f>
        <v/>
      </c>
      <c r="U193" s="54"/>
    </row>
    <row r="194" customFormat="false" ht="12.8" hidden="false" customHeight="false" outlineLevel="0" collapsed="false">
      <c r="A194" s="15" t="n">
        <f aca="false">A193+1</f>
        <v>44039</v>
      </c>
      <c r="B194" s="0" t="n">
        <f aca="false">B193+1</f>
        <v>142</v>
      </c>
      <c r="L194" s="15" t="n">
        <f aca="false">L193+1</f>
        <v>141</v>
      </c>
      <c r="M194" s="0" t="n">
        <f aca="false">M193+1</f>
        <v>142</v>
      </c>
      <c r="N194" s="32" t="str">
        <f aca="false">'Deaths per day'!D194</f>
        <v/>
      </c>
      <c r="O194" s="32" t="str">
        <f aca="false">'Deaths per day'!E194</f>
        <v/>
      </c>
      <c r="P194" s="32" t="str">
        <f aca="false">'Deaths per day'!F194</f>
        <v/>
      </c>
      <c r="Q194" s="32" t="str">
        <f aca="false">'Deaths per day'!G194</f>
        <v/>
      </c>
      <c r="R194" s="32" t="str">
        <f aca="false">'Deaths per day'!H194</f>
        <v/>
      </c>
      <c r="S194" s="32" t="str">
        <f aca="false">'Deaths per day'!I194</f>
        <v/>
      </c>
      <c r="T194" s="32" t="str">
        <f aca="false">'Deaths per day'!J194</f>
        <v/>
      </c>
      <c r="U194" s="54"/>
    </row>
    <row r="195" customFormat="false" ht="12.8" hidden="false" customHeight="false" outlineLevel="0" collapsed="false">
      <c r="A195" s="15" t="n">
        <f aca="false">A194+1</f>
        <v>44040</v>
      </c>
      <c r="B195" s="0" t="n">
        <f aca="false">B194+1</f>
        <v>143</v>
      </c>
      <c r="L195" s="15" t="n">
        <f aca="false">L194+1</f>
        <v>142</v>
      </c>
      <c r="M195" s="0" t="n">
        <f aca="false">M194+1</f>
        <v>143</v>
      </c>
      <c r="N195" s="32" t="str">
        <f aca="false">'Deaths per day'!D195</f>
        <v/>
      </c>
      <c r="O195" s="32" t="str">
        <f aca="false">'Deaths per day'!E195</f>
        <v/>
      </c>
      <c r="P195" s="32" t="str">
        <f aca="false">'Deaths per day'!F195</f>
        <v/>
      </c>
      <c r="Q195" s="32" t="str">
        <f aca="false">'Deaths per day'!G195</f>
        <v/>
      </c>
      <c r="R195" s="32" t="str">
        <f aca="false">'Deaths per day'!H195</f>
        <v/>
      </c>
      <c r="S195" s="32" t="str">
        <f aca="false">'Deaths per day'!I195</f>
        <v/>
      </c>
      <c r="T195" s="32" t="str">
        <f aca="false">'Deaths per day'!J195</f>
        <v/>
      </c>
      <c r="U195" s="54"/>
    </row>
    <row r="196" customFormat="false" ht="12.8" hidden="false" customHeight="false" outlineLevel="0" collapsed="false">
      <c r="A196" s="15" t="n">
        <f aca="false">A195+1</f>
        <v>44041</v>
      </c>
      <c r="B196" s="0" t="n">
        <f aca="false">B195+1</f>
        <v>144</v>
      </c>
      <c r="L196" s="15" t="n">
        <f aca="false">L195+1</f>
        <v>143</v>
      </c>
      <c r="M196" s="0" t="n">
        <f aca="false">M195+1</f>
        <v>144</v>
      </c>
      <c r="N196" s="32" t="str">
        <f aca="false">'Deaths per day'!D196</f>
        <v/>
      </c>
      <c r="O196" s="32" t="str">
        <f aca="false">'Deaths per day'!E196</f>
        <v/>
      </c>
      <c r="P196" s="32" t="str">
        <f aca="false">'Deaths per day'!F196</f>
        <v/>
      </c>
      <c r="Q196" s="32" t="str">
        <f aca="false">'Deaths per day'!G196</f>
        <v/>
      </c>
      <c r="R196" s="32" t="str">
        <f aca="false">'Deaths per day'!H196</f>
        <v/>
      </c>
      <c r="S196" s="32" t="str">
        <f aca="false">'Deaths per day'!I196</f>
        <v/>
      </c>
      <c r="T196" s="32" t="str">
        <f aca="false">'Deaths per day'!J196</f>
        <v/>
      </c>
      <c r="U196" s="54"/>
    </row>
    <row r="197" customFormat="false" ht="12.8" hidden="false" customHeight="false" outlineLevel="0" collapsed="false">
      <c r="A197" s="15" t="n">
        <f aca="false">A196+1</f>
        <v>44042</v>
      </c>
      <c r="B197" s="0" t="n">
        <f aca="false">B196+1</f>
        <v>145</v>
      </c>
      <c r="L197" s="15" t="n">
        <f aca="false">L196+1</f>
        <v>144</v>
      </c>
      <c r="M197" s="0" t="n">
        <f aca="false">M196+1</f>
        <v>145</v>
      </c>
      <c r="N197" s="32" t="str">
        <f aca="false">'Deaths per day'!D197</f>
        <v/>
      </c>
      <c r="O197" s="32" t="str">
        <f aca="false">'Deaths per day'!E197</f>
        <v/>
      </c>
      <c r="P197" s="32" t="str">
        <f aca="false">'Deaths per day'!F197</f>
        <v/>
      </c>
      <c r="Q197" s="32" t="str">
        <f aca="false">'Deaths per day'!G197</f>
        <v/>
      </c>
      <c r="R197" s="32" t="str">
        <f aca="false">'Deaths per day'!H197</f>
        <v/>
      </c>
      <c r="S197" s="32" t="str">
        <f aca="false">'Deaths per day'!I197</f>
        <v/>
      </c>
      <c r="T197" s="32" t="str">
        <f aca="false">'Deaths per day'!J197</f>
        <v/>
      </c>
      <c r="U197" s="54"/>
    </row>
    <row r="198" customFormat="false" ht="12.8" hidden="false" customHeight="false" outlineLevel="0" collapsed="false">
      <c r="A198" s="15" t="n">
        <f aca="false">A197+1</f>
        <v>44043</v>
      </c>
      <c r="B198" s="0" t="n">
        <f aca="false">B197+1</f>
        <v>146</v>
      </c>
      <c r="L198" s="15" t="n">
        <f aca="false">L197+1</f>
        <v>145</v>
      </c>
      <c r="M198" s="0" t="n">
        <f aca="false">M197+1</f>
        <v>146</v>
      </c>
      <c r="N198" s="32" t="str">
        <f aca="false">'Deaths per day'!D198</f>
        <v/>
      </c>
      <c r="O198" s="32" t="str">
        <f aca="false">'Deaths per day'!E198</f>
        <v/>
      </c>
      <c r="P198" s="32" t="str">
        <f aca="false">'Deaths per day'!F198</f>
        <v/>
      </c>
      <c r="Q198" s="32" t="str">
        <f aca="false">'Deaths per day'!G198</f>
        <v/>
      </c>
      <c r="R198" s="32" t="str">
        <f aca="false">'Deaths per day'!H198</f>
        <v/>
      </c>
      <c r="S198" s="32" t="str">
        <f aca="false">'Deaths per day'!I198</f>
        <v/>
      </c>
      <c r="T198" s="32" t="str">
        <f aca="false">'Deaths per day'!J198</f>
        <v/>
      </c>
      <c r="U198" s="54"/>
    </row>
    <row r="199" customFormat="false" ht="12.8" hidden="false" customHeight="false" outlineLevel="0" collapsed="false">
      <c r="A199" s="15" t="n">
        <f aca="false">A198+1</f>
        <v>44044</v>
      </c>
      <c r="B199" s="0" t="n">
        <f aca="false">B198+1</f>
        <v>147</v>
      </c>
      <c r="L199" s="15" t="n">
        <f aca="false">L198+1</f>
        <v>146</v>
      </c>
      <c r="M199" s="0" t="n">
        <f aca="false">M198+1</f>
        <v>147</v>
      </c>
      <c r="N199" s="32" t="str">
        <f aca="false">'Deaths per day'!D199</f>
        <v/>
      </c>
      <c r="O199" s="32" t="str">
        <f aca="false">'Deaths per day'!E199</f>
        <v/>
      </c>
      <c r="P199" s="32" t="str">
        <f aca="false">'Deaths per day'!F199</f>
        <v/>
      </c>
      <c r="Q199" s="32" t="str">
        <f aca="false">'Deaths per day'!G199</f>
        <v/>
      </c>
      <c r="R199" s="32" t="str">
        <f aca="false">'Deaths per day'!H199</f>
        <v/>
      </c>
      <c r="S199" s="32" t="str">
        <f aca="false">'Deaths per day'!I199</f>
        <v/>
      </c>
      <c r="T199" s="32" t="str">
        <f aca="false">'Deaths per day'!J199</f>
        <v/>
      </c>
      <c r="U199" s="54"/>
    </row>
    <row r="200" customFormat="false" ht="12.8" hidden="false" customHeight="false" outlineLevel="0" collapsed="false">
      <c r="A200" s="15" t="n">
        <f aca="false">A199+1</f>
        <v>44045</v>
      </c>
      <c r="B200" s="0" t="n">
        <f aca="false">B199+1</f>
        <v>148</v>
      </c>
      <c r="L200" s="15" t="n">
        <f aca="false">L199+1</f>
        <v>147</v>
      </c>
      <c r="M200" s="0" t="n">
        <f aca="false">M199+1</f>
        <v>148</v>
      </c>
      <c r="N200" s="32" t="str">
        <f aca="false">'Deaths per day'!D200</f>
        <v/>
      </c>
      <c r="O200" s="32" t="str">
        <f aca="false">'Deaths per day'!E200</f>
        <v/>
      </c>
      <c r="P200" s="32" t="str">
        <f aca="false">'Deaths per day'!F200</f>
        <v/>
      </c>
      <c r="Q200" s="32" t="str">
        <f aca="false">'Deaths per day'!G200</f>
        <v/>
      </c>
      <c r="R200" s="32" t="str">
        <f aca="false">'Deaths per day'!H200</f>
        <v/>
      </c>
      <c r="S200" s="32" t="str">
        <f aca="false">'Deaths per day'!I200</f>
        <v/>
      </c>
      <c r="T200" s="32" t="str">
        <f aca="false">'Deaths per day'!J200</f>
        <v/>
      </c>
      <c r="U200" s="54"/>
    </row>
    <row r="201" customFormat="false" ht="12.8" hidden="false" customHeight="false" outlineLevel="0" collapsed="false">
      <c r="A201" s="15" t="n">
        <f aca="false">A200+1</f>
        <v>44046</v>
      </c>
      <c r="B201" s="0" t="n">
        <f aca="false">B200+1</f>
        <v>149</v>
      </c>
      <c r="L201" s="15" t="n">
        <f aca="false">L200+1</f>
        <v>148</v>
      </c>
      <c r="M201" s="0" t="n">
        <f aca="false">M200+1</f>
        <v>149</v>
      </c>
      <c r="N201" s="32" t="str">
        <f aca="false">'Deaths per day'!D201</f>
        <v/>
      </c>
      <c r="O201" s="32" t="str">
        <f aca="false">'Deaths per day'!E201</f>
        <v/>
      </c>
      <c r="P201" s="32" t="str">
        <f aca="false">'Deaths per day'!F201</f>
        <v/>
      </c>
      <c r="Q201" s="32" t="str">
        <f aca="false">'Deaths per day'!G201</f>
        <v/>
      </c>
      <c r="R201" s="32" t="str">
        <f aca="false">'Deaths per day'!H201</f>
        <v/>
      </c>
      <c r="S201" s="32" t="str">
        <f aca="false">'Deaths per day'!I201</f>
        <v/>
      </c>
      <c r="T201" s="32" t="str">
        <f aca="false">'Deaths per day'!J201</f>
        <v/>
      </c>
      <c r="U201" s="54"/>
    </row>
    <row r="202" customFormat="false" ht="12.8" hidden="false" customHeight="false" outlineLevel="0" collapsed="false">
      <c r="A202" s="15" t="n">
        <f aca="false">A201+1</f>
        <v>44047</v>
      </c>
      <c r="B202" s="0" t="n">
        <f aca="false">B201+1</f>
        <v>150</v>
      </c>
      <c r="L202" s="15" t="n">
        <f aca="false">L201+1</f>
        <v>149</v>
      </c>
      <c r="M202" s="0" t="n">
        <f aca="false">M201+1</f>
        <v>150</v>
      </c>
      <c r="N202" s="32" t="str">
        <f aca="false">'Deaths per day'!D202</f>
        <v/>
      </c>
      <c r="O202" s="32" t="str">
        <f aca="false">'Deaths per day'!E202</f>
        <v/>
      </c>
      <c r="P202" s="32" t="str">
        <f aca="false">'Deaths per day'!F202</f>
        <v/>
      </c>
      <c r="Q202" s="32" t="str">
        <f aca="false">'Deaths per day'!G202</f>
        <v/>
      </c>
      <c r="R202" s="32" t="str">
        <f aca="false">'Deaths per day'!H202</f>
        <v/>
      </c>
      <c r="S202" s="32" t="str">
        <f aca="false">'Deaths per day'!I202</f>
        <v/>
      </c>
      <c r="T202" s="32" t="str">
        <f aca="false">'Deaths per day'!J202</f>
        <v/>
      </c>
      <c r="U202" s="54"/>
    </row>
    <row r="203" customFormat="false" ht="12.8" hidden="false" customHeight="false" outlineLevel="0" collapsed="false">
      <c r="A203" s="15" t="n">
        <f aca="false">A202+1</f>
        <v>44048</v>
      </c>
      <c r="B203" s="0" t="n">
        <f aca="false">B202+1</f>
        <v>151</v>
      </c>
      <c r="L203" s="15" t="n">
        <f aca="false">L202+1</f>
        <v>150</v>
      </c>
      <c r="M203" s="0" t="n">
        <f aca="false">M202+1</f>
        <v>151</v>
      </c>
      <c r="N203" s="32" t="str">
        <f aca="false">'Deaths per day'!D203</f>
        <v/>
      </c>
      <c r="O203" s="32" t="str">
        <f aca="false">'Deaths per day'!E203</f>
        <v/>
      </c>
      <c r="P203" s="32" t="str">
        <f aca="false">'Deaths per day'!F203</f>
        <v/>
      </c>
      <c r="Q203" s="32" t="str">
        <f aca="false">'Deaths per day'!G203</f>
        <v/>
      </c>
      <c r="R203" s="32" t="str">
        <f aca="false">'Deaths per day'!H203</f>
        <v/>
      </c>
      <c r="S203" s="32" t="str">
        <f aca="false">'Deaths per day'!I203</f>
        <v/>
      </c>
      <c r="T203" s="32" t="str">
        <f aca="false">'Deaths per day'!J203</f>
        <v/>
      </c>
      <c r="U203" s="54"/>
    </row>
    <row r="204" customFormat="false" ht="12.8" hidden="false" customHeight="false" outlineLevel="0" collapsed="false">
      <c r="A204" s="15" t="n">
        <f aca="false">A203+1</f>
        <v>44049</v>
      </c>
      <c r="B204" s="0" t="n">
        <f aca="false">B203+1</f>
        <v>152</v>
      </c>
      <c r="L204" s="15" t="n">
        <f aca="false">L203+1</f>
        <v>151</v>
      </c>
      <c r="M204" s="0" t="n">
        <f aca="false">M203+1</f>
        <v>152</v>
      </c>
      <c r="N204" s="32" t="str">
        <f aca="false">'Deaths per day'!D204</f>
        <v/>
      </c>
      <c r="O204" s="32" t="str">
        <f aca="false">'Deaths per day'!E204</f>
        <v/>
      </c>
      <c r="P204" s="32" t="str">
        <f aca="false">'Deaths per day'!F204</f>
        <v/>
      </c>
      <c r="Q204" s="32" t="str">
        <f aca="false">'Deaths per day'!G204</f>
        <v/>
      </c>
      <c r="R204" s="32" t="str">
        <f aca="false">'Deaths per day'!H204</f>
        <v/>
      </c>
      <c r="S204" s="32" t="str">
        <f aca="false">'Deaths per day'!I204</f>
        <v/>
      </c>
      <c r="T204" s="32" t="str">
        <f aca="false">'Deaths per day'!J204</f>
        <v/>
      </c>
      <c r="U204" s="54"/>
    </row>
    <row r="205" customFormat="false" ht="12.8" hidden="false" customHeight="false" outlineLevel="0" collapsed="false">
      <c r="A205" s="15" t="n">
        <f aca="false">A204+1</f>
        <v>44050</v>
      </c>
      <c r="B205" s="0" t="n">
        <f aca="false">B204+1</f>
        <v>153</v>
      </c>
      <c r="L205" s="15" t="n">
        <f aca="false">L204+1</f>
        <v>152</v>
      </c>
      <c r="M205" s="0" t="n">
        <f aca="false">M204+1</f>
        <v>153</v>
      </c>
      <c r="N205" s="32" t="str">
        <f aca="false">'Deaths per day'!D205</f>
        <v/>
      </c>
      <c r="O205" s="32" t="str">
        <f aca="false">'Deaths per day'!E205</f>
        <v/>
      </c>
      <c r="P205" s="32" t="str">
        <f aca="false">'Deaths per day'!F205</f>
        <v/>
      </c>
      <c r="Q205" s="32" t="str">
        <f aca="false">'Deaths per day'!G205</f>
        <v/>
      </c>
      <c r="R205" s="32" t="str">
        <f aca="false">'Deaths per day'!H205</f>
        <v/>
      </c>
      <c r="S205" s="32" t="str">
        <f aca="false">'Deaths per day'!I205</f>
        <v/>
      </c>
      <c r="T205" s="32" t="str">
        <f aca="false">'Deaths per day'!J205</f>
        <v/>
      </c>
      <c r="U205" s="54"/>
    </row>
    <row r="206" customFormat="false" ht="12.8" hidden="false" customHeight="false" outlineLevel="0" collapsed="false">
      <c r="A206" s="15" t="n">
        <f aca="false">A205+1</f>
        <v>44051</v>
      </c>
      <c r="B206" s="0" t="n">
        <f aca="false">B205+1</f>
        <v>154</v>
      </c>
      <c r="L206" s="15" t="n">
        <f aca="false">L205+1</f>
        <v>153</v>
      </c>
      <c r="M206" s="0" t="n">
        <f aca="false">M205+1</f>
        <v>154</v>
      </c>
      <c r="N206" s="32" t="str">
        <f aca="false">'Deaths per day'!D206</f>
        <v/>
      </c>
      <c r="O206" s="32" t="str">
        <f aca="false">'Deaths per day'!E206</f>
        <v/>
      </c>
      <c r="P206" s="32" t="str">
        <f aca="false">'Deaths per day'!F206</f>
        <v/>
      </c>
      <c r="Q206" s="32" t="str">
        <f aca="false">'Deaths per day'!G206</f>
        <v/>
      </c>
      <c r="R206" s="32" t="str">
        <f aca="false">'Deaths per day'!H206</f>
        <v/>
      </c>
      <c r="S206" s="32" t="str">
        <f aca="false">'Deaths per day'!I206</f>
        <v/>
      </c>
      <c r="T206" s="32" t="str">
        <f aca="false">'Deaths per day'!J206</f>
        <v/>
      </c>
      <c r="U206" s="54"/>
    </row>
    <row r="207" customFormat="false" ht="12.8" hidden="false" customHeight="false" outlineLevel="0" collapsed="false">
      <c r="A207" s="15" t="n">
        <f aca="false">A206+1</f>
        <v>44052</v>
      </c>
      <c r="B207" s="0" t="n">
        <f aca="false">B206+1</f>
        <v>155</v>
      </c>
      <c r="L207" s="15" t="n">
        <f aca="false">L206+1</f>
        <v>154</v>
      </c>
      <c r="M207" s="0" t="n">
        <f aca="false">M206+1</f>
        <v>155</v>
      </c>
      <c r="N207" s="32" t="str">
        <f aca="false">'Deaths per day'!D207</f>
        <v/>
      </c>
      <c r="O207" s="32" t="str">
        <f aca="false">'Deaths per day'!E207</f>
        <v/>
      </c>
      <c r="P207" s="32" t="str">
        <f aca="false">'Deaths per day'!F207</f>
        <v/>
      </c>
      <c r="Q207" s="32" t="str">
        <f aca="false">'Deaths per day'!G207</f>
        <v/>
      </c>
      <c r="R207" s="32" t="str">
        <f aca="false">'Deaths per day'!H207</f>
        <v/>
      </c>
      <c r="S207" s="32" t="str">
        <f aca="false">'Deaths per day'!I207</f>
        <v/>
      </c>
      <c r="T207" s="32" t="str">
        <f aca="false">'Deaths per day'!J207</f>
        <v/>
      </c>
      <c r="U207" s="54"/>
    </row>
    <row r="208" customFormat="false" ht="12.8" hidden="false" customHeight="false" outlineLevel="0" collapsed="false">
      <c r="A208" s="15" t="n">
        <f aca="false">A207+1</f>
        <v>44053</v>
      </c>
      <c r="B208" s="0" t="n">
        <f aca="false">B207+1</f>
        <v>156</v>
      </c>
      <c r="L208" s="15" t="n">
        <f aca="false">L207+1</f>
        <v>155</v>
      </c>
      <c r="M208" s="0" t="n">
        <f aca="false">M207+1</f>
        <v>156</v>
      </c>
      <c r="N208" s="32" t="str">
        <f aca="false">'Deaths per day'!D208</f>
        <v/>
      </c>
      <c r="O208" s="32" t="str">
        <f aca="false">'Deaths per day'!E208</f>
        <v/>
      </c>
      <c r="P208" s="32" t="str">
        <f aca="false">'Deaths per day'!F208</f>
        <v/>
      </c>
      <c r="Q208" s="32" t="str">
        <f aca="false">'Deaths per day'!G208</f>
        <v/>
      </c>
      <c r="R208" s="32" t="str">
        <f aca="false">'Deaths per day'!H208</f>
        <v/>
      </c>
      <c r="S208" s="32" t="str">
        <f aca="false">'Deaths per day'!I208</f>
        <v/>
      </c>
      <c r="T208" s="32" t="str">
        <f aca="false">'Deaths per day'!J208</f>
        <v/>
      </c>
      <c r="U208" s="54"/>
    </row>
    <row r="209" customFormat="false" ht="12.8" hidden="false" customHeight="false" outlineLevel="0" collapsed="false">
      <c r="A209" s="15" t="n">
        <f aca="false">A208+1</f>
        <v>44054</v>
      </c>
      <c r="B209" s="0" t="n">
        <f aca="false">B208+1</f>
        <v>157</v>
      </c>
      <c r="L209" s="15" t="n">
        <f aca="false">L208+1</f>
        <v>156</v>
      </c>
      <c r="M209" s="0" t="n">
        <f aca="false">M208+1</f>
        <v>157</v>
      </c>
      <c r="N209" s="32" t="str">
        <f aca="false">'Deaths per day'!D209</f>
        <v/>
      </c>
      <c r="O209" s="32" t="str">
        <f aca="false">'Deaths per day'!E209</f>
        <v/>
      </c>
      <c r="P209" s="32" t="str">
        <f aca="false">'Deaths per day'!F209</f>
        <v/>
      </c>
      <c r="Q209" s="32" t="str">
        <f aca="false">'Deaths per day'!G209</f>
        <v/>
      </c>
      <c r="R209" s="32" t="str">
        <f aca="false">'Deaths per day'!H209</f>
        <v/>
      </c>
      <c r="S209" s="32" t="str">
        <f aca="false">'Deaths per day'!I209</f>
        <v/>
      </c>
      <c r="T209" s="32" t="str">
        <f aca="false">'Deaths per day'!J209</f>
        <v/>
      </c>
      <c r="U209" s="54"/>
    </row>
    <row r="210" customFormat="false" ht="12.8" hidden="false" customHeight="false" outlineLevel="0" collapsed="false">
      <c r="A210" s="15" t="n">
        <f aca="false">A209+1</f>
        <v>44055</v>
      </c>
      <c r="B210" s="0" t="n">
        <f aca="false">B209+1</f>
        <v>158</v>
      </c>
      <c r="L210" s="15" t="n">
        <f aca="false">L209+1</f>
        <v>157</v>
      </c>
      <c r="M210" s="0" t="n">
        <f aca="false">M209+1</f>
        <v>158</v>
      </c>
      <c r="N210" s="32" t="str">
        <f aca="false">'Deaths per day'!D210</f>
        <v/>
      </c>
      <c r="O210" s="32" t="str">
        <f aca="false">'Deaths per day'!E210</f>
        <v/>
      </c>
      <c r="P210" s="32" t="str">
        <f aca="false">'Deaths per day'!F210</f>
        <v/>
      </c>
      <c r="Q210" s="32" t="str">
        <f aca="false">'Deaths per day'!G210</f>
        <v/>
      </c>
      <c r="R210" s="32" t="str">
        <f aca="false">'Deaths per day'!H210</f>
        <v/>
      </c>
      <c r="S210" s="32" t="str">
        <f aca="false">'Deaths per day'!I210</f>
        <v/>
      </c>
      <c r="T210" s="32" t="str">
        <f aca="false">'Deaths per day'!J210</f>
        <v/>
      </c>
      <c r="U210" s="54"/>
    </row>
    <row r="211" customFormat="false" ht="12.8" hidden="false" customHeight="false" outlineLevel="0" collapsed="false">
      <c r="A211" s="15" t="n">
        <f aca="false">A210+1</f>
        <v>44056</v>
      </c>
      <c r="B211" s="0" t="n">
        <f aca="false">B210+1</f>
        <v>159</v>
      </c>
      <c r="L211" s="15" t="n">
        <f aca="false">L210+1</f>
        <v>158</v>
      </c>
      <c r="M211" s="0" t="n">
        <f aca="false">M210+1</f>
        <v>159</v>
      </c>
      <c r="N211" s="32" t="str">
        <f aca="false">'Deaths per day'!D211</f>
        <v/>
      </c>
      <c r="O211" s="32" t="str">
        <f aca="false">'Deaths per day'!E211</f>
        <v/>
      </c>
      <c r="P211" s="32" t="str">
        <f aca="false">'Deaths per day'!F211</f>
        <v/>
      </c>
      <c r="Q211" s="32" t="str">
        <f aca="false">'Deaths per day'!G211</f>
        <v/>
      </c>
      <c r="R211" s="32" t="str">
        <f aca="false">'Deaths per day'!H211</f>
        <v/>
      </c>
      <c r="S211" s="32" t="str">
        <f aca="false">'Deaths per day'!I211</f>
        <v/>
      </c>
      <c r="T211" s="32" t="str">
        <f aca="false">'Deaths per day'!J211</f>
        <v/>
      </c>
      <c r="U211" s="54"/>
    </row>
    <row r="212" customFormat="false" ht="12.8" hidden="false" customHeight="false" outlineLevel="0" collapsed="false">
      <c r="A212" s="15" t="n">
        <f aca="false">A211+1</f>
        <v>44057</v>
      </c>
      <c r="B212" s="0" t="n">
        <f aca="false">B211+1</f>
        <v>160</v>
      </c>
      <c r="L212" s="15" t="n">
        <f aca="false">L211+1</f>
        <v>159</v>
      </c>
      <c r="M212" s="0" t="n">
        <f aca="false">M211+1</f>
        <v>160</v>
      </c>
      <c r="N212" s="32" t="str">
        <f aca="false">'Deaths per day'!D212</f>
        <v/>
      </c>
      <c r="O212" s="32" t="str">
        <f aca="false">'Deaths per day'!E212</f>
        <v/>
      </c>
      <c r="P212" s="32" t="str">
        <f aca="false">'Deaths per day'!F212</f>
        <v/>
      </c>
      <c r="Q212" s="32" t="str">
        <f aca="false">'Deaths per day'!G212</f>
        <v/>
      </c>
      <c r="R212" s="32" t="str">
        <f aca="false">'Deaths per day'!H212</f>
        <v/>
      </c>
      <c r="S212" s="32" t="str">
        <f aca="false">'Deaths per day'!I212</f>
        <v/>
      </c>
      <c r="T212" s="32" t="str">
        <f aca="false">'Deaths per day'!J212</f>
        <v/>
      </c>
      <c r="U212" s="54"/>
    </row>
    <row r="213" customFormat="false" ht="12.8" hidden="false" customHeight="false" outlineLevel="0" collapsed="false">
      <c r="A213" s="15" t="n">
        <f aca="false">A212+1</f>
        <v>44058</v>
      </c>
      <c r="B213" s="0" t="n">
        <f aca="false">B212+1</f>
        <v>161</v>
      </c>
      <c r="L213" s="15" t="n">
        <f aca="false">L212+1</f>
        <v>160</v>
      </c>
      <c r="M213" s="0" t="n">
        <f aca="false">M212+1</f>
        <v>161</v>
      </c>
      <c r="N213" s="32" t="str">
        <f aca="false">'Deaths per day'!D213</f>
        <v/>
      </c>
      <c r="O213" s="32" t="str">
        <f aca="false">'Deaths per day'!E213</f>
        <v/>
      </c>
      <c r="P213" s="32" t="str">
        <f aca="false">'Deaths per day'!F213</f>
        <v/>
      </c>
      <c r="Q213" s="32" t="str">
        <f aca="false">'Deaths per day'!G213</f>
        <v/>
      </c>
      <c r="R213" s="32" t="str">
        <f aca="false">'Deaths per day'!H213</f>
        <v/>
      </c>
      <c r="S213" s="32" t="str">
        <f aca="false">'Deaths per day'!I213</f>
        <v/>
      </c>
      <c r="T213" s="32" t="str">
        <f aca="false">'Deaths per day'!J213</f>
        <v/>
      </c>
      <c r="U213" s="54"/>
    </row>
    <row r="214" customFormat="false" ht="12.8" hidden="false" customHeight="false" outlineLevel="0" collapsed="false">
      <c r="A214" s="15" t="n">
        <f aca="false">A213+1</f>
        <v>44059</v>
      </c>
      <c r="B214" s="0" t="n">
        <f aca="false">B213+1</f>
        <v>162</v>
      </c>
      <c r="L214" s="15" t="n">
        <f aca="false">L213+1</f>
        <v>161</v>
      </c>
      <c r="M214" s="0" t="n">
        <f aca="false">M213+1</f>
        <v>162</v>
      </c>
      <c r="N214" s="32" t="str">
        <f aca="false">'Deaths per day'!D214</f>
        <v/>
      </c>
      <c r="O214" s="32" t="str">
        <f aca="false">'Deaths per day'!E214</f>
        <v/>
      </c>
      <c r="P214" s="32" t="str">
        <f aca="false">'Deaths per day'!F214</f>
        <v/>
      </c>
      <c r="Q214" s="32" t="str">
        <f aca="false">'Deaths per day'!G214</f>
        <v/>
      </c>
      <c r="R214" s="32" t="str">
        <f aca="false">'Deaths per day'!H214</f>
        <v/>
      </c>
      <c r="S214" s="32" t="str">
        <f aca="false">'Deaths per day'!I214</f>
        <v/>
      </c>
      <c r="T214" s="32" t="str">
        <f aca="false">'Deaths per day'!J214</f>
        <v/>
      </c>
      <c r="U214" s="54"/>
    </row>
    <row r="215" customFormat="false" ht="12.8" hidden="false" customHeight="false" outlineLevel="0" collapsed="false">
      <c r="A215" s="15" t="n">
        <f aca="false">A214+1</f>
        <v>44060</v>
      </c>
      <c r="B215" s="0" t="n">
        <f aca="false">B214+1</f>
        <v>163</v>
      </c>
      <c r="L215" s="15" t="n">
        <f aca="false">L214+1</f>
        <v>162</v>
      </c>
      <c r="M215" s="0" t="n">
        <f aca="false">M214+1</f>
        <v>163</v>
      </c>
      <c r="N215" s="32" t="str">
        <f aca="false">'Deaths per day'!D215</f>
        <v/>
      </c>
      <c r="O215" s="32" t="str">
        <f aca="false">'Deaths per day'!E215</f>
        <v/>
      </c>
      <c r="P215" s="32" t="str">
        <f aca="false">'Deaths per day'!F215</f>
        <v/>
      </c>
      <c r="Q215" s="32" t="str">
        <f aca="false">'Deaths per day'!G215</f>
        <v/>
      </c>
      <c r="R215" s="32" t="str">
        <f aca="false">'Deaths per day'!H215</f>
        <v/>
      </c>
      <c r="S215" s="32" t="str">
        <f aca="false">'Deaths per day'!I215</f>
        <v/>
      </c>
      <c r="T215" s="32" t="str">
        <f aca="false">'Deaths per day'!J215</f>
        <v/>
      </c>
      <c r="U215" s="54"/>
    </row>
    <row r="216" customFormat="false" ht="12.8" hidden="false" customHeight="false" outlineLevel="0" collapsed="false">
      <c r="A216" s="15" t="n">
        <f aca="false">A215+1</f>
        <v>44061</v>
      </c>
      <c r="B216" s="0" t="n">
        <f aca="false">B215+1</f>
        <v>164</v>
      </c>
      <c r="L216" s="15" t="n">
        <f aca="false">L215+1</f>
        <v>163</v>
      </c>
      <c r="M216" s="0" t="n">
        <f aca="false">M215+1</f>
        <v>164</v>
      </c>
      <c r="N216" s="32" t="str">
        <f aca="false">'Deaths per day'!D216</f>
        <v/>
      </c>
      <c r="O216" s="32" t="str">
        <f aca="false">'Deaths per day'!E216</f>
        <v/>
      </c>
      <c r="P216" s="32" t="str">
        <f aca="false">'Deaths per day'!F216</f>
        <v/>
      </c>
      <c r="Q216" s="32" t="str">
        <f aca="false">'Deaths per day'!G216</f>
        <v/>
      </c>
      <c r="R216" s="32" t="str">
        <f aca="false">'Deaths per day'!H216</f>
        <v/>
      </c>
      <c r="S216" s="32" t="str">
        <f aca="false">'Deaths per day'!I216</f>
        <v/>
      </c>
      <c r="T216" s="32" t="str">
        <f aca="false">'Deaths per day'!J216</f>
        <v/>
      </c>
      <c r="U216" s="54"/>
    </row>
    <row r="217" customFormat="false" ht="12.8" hidden="false" customHeight="false" outlineLevel="0" collapsed="false">
      <c r="A217" s="15" t="n">
        <f aca="false">A216+1</f>
        <v>44062</v>
      </c>
      <c r="B217" s="0" t="n">
        <f aca="false">B216+1</f>
        <v>165</v>
      </c>
      <c r="L217" s="15" t="n">
        <f aca="false">L216+1</f>
        <v>164</v>
      </c>
      <c r="M217" s="0" t="n">
        <f aca="false">M216+1</f>
        <v>165</v>
      </c>
      <c r="N217" s="32" t="str">
        <f aca="false">'Deaths per day'!D217</f>
        <v/>
      </c>
      <c r="O217" s="32" t="str">
        <f aca="false">'Deaths per day'!E217</f>
        <v/>
      </c>
      <c r="P217" s="32" t="str">
        <f aca="false">'Deaths per day'!F217</f>
        <v/>
      </c>
      <c r="Q217" s="32" t="str">
        <f aca="false">'Deaths per day'!G217</f>
        <v/>
      </c>
      <c r="R217" s="32" t="str">
        <f aca="false">'Deaths per day'!H217</f>
        <v/>
      </c>
      <c r="S217" s="32" t="str">
        <f aca="false">'Deaths per day'!I217</f>
        <v/>
      </c>
      <c r="T217" s="32" t="str">
        <f aca="false">'Deaths per day'!J217</f>
        <v/>
      </c>
      <c r="U217" s="54"/>
    </row>
    <row r="218" customFormat="false" ht="12.8" hidden="false" customHeight="false" outlineLevel="0" collapsed="false">
      <c r="A218" s="15" t="n">
        <f aca="false">A217+1</f>
        <v>44063</v>
      </c>
      <c r="B218" s="0" t="n">
        <f aca="false">B217+1</f>
        <v>166</v>
      </c>
      <c r="L218" s="15" t="n">
        <f aca="false">L217+1</f>
        <v>165</v>
      </c>
      <c r="M218" s="0" t="n">
        <f aca="false">M217+1</f>
        <v>166</v>
      </c>
      <c r="N218" s="32" t="str">
        <f aca="false">'Deaths per day'!D218</f>
        <v/>
      </c>
      <c r="O218" s="32" t="str">
        <f aca="false">'Deaths per day'!E218</f>
        <v/>
      </c>
      <c r="P218" s="32" t="str">
        <f aca="false">'Deaths per day'!F218</f>
        <v/>
      </c>
      <c r="Q218" s="32" t="str">
        <f aca="false">'Deaths per day'!G218</f>
        <v/>
      </c>
      <c r="R218" s="32" t="str">
        <f aca="false">'Deaths per day'!H218</f>
        <v/>
      </c>
      <c r="S218" s="32" t="str">
        <f aca="false">'Deaths per day'!I218</f>
        <v/>
      </c>
      <c r="T218" s="32" t="str">
        <f aca="false">'Deaths per day'!J218</f>
        <v/>
      </c>
      <c r="U218" s="54"/>
    </row>
    <row r="219" customFormat="false" ht="12.8" hidden="false" customHeight="false" outlineLevel="0" collapsed="false">
      <c r="A219" s="15" t="n">
        <f aca="false">A218+1</f>
        <v>44064</v>
      </c>
      <c r="B219" s="0" t="n">
        <f aca="false">B218+1</f>
        <v>167</v>
      </c>
      <c r="L219" s="15" t="n">
        <f aca="false">L218+1</f>
        <v>166</v>
      </c>
      <c r="M219" s="0" t="n">
        <f aca="false">M218+1</f>
        <v>167</v>
      </c>
      <c r="N219" s="32" t="str">
        <f aca="false">'Deaths per day'!D219</f>
        <v/>
      </c>
      <c r="O219" s="32" t="str">
        <f aca="false">'Deaths per day'!E219</f>
        <v/>
      </c>
      <c r="P219" s="32" t="str">
        <f aca="false">'Deaths per day'!F219</f>
        <v/>
      </c>
      <c r="Q219" s="32" t="str">
        <f aca="false">'Deaths per day'!G219</f>
        <v/>
      </c>
      <c r="R219" s="32" t="str">
        <f aca="false">'Deaths per day'!H219</f>
        <v/>
      </c>
      <c r="S219" s="32" t="str">
        <f aca="false">'Deaths per day'!I219</f>
        <v/>
      </c>
      <c r="T219" s="32" t="str">
        <f aca="false">'Deaths per day'!J219</f>
        <v/>
      </c>
      <c r="U219" s="54"/>
    </row>
    <row r="220" customFormat="false" ht="12.8" hidden="false" customHeight="false" outlineLevel="0" collapsed="false">
      <c r="A220" s="15" t="n">
        <f aca="false">A219+1</f>
        <v>44065</v>
      </c>
      <c r="B220" s="0" t="n">
        <f aca="false">B219+1</f>
        <v>168</v>
      </c>
      <c r="L220" s="15" t="n">
        <f aca="false">L219+1</f>
        <v>167</v>
      </c>
      <c r="M220" s="0" t="n">
        <f aca="false">M219+1</f>
        <v>168</v>
      </c>
      <c r="N220" s="32" t="str">
        <f aca="false">'Deaths per day'!D220</f>
        <v/>
      </c>
      <c r="O220" s="32" t="str">
        <f aca="false">'Deaths per day'!E220</f>
        <v/>
      </c>
      <c r="P220" s="32" t="str">
        <f aca="false">'Deaths per day'!F220</f>
        <v/>
      </c>
      <c r="Q220" s="32" t="str">
        <f aca="false">'Deaths per day'!G220</f>
        <v/>
      </c>
      <c r="R220" s="32" t="str">
        <f aca="false">'Deaths per day'!H220</f>
        <v/>
      </c>
      <c r="S220" s="32" t="str">
        <f aca="false">'Deaths per day'!I220</f>
        <v/>
      </c>
      <c r="T220" s="32" t="str">
        <f aca="false">'Deaths per day'!J220</f>
        <v/>
      </c>
      <c r="U220" s="54"/>
    </row>
    <row r="221" customFormat="false" ht="12.8" hidden="false" customHeight="false" outlineLevel="0" collapsed="false">
      <c r="A221" s="15" t="n">
        <f aca="false">A220+1</f>
        <v>44066</v>
      </c>
      <c r="B221" s="0" t="n">
        <f aca="false">B220+1</f>
        <v>169</v>
      </c>
      <c r="L221" s="15" t="n">
        <f aca="false">L220+1</f>
        <v>168</v>
      </c>
      <c r="M221" s="0" t="n">
        <f aca="false">M220+1</f>
        <v>169</v>
      </c>
      <c r="N221" s="32" t="str">
        <f aca="false">'Deaths per day'!D221</f>
        <v/>
      </c>
      <c r="O221" s="32" t="str">
        <f aca="false">'Deaths per day'!E221</f>
        <v/>
      </c>
      <c r="P221" s="32" t="str">
        <f aca="false">'Deaths per day'!F221</f>
        <v/>
      </c>
      <c r="Q221" s="32" t="str">
        <f aca="false">'Deaths per day'!G221</f>
        <v/>
      </c>
      <c r="R221" s="32" t="str">
        <f aca="false">'Deaths per day'!H221</f>
        <v/>
      </c>
      <c r="S221" s="32" t="str">
        <f aca="false">'Deaths per day'!I221</f>
        <v/>
      </c>
      <c r="T221" s="32" t="str">
        <f aca="false">'Deaths per day'!J221</f>
        <v/>
      </c>
      <c r="U221" s="54"/>
    </row>
    <row r="222" customFormat="false" ht="12.8" hidden="false" customHeight="false" outlineLevel="0" collapsed="false">
      <c r="A222" s="15" t="n">
        <f aca="false">A221+1</f>
        <v>44067</v>
      </c>
      <c r="B222" s="0" t="n">
        <f aca="false">B221+1</f>
        <v>170</v>
      </c>
      <c r="L222" s="15" t="n">
        <f aca="false">L221+1</f>
        <v>169</v>
      </c>
      <c r="M222" s="0" t="n">
        <f aca="false">M221+1</f>
        <v>170</v>
      </c>
      <c r="N222" s="32" t="str">
        <f aca="false">'Deaths per day'!D222</f>
        <v/>
      </c>
      <c r="O222" s="32" t="str">
        <f aca="false">'Deaths per day'!E222</f>
        <v/>
      </c>
      <c r="P222" s="32" t="str">
        <f aca="false">'Deaths per day'!F222</f>
        <v/>
      </c>
      <c r="Q222" s="32" t="str">
        <f aca="false">'Deaths per day'!G222</f>
        <v/>
      </c>
      <c r="R222" s="32" t="str">
        <f aca="false">'Deaths per day'!H222</f>
        <v/>
      </c>
      <c r="S222" s="32" t="str">
        <f aca="false">'Deaths per day'!I222</f>
        <v/>
      </c>
      <c r="T222" s="32" t="str">
        <f aca="false">'Deaths per day'!J222</f>
        <v/>
      </c>
      <c r="U222" s="54"/>
    </row>
    <row r="223" customFormat="false" ht="12.8" hidden="false" customHeight="false" outlineLevel="0" collapsed="false">
      <c r="A223" s="15" t="n">
        <f aca="false">A222+1</f>
        <v>44068</v>
      </c>
      <c r="B223" s="0" t="n">
        <f aca="false">B222+1</f>
        <v>171</v>
      </c>
      <c r="L223" s="15" t="n">
        <f aca="false">L222+1</f>
        <v>170</v>
      </c>
      <c r="M223" s="0" t="n">
        <f aca="false">M222+1</f>
        <v>171</v>
      </c>
      <c r="N223" s="32" t="str">
        <f aca="false">'Deaths per day'!D223</f>
        <v/>
      </c>
      <c r="O223" s="32" t="str">
        <f aca="false">'Deaths per day'!E223</f>
        <v/>
      </c>
      <c r="P223" s="32" t="str">
        <f aca="false">'Deaths per day'!F223</f>
        <v/>
      </c>
      <c r="Q223" s="32" t="str">
        <f aca="false">'Deaths per day'!G223</f>
        <v/>
      </c>
      <c r="R223" s="32" t="str">
        <f aca="false">'Deaths per day'!H223</f>
        <v/>
      </c>
      <c r="S223" s="32" t="str">
        <f aca="false">'Deaths per day'!I223</f>
        <v/>
      </c>
      <c r="T223" s="32" t="str">
        <f aca="false">'Deaths per day'!J223</f>
        <v/>
      </c>
      <c r="U223" s="54"/>
    </row>
    <row r="224" customFormat="false" ht="12.8" hidden="false" customHeight="false" outlineLevel="0" collapsed="false">
      <c r="A224" s="15" t="n">
        <f aca="false">A223+1</f>
        <v>44069</v>
      </c>
      <c r="B224" s="0" t="n">
        <f aca="false">B223+1</f>
        <v>172</v>
      </c>
      <c r="L224" s="15" t="n">
        <f aca="false">L223+1</f>
        <v>171</v>
      </c>
      <c r="M224" s="0" t="n">
        <f aca="false">M223+1</f>
        <v>172</v>
      </c>
      <c r="N224" s="32" t="str">
        <f aca="false">'Deaths per day'!D224</f>
        <v/>
      </c>
      <c r="O224" s="32" t="str">
        <f aca="false">'Deaths per day'!E224</f>
        <v/>
      </c>
      <c r="P224" s="32" t="str">
        <f aca="false">'Deaths per day'!F224</f>
        <v/>
      </c>
      <c r="Q224" s="32" t="str">
        <f aca="false">'Deaths per day'!G224</f>
        <v/>
      </c>
      <c r="R224" s="32" t="str">
        <f aca="false">'Deaths per day'!H224</f>
        <v/>
      </c>
      <c r="S224" s="32" t="str">
        <f aca="false">'Deaths per day'!I224</f>
        <v/>
      </c>
      <c r="T224" s="32" t="str">
        <f aca="false">'Deaths per day'!J224</f>
        <v/>
      </c>
      <c r="U224" s="54"/>
    </row>
    <row r="225" customFormat="false" ht="12.8" hidden="false" customHeight="false" outlineLevel="0" collapsed="false">
      <c r="A225" s="15" t="n">
        <f aca="false">A224+1</f>
        <v>44070</v>
      </c>
      <c r="B225" s="0" t="n">
        <f aca="false">B224+1</f>
        <v>173</v>
      </c>
      <c r="L225" s="15" t="n">
        <f aca="false">L224+1</f>
        <v>172</v>
      </c>
      <c r="M225" s="0" t="n">
        <f aca="false">M224+1</f>
        <v>173</v>
      </c>
      <c r="N225" s="32" t="str">
        <f aca="false">'Deaths per day'!D225</f>
        <v/>
      </c>
      <c r="O225" s="32" t="str">
        <f aca="false">'Deaths per day'!E225</f>
        <v/>
      </c>
      <c r="P225" s="32" t="str">
        <f aca="false">'Deaths per day'!F225</f>
        <v/>
      </c>
      <c r="Q225" s="32" t="str">
        <f aca="false">'Deaths per day'!G225</f>
        <v/>
      </c>
      <c r="R225" s="32" t="str">
        <f aca="false">'Deaths per day'!H225</f>
        <v/>
      </c>
      <c r="S225" s="32" t="str">
        <f aca="false">'Deaths per day'!I225</f>
        <v/>
      </c>
      <c r="T225" s="32" t="str">
        <f aca="false">'Deaths per day'!J225</f>
        <v/>
      </c>
      <c r="U225" s="54"/>
    </row>
    <row r="226" customFormat="false" ht="12.8" hidden="false" customHeight="false" outlineLevel="0" collapsed="false">
      <c r="A226" s="15" t="n">
        <f aca="false">A225+1</f>
        <v>44071</v>
      </c>
      <c r="B226" s="0" t="n">
        <f aca="false">B225+1</f>
        <v>174</v>
      </c>
      <c r="L226" s="15" t="n">
        <f aca="false">L225+1</f>
        <v>173</v>
      </c>
      <c r="M226" s="0" t="n">
        <f aca="false">M225+1</f>
        <v>174</v>
      </c>
      <c r="N226" s="32" t="str">
        <f aca="false">'Deaths per day'!D226</f>
        <v/>
      </c>
      <c r="O226" s="32" t="str">
        <f aca="false">'Deaths per day'!E226</f>
        <v/>
      </c>
      <c r="P226" s="32" t="str">
        <f aca="false">'Deaths per day'!F226</f>
        <v/>
      </c>
      <c r="Q226" s="32" t="str">
        <f aca="false">'Deaths per day'!G226</f>
        <v/>
      </c>
      <c r="R226" s="32" t="str">
        <f aca="false">'Deaths per day'!H226</f>
        <v/>
      </c>
      <c r="S226" s="32" t="str">
        <f aca="false">'Deaths per day'!I226</f>
        <v/>
      </c>
      <c r="T226" s="32" t="str">
        <f aca="false">'Deaths per day'!J226</f>
        <v/>
      </c>
      <c r="U226" s="54"/>
    </row>
    <row r="227" customFormat="false" ht="12.8" hidden="false" customHeight="false" outlineLevel="0" collapsed="false">
      <c r="A227" s="15" t="n">
        <f aca="false">A226+1</f>
        <v>44072</v>
      </c>
      <c r="B227" s="0" t="n">
        <f aca="false">B226+1</f>
        <v>175</v>
      </c>
      <c r="L227" s="15" t="n">
        <f aca="false">L226+1</f>
        <v>174</v>
      </c>
      <c r="M227" s="0" t="n">
        <f aca="false">M226+1</f>
        <v>175</v>
      </c>
      <c r="N227" s="32" t="str">
        <f aca="false">'Deaths per day'!D227</f>
        <v/>
      </c>
      <c r="O227" s="32" t="str">
        <f aca="false">'Deaths per day'!E227</f>
        <v/>
      </c>
      <c r="P227" s="32" t="str">
        <f aca="false">'Deaths per day'!F227</f>
        <v/>
      </c>
      <c r="Q227" s="32" t="str">
        <f aca="false">'Deaths per day'!G227</f>
        <v/>
      </c>
      <c r="R227" s="32" t="str">
        <f aca="false">'Deaths per day'!H227</f>
        <v/>
      </c>
      <c r="S227" s="32" t="str">
        <f aca="false">'Deaths per day'!I227</f>
        <v/>
      </c>
      <c r="T227" s="32" t="str">
        <f aca="false">'Deaths per day'!J227</f>
        <v/>
      </c>
      <c r="U227" s="54"/>
    </row>
    <row r="228" customFormat="false" ht="12.8" hidden="false" customHeight="false" outlineLevel="0" collapsed="false">
      <c r="A228" s="15" t="n">
        <f aca="false">A227+1</f>
        <v>44073</v>
      </c>
      <c r="B228" s="0" t="n">
        <f aca="false">B227+1</f>
        <v>176</v>
      </c>
      <c r="L228" s="15" t="n">
        <f aca="false">L227+1</f>
        <v>175</v>
      </c>
      <c r="M228" s="0" t="n">
        <f aca="false">M227+1</f>
        <v>176</v>
      </c>
      <c r="N228" s="32" t="str">
        <f aca="false">'Deaths per day'!D228</f>
        <v/>
      </c>
      <c r="O228" s="32" t="str">
        <f aca="false">'Deaths per day'!E228</f>
        <v/>
      </c>
      <c r="P228" s="32" t="str">
        <f aca="false">'Deaths per day'!F228</f>
        <v/>
      </c>
      <c r="Q228" s="32" t="str">
        <f aca="false">'Deaths per day'!G228</f>
        <v/>
      </c>
      <c r="R228" s="32" t="str">
        <f aca="false">'Deaths per day'!H228</f>
        <v/>
      </c>
      <c r="S228" s="32" t="str">
        <f aca="false">'Deaths per day'!I228</f>
        <v/>
      </c>
      <c r="T228" s="32" t="str">
        <f aca="false">'Deaths per day'!J228</f>
        <v/>
      </c>
      <c r="U228" s="54"/>
    </row>
    <row r="229" customFormat="false" ht="12.8" hidden="false" customHeight="false" outlineLevel="0" collapsed="false">
      <c r="A229" s="15" t="n">
        <f aca="false">A228+1</f>
        <v>44074</v>
      </c>
      <c r="B229" s="0" t="n">
        <f aca="false">B228+1</f>
        <v>177</v>
      </c>
      <c r="L229" s="15" t="n">
        <f aca="false">L228+1</f>
        <v>176</v>
      </c>
      <c r="M229" s="0" t="n">
        <f aca="false">M228+1</f>
        <v>177</v>
      </c>
      <c r="N229" s="32" t="str">
        <f aca="false">'Deaths per day'!D229</f>
        <v/>
      </c>
      <c r="O229" s="32" t="str">
        <f aca="false">'Deaths per day'!E229</f>
        <v/>
      </c>
      <c r="P229" s="32" t="str">
        <f aca="false">'Deaths per day'!F229</f>
        <v/>
      </c>
      <c r="Q229" s="32" t="str">
        <f aca="false">'Deaths per day'!G229</f>
        <v/>
      </c>
      <c r="R229" s="32" t="str">
        <f aca="false">'Deaths per day'!H229</f>
        <v/>
      </c>
      <c r="S229" s="32" t="str">
        <f aca="false">'Deaths per day'!I229</f>
        <v/>
      </c>
      <c r="T229" s="32" t="str">
        <f aca="false">'Deaths per day'!J229</f>
        <v/>
      </c>
      <c r="U229" s="54"/>
    </row>
    <row r="230" customFormat="false" ht="12.8" hidden="false" customHeight="false" outlineLevel="0" collapsed="false">
      <c r="A230" s="15"/>
      <c r="B230" s="0"/>
    </row>
    <row r="231" customFormat="false" ht="12.8" hidden="false" customHeight="false" outlineLevel="0" collapsed="false">
      <c r="A231" s="15"/>
      <c r="B231" s="0"/>
    </row>
    <row r="232" customFormat="false" ht="12.8" hidden="false" customHeight="false" outlineLevel="0" collapsed="false">
      <c r="A232" s="15"/>
      <c r="B232" s="0"/>
    </row>
    <row r="233" customFormat="false" ht="12.8" hidden="false" customHeight="false" outlineLevel="0" collapsed="false">
      <c r="A233" s="15"/>
      <c r="B233" s="0"/>
    </row>
    <row r="234" customFormat="false" ht="12.8" hidden="false" customHeight="false" outlineLevel="0" collapsed="false">
      <c r="A234" s="15"/>
      <c r="B234" s="0"/>
    </row>
    <row r="235" customFormat="false" ht="12.8" hidden="false" customHeight="false" outlineLevel="0" collapsed="false">
      <c r="A235" s="15"/>
      <c r="B235" s="0"/>
    </row>
    <row r="236" customFormat="false" ht="12.8" hidden="false" customHeight="false" outlineLevel="0" collapsed="false">
      <c r="A236" s="15"/>
      <c r="B236" s="0"/>
    </row>
    <row r="237" customFormat="false" ht="12.8" hidden="false" customHeight="false" outlineLevel="0" collapsed="false">
      <c r="A237" s="15"/>
      <c r="B237" s="0"/>
    </row>
    <row r="238" customFormat="false" ht="12.8" hidden="false" customHeight="false" outlineLevel="0" collapsed="false">
      <c r="A238" s="15"/>
      <c r="B238" s="0"/>
    </row>
    <row r="239" customFormat="false" ht="12.8" hidden="false" customHeight="false" outlineLevel="0" collapsed="false">
      <c r="A239" s="15"/>
      <c r="B239" s="0"/>
    </row>
    <row r="240" customFormat="false" ht="12.8" hidden="false" customHeight="false" outlineLevel="0" collapsed="false">
      <c r="A240" s="15"/>
      <c r="B240" s="0"/>
    </row>
    <row r="241" customFormat="false" ht="12.8" hidden="false" customHeight="false" outlineLevel="0" collapsed="false">
      <c r="A241" s="15"/>
      <c r="B241" s="0"/>
    </row>
    <row r="242" customFormat="false" ht="12.8" hidden="false" customHeight="false" outlineLevel="0" collapsed="false">
      <c r="A242" s="15"/>
      <c r="B242" s="0"/>
    </row>
    <row r="243" customFormat="false" ht="12.8" hidden="false" customHeight="false" outlineLevel="0" collapsed="false">
      <c r="A243" s="15"/>
      <c r="B243" s="0"/>
    </row>
    <row r="244" customFormat="false" ht="12.8" hidden="false" customHeight="false" outlineLevel="0" collapsed="false">
      <c r="A244" s="15"/>
      <c r="B244" s="0"/>
    </row>
    <row r="245" customFormat="false" ht="12.8" hidden="false" customHeight="false" outlineLevel="0" collapsed="false">
      <c r="A245" s="15"/>
      <c r="B245" s="0"/>
    </row>
    <row r="246" customFormat="false" ht="12.8" hidden="false" customHeight="false" outlineLevel="0" collapsed="false">
      <c r="A246" s="15"/>
      <c r="B246" s="0"/>
    </row>
    <row r="247" customFormat="false" ht="12.8" hidden="false" customHeight="false" outlineLevel="0" collapsed="false">
      <c r="A247" s="15"/>
      <c r="B247" s="0"/>
    </row>
    <row r="248" customFormat="false" ht="12.8" hidden="false" customHeight="false" outlineLevel="0" collapsed="false">
      <c r="A248" s="15"/>
      <c r="B248" s="0"/>
    </row>
    <row r="249" customFormat="false" ht="12.8" hidden="false" customHeight="false" outlineLevel="0" collapsed="false">
      <c r="A249" s="15"/>
      <c r="B249" s="0"/>
    </row>
    <row r="250" customFormat="false" ht="12.8" hidden="false" customHeight="false" outlineLevel="0" collapsed="false">
      <c r="A250" s="15"/>
      <c r="B250" s="0"/>
    </row>
    <row r="251" customFormat="false" ht="12.8" hidden="false" customHeight="false" outlineLevel="0" collapsed="false">
      <c r="A251" s="15"/>
      <c r="B251" s="0"/>
    </row>
    <row r="252" customFormat="false" ht="12.8" hidden="false" customHeight="false" outlineLevel="0" collapsed="false">
      <c r="A252" s="15"/>
      <c r="B252" s="0"/>
    </row>
    <row r="253" customFormat="false" ht="12.8" hidden="false" customHeight="false" outlineLevel="0" collapsed="false">
      <c r="A253" s="15"/>
      <c r="B253" s="0"/>
    </row>
    <row r="254" customFormat="false" ht="12.8" hidden="false" customHeight="false" outlineLevel="0" collapsed="false">
      <c r="A254" s="15"/>
      <c r="B254" s="0"/>
    </row>
    <row r="255" customFormat="false" ht="12.8" hidden="false" customHeight="false" outlineLevel="0" collapsed="false">
      <c r="A255" s="15"/>
      <c r="B255" s="0"/>
    </row>
    <row r="256" customFormat="false" ht="12.8" hidden="false" customHeight="false" outlineLevel="0" collapsed="false">
      <c r="A256" s="15"/>
      <c r="B256" s="0"/>
    </row>
    <row r="257" customFormat="false" ht="12.8" hidden="false" customHeight="false" outlineLevel="0" collapsed="false">
      <c r="A257" s="15"/>
      <c r="B257" s="0"/>
    </row>
    <row r="258" customFormat="false" ht="12.8" hidden="false" customHeight="false" outlineLevel="0" collapsed="false">
      <c r="A258" s="15"/>
      <c r="B258" s="0"/>
    </row>
    <row r="259" customFormat="false" ht="12.8" hidden="false" customHeight="false" outlineLevel="0" collapsed="false">
      <c r="A259" s="15"/>
      <c r="B259" s="0"/>
    </row>
    <row r="260" customFormat="false" ht="12.8" hidden="false" customHeight="false" outlineLevel="0" collapsed="false">
      <c r="A260" s="15"/>
      <c r="B260" s="0"/>
    </row>
    <row r="261" customFormat="false" ht="12.8" hidden="false" customHeight="false" outlineLevel="0" collapsed="false">
      <c r="A261" s="15"/>
      <c r="B261" s="0"/>
    </row>
    <row r="262" customFormat="false" ht="12.8" hidden="false" customHeight="false" outlineLevel="0" collapsed="false">
      <c r="A262" s="15"/>
      <c r="B262" s="0"/>
    </row>
    <row r="263" customFormat="false" ht="12.8" hidden="false" customHeight="false" outlineLevel="0" collapsed="false">
      <c r="A263" s="15"/>
      <c r="B263" s="0"/>
    </row>
    <row r="264" customFormat="false" ht="12.8" hidden="false" customHeight="false" outlineLevel="0" collapsed="false">
      <c r="A264" s="15"/>
      <c r="B264" s="0"/>
    </row>
    <row r="265" customFormat="false" ht="12.8" hidden="false" customHeight="false" outlineLevel="0" collapsed="false">
      <c r="A265" s="15"/>
      <c r="B265" s="0"/>
    </row>
    <row r="266" customFormat="false" ht="12.8" hidden="false" customHeight="false" outlineLevel="0" collapsed="false">
      <c r="A266" s="15"/>
      <c r="B266" s="0"/>
    </row>
    <row r="267" customFormat="false" ht="12.8" hidden="false" customHeight="false" outlineLevel="0" collapsed="false">
      <c r="A267" s="15"/>
      <c r="B267" s="0"/>
    </row>
    <row r="268" customFormat="false" ht="12.8" hidden="false" customHeight="false" outlineLevel="0" collapsed="false">
      <c r="A268" s="15"/>
      <c r="B268" s="0"/>
    </row>
    <row r="269" customFormat="false" ht="12.8" hidden="false" customHeight="false" outlineLevel="0" collapsed="false">
      <c r="A269" s="15"/>
      <c r="B269" s="0"/>
    </row>
    <row r="270" customFormat="false" ht="12.8" hidden="false" customHeight="false" outlineLevel="0" collapsed="false">
      <c r="A270" s="15"/>
      <c r="B270" s="0"/>
    </row>
    <row r="271" customFormat="false" ht="12.8" hidden="false" customHeight="false" outlineLevel="0" collapsed="false">
      <c r="A271" s="15"/>
      <c r="B271" s="0"/>
    </row>
    <row r="272" customFormat="false" ht="12.8" hidden="false" customHeight="false" outlineLevel="0" collapsed="false">
      <c r="A272" s="15"/>
      <c r="B272" s="0"/>
    </row>
    <row r="273" customFormat="false" ht="12.8" hidden="false" customHeight="false" outlineLevel="0" collapsed="false">
      <c r="A273" s="15"/>
      <c r="B273" s="0"/>
    </row>
    <row r="274" customFormat="false" ht="12.8" hidden="false" customHeight="false" outlineLevel="0" collapsed="false">
      <c r="A274" s="15"/>
      <c r="B274" s="0"/>
    </row>
    <row r="275" customFormat="false" ht="12.8" hidden="false" customHeight="false" outlineLevel="0" collapsed="false">
      <c r="A275" s="15"/>
      <c r="B275" s="0"/>
    </row>
    <row r="276" customFormat="false" ht="12.8" hidden="false" customHeight="false" outlineLevel="0" collapsed="false">
      <c r="A276" s="15"/>
      <c r="B276" s="0"/>
    </row>
    <row r="277" customFormat="false" ht="12.8" hidden="false" customHeight="false" outlineLevel="0" collapsed="false">
      <c r="A277" s="15"/>
      <c r="B277" s="0"/>
    </row>
    <row r="278" customFormat="false" ht="12.8" hidden="false" customHeight="false" outlineLevel="0" collapsed="false">
      <c r="A278" s="15"/>
      <c r="B278" s="0"/>
    </row>
    <row r="279" customFormat="false" ht="12.8" hidden="false" customHeight="false" outlineLevel="0" collapsed="false">
      <c r="A279" s="15"/>
      <c r="B279" s="0"/>
    </row>
    <row r="280" customFormat="false" ht="12.8" hidden="false" customHeight="false" outlineLevel="0" collapsed="false">
      <c r="A280" s="15"/>
      <c r="B280" s="0"/>
    </row>
    <row r="281" customFormat="false" ht="12.8" hidden="false" customHeight="false" outlineLevel="0" collapsed="false">
      <c r="A281" s="15"/>
      <c r="B281" s="0"/>
    </row>
    <row r="282" customFormat="false" ht="12.8" hidden="false" customHeight="false" outlineLevel="0" collapsed="false">
      <c r="A282" s="15"/>
      <c r="B282" s="0"/>
    </row>
    <row r="283" customFormat="false" ht="12.8" hidden="false" customHeight="false" outlineLevel="0" collapsed="false">
      <c r="B283" s="0"/>
    </row>
    <row r="284" customFormat="false" ht="12.8" hidden="false" customHeight="false" outlineLevel="0" collapsed="false">
      <c r="B284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8:L302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J97" activeCellId="0" sqref="J97"/>
    </sheetView>
  </sheetViews>
  <sheetFormatPr defaultColWidth="11.53515625" defaultRowHeight="12.8" zeroHeight="false" outlineLevelRow="0" outlineLevelCol="0"/>
  <cols>
    <col collapsed="false" customWidth="true" hidden="false" outlineLevel="0" max="11" min="11" style="0" width="16.81"/>
  </cols>
  <sheetData>
    <row r="38" customFormat="false" ht="12.8" hidden="false" customHeight="false" outlineLevel="0" collapsed="false">
      <c r="D38" s="47"/>
      <c r="E38" s="47"/>
      <c r="F38" s="47"/>
      <c r="G38" s="47"/>
      <c r="H38" s="47"/>
      <c r="I38" s="47"/>
      <c r="J38" s="47"/>
    </row>
    <row r="39" customFormat="false" ht="12.8" hidden="false" customHeight="false" outlineLevel="0" collapsed="false">
      <c r="D39" s="47"/>
      <c r="E39" s="47"/>
      <c r="F39" s="47"/>
      <c r="G39" s="47"/>
      <c r="H39" s="47"/>
      <c r="I39" s="47"/>
      <c r="J39" s="47"/>
    </row>
    <row r="40" customFormat="false" ht="12.8" hidden="false" customHeight="false" outlineLevel="0" collapsed="false">
      <c r="D40" s="47"/>
      <c r="E40" s="47"/>
      <c r="F40" s="47"/>
      <c r="G40" s="47"/>
      <c r="H40" s="47"/>
      <c r="I40" s="47"/>
      <c r="J40" s="47"/>
    </row>
    <row r="41" customFormat="false" ht="12.8" hidden="false" customHeight="false" outlineLevel="0" collapsed="false">
      <c r="D41" s="47"/>
      <c r="E41" s="47"/>
      <c r="F41" s="47"/>
      <c r="G41" s="47"/>
      <c r="H41" s="47"/>
      <c r="I41" s="47"/>
      <c r="J41" s="47"/>
    </row>
    <row r="42" customFormat="false" ht="12.8" hidden="false" customHeight="false" outlineLevel="0" collapsed="false">
      <c r="D42" s="47"/>
      <c r="E42" s="47"/>
      <c r="F42" s="47"/>
      <c r="G42" s="47"/>
      <c r="H42" s="47"/>
      <c r="I42" s="47"/>
      <c r="J42" s="47"/>
    </row>
    <row r="43" customFormat="false" ht="12.8" hidden="false" customHeight="false" outlineLevel="0" collapsed="false">
      <c r="D43" s="47"/>
      <c r="E43" s="47"/>
      <c r="F43" s="47"/>
      <c r="G43" s="47"/>
      <c r="H43" s="47"/>
      <c r="I43" s="47"/>
      <c r="J43" s="47"/>
    </row>
    <row r="44" customFormat="false" ht="12.8" hidden="false" customHeight="false" outlineLevel="0" collapsed="false">
      <c r="D44" s="47"/>
      <c r="E44" s="47"/>
      <c r="F44" s="47"/>
      <c r="G44" s="47"/>
      <c r="H44" s="47"/>
      <c r="I44" s="47"/>
      <c r="J44" s="47"/>
    </row>
    <row r="45" customFormat="false" ht="12.8" hidden="false" customHeight="false" outlineLevel="0" collapsed="false">
      <c r="D45" s="47"/>
      <c r="E45" s="47"/>
      <c r="F45" s="47"/>
      <c r="G45" s="47"/>
      <c r="H45" s="47"/>
      <c r="I45" s="47"/>
      <c r="J45" s="47"/>
    </row>
    <row r="46" customFormat="false" ht="12.8" hidden="false" customHeight="false" outlineLevel="0" collapsed="false">
      <c r="D46" s="47"/>
      <c r="E46" s="47"/>
      <c r="F46" s="47"/>
      <c r="G46" s="47"/>
      <c r="H46" s="47"/>
      <c r="I46" s="47"/>
      <c r="J46" s="47"/>
    </row>
    <row r="47" customFormat="false" ht="12.8" hidden="false" customHeight="false" outlineLevel="0" collapsed="false">
      <c r="D47" s="47"/>
      <c r="E47" s="47"/>
      <c r="F47" s="47"/>
      <c r="G47" s="47"/>
      <c r="H47" s="47"/>
      <c r="I47" s="47"/>
      <c r="J47" s="47"/>
    </row>
    <row r="48" customFormat="false" ht="12.8" hidden="false" customHeight="false" outlineLevel="0" collapsed="false">
      <c r="D48" s="47"/>
      <c r="E48" s="47"/>
      <c r="F48" s="47"/>
      <c r="G48" s="47"/>
      <c r="H48" s="47"/>
      <c r="I48" s="47"/>
      <c r="J48" s="47"/>
    </row>
    <row r="50" customFormat="false" ht="12.8" hidden="false" customHeight="false" outlineLevel="0" collapsed="false">
      <c r="D50" s="51" t="s">
        <v>144</v>
      </c>
    </row>
    <row r="51" customFormat="false" ht="12.8" hidden="false" customHeight="false" outlineLevel="0" collapsed="false">
      <c r="B51" s="7" t="s">
        <v>120</v>
      </c>
      <c r="D51" s="45" t="s">
        <v>9</v>
      </c>
      <c r="E51" s="7" t="s">
        <v>10</v>
      </c>
      <c r="F51" s="7" t="s">
        <v>11</v>
      </c>
      <c r="G51" s="7" t="s">
        <v>12</v>
      </c>
      <c r="H51" s="7" t="s">
        <v>13</v>
      </c>
      <c r="I51" s="7" t="s">
        <v>14</v>
      </c>
      <c r="J51" s="7" t="s">
        <v>15</v>
      </c>
      <c r="K51" s="7" t="s">
        <v>158</v>
      </c>
      <c r="L51" s="7" t="s">
        <v>159</v>
      </c>
    </row>
    <row r="52" customFormat="false" ht="12.8" hidden="false" customHeight="false" outlineLevel="0" collapsed="false">
      <c r="B52" s="15" t="n">
        <v>43897</v>
      </c>
      <c r="C52" s="0" t="n">
        <v>0</v>
      </c>
      <c r="D52" s="47" t="n">
        <f aca="false">smooth!D52</f>
        <v>1.15575396825397</v>
      </c>
      <c r="E52" s="47" t="n">
        <f aca="false">smooth!E52</f>
        <v>1.25775401069519</v>
      </c>
      <c r="F52" s="47" t="n">
        <f aca="false">smooth!F52</f>
        <v>1.21342117358664</v>
      </c>
      <c r="G52" s="47" t="n">
        <f aca="false">smooth!G52</f>
        <v>1.15830115830116</v>
      </c>
      <c r="H52" s="47" t="n">
        <f aca="false">smooth!H52</f>
        <v>1.26124797167724</v>
      </c>
      <c r="I52" s="47" t="n">
        <f aca="false">smooth!I52</f>
        <v>1.17371601208459</v>
      </c>
      <c r="J52" s="47" t="n">
        <f aca="false">smooth!J52</f>
        <v>1.25686321317737</v>
      </c>
      <c r="K52" s="54"/>
      <c r="L52" s="6"/>
    </row>
    <row r="53" customFormat="false" ht="12.8" hidden="false" customHeight="false" outlineLevel="0" collapsed="false">
      <c r="B53" s="15" t="n">
        <f aca="false">B52+1</f>
        <v>43898</v>
      </c>
      <c r="C53" s="0" t="n">
        <f aca="false">C52+1</f>
        <v>1</v>
      </c>
      <c r="D53" s="47" t="n">
        <f aca="false">smooth!D53</f>
        <v>1.83391203703704</v>
      </c>
      <c r="E53" s="47" t="n">
        <f aca="false">smooth!E53</f>
        <v>1.8027807486631</v>
      </c>
      <c r="F53" s="47" t="n">
        <f aca="false">smooth!F53</f>
        <v>1.50022981461621</v>
      </c>
      <c r="G53" s="47" t="n">
        <f aca="false">smooth!G53</f>
        <v>1.78571428571429</v>
      </c>
      <c r="H53" s="47" t="n">
        <f aca="false">smooth!H53</f>
        <v>1.15098097064464</v>
      </c>
      <c r="I53" s="47" t="n">
        <f aca="false">smooth!I53</f>
        <v>1.19826283987915</v>
      </c>
      <c r="J53" s="47" t="n">
        <f aca="false">smooth!J53</f>
        <v>1.07609214609692</v>
      </c>
      <c r="K53" s="54"/>
      <c r="L53" s="6"/>
    </row>
    <row r="54" customFormat="false" ht="12.8" hidden="false" customHeight="false" outlineLevel="0" collapsed="false">
      <c r="B54" s="15" t="n">
        <f aca="false">B53+1</f>
        <v>43899</v>
      </c>
      <c r="C54" s="0" t="n">
        <f aca="false">C53+1</f>
        <v>2</v>
      </c>
      <c r="D54" s="47" t="n">
        <f aca="false">smooth!D54</f>
        <v>1.69769620811288</v>
      </c>
      <c r="E54" s="47" t="n">
        <f aca="false">smooth!E54</f>
        <v>1.43714795008913</v>
      </c>
      <c r="F54" s="47" t="n">
        <f aca="false">smooth!F54</f>
        <v>1.35253562126551</v>
      </c>
      <c r="G54" s="47" t="n">
        <f aca="false">smooth!G54</f>
        <v>1.60553410553411</v>
      </c>
      <c r="H54" s="47" t="n">
        <f aca="false">smooth!H54</f>
        <v>1.61061120125879</v>
      </c>
      <c r="I54" s="47" t="n">
        <f aca="false">smooth!I54</f>
        <v>1.36500503524673</v>
      </c>
      <c r="J54" s="47" t="n">
        <f aca="false">smooth!J54</f>
        <v>1.17812524866714</v>
      </c>
      <c r="K54" s="54"/>
      <c r="L54" s="6"/>
    </row>
    <row r="55" customFormat="false" ht="12.8" hidden="false" customHeight="false" outlineLevel="0" collapsed="false">
      <c r="B55" s="15" t="n">
        <f aca="false">B54+1</f>
        <v>43900</v>
      </c>
      <c r="C55" s="0" t="n">
        <f aca="false">C54+1</f>
        <v>3</v>
      </c>
      <c r="D55" s="47" t="n">
        <f aca="false">smooth!D55</f>
        <v>2.02600033068783</v>
      </c>
      <c r="E55" s="47" t="n">
        <f aca="false">smooth!E55</f>
        <v>2.2751871657754</v>
      </c>
      <c r="F55" s="47" t="n">
        <f aca="false">smooth!F55</f>
        <v>1.45947602267504</v>
      </c>
      <c r="G55" s="47" t="n">
        <f aca="false">smooth!G55</f>
        <v>1.94015444015444</v>
      </c>
      <c r="H55" s="47" t="n">
        <f aca="false">smooth!H55</f>
        <v>1.99015341495796</v>
      </c>
      <c r="I55" s="47" t="n">
        <f aca="false">smooth!I55</f>
        <v>1.27896525679758</v>
      </c>
      <c r="J55" s="47" t="n">
        <f aca="false">smooth!J55</f>
        <v>1.20586655526379</v>
      </c>
      <c r="K55" s="54"/>
      <c r="L55" s="6"/>
    </row>
    <row r="56" customFormat="false" ht="12.8" hidden="false" customHeight="false" outlineLevel="0" collapsed="false">
      <c r="B56" s="15" t="n">
        <f aca="false">B55+1</f>
        <v>43901</v>
      </c>
      <c r="C56" s="0" t="n">
        <f aca="false">C55+1</f>
        <v>4</v>
      </c>
      <c r="D56" s="47" t="n">
        <f aca="false">smooth!D56</f>
        <v>2.34368386243386</v>
      </c>
      <c r="E56" s="47" t="n">
        <f aca="false">smooth!E56</f>
        <v>2.28132620320856</v>
      </c>
      <c r="F56" s="47" t="n">
        <f aca="false">smooth!F56</f>
        <v>1.53160717021603</v>
      </c>
      <c r="G56" s="47" t="n">
        <f aca="false">smooth!G56</f>
        <v>1.44015444015444</v>
      </c>
      <c r="H56" s="47" t="n">
        <f aca="false">smooth!H56</f>
        <v>2.15120224221862</v>
      </c>
      <c r="I56" s="47" t="n">
        <f aca="false">smooth!I56</f>
        <v>1.37616314199396</v>
      </c>
      <c r="J56" s="47" t="n">
        <f aca="false">smooth!J56</f>
        <v>1.29174027214132</v>
      </c>
      <c r="K56" s="54"/>
      <c r="L56" s="6"/>
    </row>
    <row r="57" customFormat="false" ht="12.8" hidden="false" customHeight="false" outlineLevel="0" collapsed="false">
      <c r="B57" s="15" t="n">
        <f aca="false">B56+1</f>
        <v>43902</v>
      </c>
      <c r="C57" s="0" t="n">
        <f aca="false">C56+1</f>
        <v>5</v>
      </c>
      <c r="D57" s="47" t="n">
        <f aca="false">smooth!D57</f>
        <v>2.50311397707231</v>
      </c>
      <c r="E57" s="47" t="n">
        <f aca="false">smooth!E57</f>
        <v>2.67294117647059</v>
      </c>
      <c r="F57" s="47" t="n">
        <f aca="false">smooth!F57</f>
        <v>1.81665900617946</v>
      </c>
      <c r="G57" s="47" t="n">
        <f aca="false">smooth!G57</f>
        <v>1.23552123552124</v>
      </c>
      <c r="H57" s="47" t="n">
        <f aca="false">smooth!H57</f>
        <v>2.57301961941289</v>
      </c>
      <c r="I57" s="47" t="n">
        <f aca="false">smooth!I57</f>
        <v>2.38975327291037</v>
      </c>
      <c r="J57" s="47" t="n">
        <f aca="false">smooth!J57</f>
        <v>1.41185247075674</v>
      </c>
      <c r="K57" s="54"/>
      <c r="L57" s="6"/>
    </row>
    <row r="58" customFormat="false" ht="12.8" hidden="false" customHeight="false" outlineLevel="0" collapsed="false">
      <c r="B58" s="15" t="n">
        <f aca="false">B57+1</f>
        <v>43903</v>
      </c>
      <c r="C58" s="0" t="n">
        <f aca="false">C57+1</f>
        <v>6</v>
      </c>
      <c r="D58" s="47" t="n">
        <f aca="false">smooth!D58</f>
        <v>2.78257275132275</v>
      </c>
      <c r="E58" s="47" t="n">
        <f aca="false">smooth!E58</f>
        <v>3.18245989304813</v>
      </c>
      <c r="F58" s="47" t="n">
        <f aca="false">smooth!F58</f>
        <v>2.15027687189477</v>
      </c>
      <c r="G58" s="47" t="n">
        <f aca="false">smooth!G58</f>
        <v>1.6588527302813</v>
      </c>
      <c r="H58" s="47" t="n">
        <f aca="false">smooth!H58</f>
        <v>2.87326407181843</v>
      </c>
      <c r="I58" s="47" t="n">
        <f aca="false">smooth!I58</f>
        <v>2.61931376780319</v>
      </c>
      <c r="J58" s="47" t="n">
        <f aca="false">smooth!J58</f>
        <v>1.53379599631688</v>
      </c>
      <c r="K58" s="54"/>
      <c r="L58" s="6"/>
    </row>
    <row r="59" customFormat="false" ht="12.8" hidden="false" customHeight="false" outlineLevel="0" collapsed="false">
      <c r="B59" s="15" t="n">
        <f aca="false">B58+1</f>
        <v>43904</v>
      </c>
      <c r="C59" s="0" t="n">
        <f aca="false">C58+1</f>
        <v>7</v>
      </c>
      <c r="D59" s="47" t="n">
        <f aca="false">smooth!D59</f>
        <v>2.96036470143613</v>
      </c>
      <c r="E59" s="47" t="n">
        <f aca="false">smooth!E59</f>
        <v>3.9266615737204</v>
      </c>
      <c r="F59" s="47" t="n">
        <f aca="false">smooth!F59</f>
        <v>2.44632187178533</v>
      </c>
      <c r="G59" s="47" t="n">
        <f aca="false">smooth!G59</f>
        <v>2.00634307777165</v>
      </c>
      <c r="H59" s="47" t="n">
        <f aca="false">smooth!H59</f>
        <v>3.08684382441574</v>
      </c>
      <c r="I59" s="47" t="n">
        <f aca="false">smooth!I59</f>
        <v>2.94505826499784</v>
      </c>
      <c r="J59" s="47" t="n">
        <f aca="false">smooth!J59</f>
        <v>1.65160454250929</v>
      </c>
      <c r="K59" s="54"/>
      <c r="L59" s="6"/>
    </row>
    <row r="60" customFormat="false" ht="12.8" hidden="false" customHeight="false" outlineLevel="0" collapsed="false">
      <c r="B60" s="15" t="n">
        <f aca="false">B59+1</f>
        <v>43905</v>
      </c>
      <c r="C60" s="0" t="n">
        <f aca="false">C59+1</f>
        <v>8</v>
      </c>
      <c r="D60" s="47" t="n">
        <f aca="false">smooth!D60</f>
        <v>3.61654383975813</v>
      </c>
      <c r="E60" s="47" t="n">
        <f aca="false">smooth!E60</f>
        <v>4.93812070282659</v>
      </c>
      <c r="F60" s="47" t="n">
        <f aca="false">smooth!F60</f>
        <v>3.17078509050318</v>
      </c>
      <c r="G60" s="47" t="n">
        <f aca="false">smooth!G60</f>
        <v>2.68891340319912</v>
      </c>
      <c r="H60" s="47" t="n">
        <f aca="false">smooth!H60</f>
        <v>3.72621330579731</v>
      </c>
      <c r="I60" s="47" t="n">
        <f aca="false">smooth!I60</f>
        <v>3.2787656452309</v>
      </c>
      <c r="J60" s="47" t="n">
        <f aca="false">smooth!J60</f>
        <v>1.78477645534222</v>
      </c>
      <c r="K60" s="54"/>
      <c r="L60" s="6"/>
    </row>
    <row r="61" customFormat="false" ht="12.8" hidden="false" customHeight="false" outlineLevel="0" collapsed="false">
      <c r="B61" s="15" t="n">
        <f aca="false">B60+1</f>
        <v>43906</v>
      </c>
      <c r="C61" s="0" t="n">
        <f aca="false">C60+1</f>
        <v>9</v>
      </c>
      <c r="D61" s="47" t="n">
        <f aca="false">smooth!D61</f>
        <v>4.20989229024943</v>
      </c>
      <c r="E61" s="47" t="n">
        <f aca="false">smooth!E61</f>
        <v>6.53964858670741</v>
      </c>
      <c r="F61" s="47" t="n">
        <f aca="false">smooth!F61</f>
        <v>3.62931996760708</v>
      </c>
      <c r="G61" s="47" t="n">
        <f aca="false">smooth!G61</f>
        <v>3.55763927192499</v>
      </c>
      <c r="H61" s="47" t="n">
        <f aca="false">smooth!H61</f>
        <v>4.22944808547405</v>
      </c>
      <c r="I61" s="47" t="n">
        <f aca="false">smooth!I61</f>
        <v>3.70138109624515</v>
      </c>
      <c r="J61" s="47" t="n">
        <f aca="false">smooth!J61</f>
        <v>1.8122293080517</v>
      </c>
      <c r="K61" s="54"/>
      <c r="L61" s="6"/>
    </row>
    <row r="62" customFormat="false" ht="12.8" hidden="false" customHeight="false" outlineLevel="0" collapsed="false">
      <c r="B62" s="15" t="n">
        <f aca="false">B61+1</f>
        <v>43907</v>
      </c>
      <c r="C62" s="0" t="n">
        <f aca="false">C61+1</f>
        <v>10</v>
      </c>
      <c r="D62" s="47" t="n">
        <f aca="false">smooth!D62</f>
        <v>4.63081065759637</v>
      </c>
      <c r="E62" s="47" t="n">
        <f aca="false">smooth!E62</f>
        <v>8.2890756302521</v>
      </c>
      <c r="F62" s="47" t="n">
        <f aca="false">smooth!F62</f>
        <v>4.05174111930662</v>
      </c>
      <c r="G62" s="47" t="n">
        <f aca="false">smooth!G62</f>
        <v>3.90375068946498</v>
      </c>
      <c r="H62" s="47" t="n">
        <f aca="false">smooth!H62</f>
        <v>5.42578972878427</v>
      </c>
      <c r="I62" s="47" t="n">
        <f aca="false">smooth!I62</f>
        <v>4.0458782908934</v>
      </c>
      <c r="J62" s="47" t="n">
        <f aca="false">smooth!J62</f>
        <v>2.02895338130478</v>
      </c>
      <c r="K62" s="54"/>
      <c r="L62" s="6"/>
    </row>
    <row r="63" customFormat="false" ht="12.8" hidden="false" customHeight="false" outlineLevel="0" collapsed="false">
      <c r="B63" s="15" t="n">
        <f aca="false">B62+1</f>
        <v>43908</v>
      </c>
      <c r="C63" s="0" t="n">
        <f aca="false">C62+1</f>
        <v>11</v>
      </c>
      <c r="D63" s="47" t="n">
        <f aca="false">smooth!D63</f>
        <v>5.36942554799698</v>
      </c>
      <c r="E63" s="47" t="n">
        <f aca="false">smooth!E63</f>
        <v>9.95141329258976</v>
      </c>
      <c r="F63" s="47" t="n">
        <f aca="false">smooth!F63</f>
        <v>4.35203221782048</v>
      </c>
      <c r="G63" s="47" t="n">
        <f aca="false">smooth!G63</f>
        <v>3.82377275234418</v>
      </c>
      <c r="H63" s="47" t="n">
        <f aca="false">smooth!H63</f>
        <v>6.47461698944218</v>
      </c>
      <c r="I63" s="47" t="n">
        <f aca="false">smooth!I63</f>
        <v>4.3482952093224</v>
      </c>
      <c r="J63" s="47" t="n">
        <f aca="false">smooth!J63</f>
        <v>2.1539405927088</v>
      </c>
      <c r="K63" s="54"/>
      <c r="L63" s="6"/>
    </row>
    <row r="64" customFormat="false" ht="12.8" hidden="false" customHeight="false" outlineLevel="0" collapsed="false">
      <c r="B64" s="15" t="n">
        <f aca="false">B63+1</f>
        <v>43909</v>
      </c>
      <c r="C64" s="0" t="n">
        <f aca="false">C63+1</f>
        <v>12</v>
      </c>
      <c r="D64" s="47" t="n">
        <f aca="false">smooth!D64</f>
        <v>5.90466742252457</v>
      </c>
      <c r="E64" s="47" t="n">
        <f aca="false">smooth!E64</f>
        <v>11.5303284950344</v>
      </c>
      <c r="F64" s="47" t="n">
        <f aca="false">smooth!F64</f>
        <v>4.8742585742739</v>
      </c>
      <c r="G64" s="47" t="n">
        <f aca="false">smooth!G64</f>
        <v>3.91478212906784</v>
      </c>
      <c r="H64" s="47" t="n">
        <f aca="false">smooth!H64</f>
        <v>7.46675658019514</v>
      </c>
      <c r="I64" s="47" t="n">
        <f aca="false">smooth!I64</f>
        <v>4.6394907207596</v>
      </c>
      <c r="J64" s="47" t="n">
        <f aca="false">smooth!J64</f>
        <v>2.52088804010504</v>
      </c>
      <c r="K64" s="54"/>
      <c r="L64" s="6"/>
    </row>
    <row r="65" customFormat="false" ht="12.8" hidden="false" customHeight="false" outlineLevel="0" collapsed="false">
      <c r="B65" s="15" t="n">
        <f aca="false">B64+1</f>
        <v>43910</v>
      </c>
      <c r="C65" s="0" t="n">
        <f aca="false">C64+1</f>
        <v>13</v>
      </c>
      <c r="D65" s="47" t="n">
        <f aca="false">smooth!D65</f>
        <v>6.91137566137566</v>
      </c>
      <c r="E65" s="47" t="n">
        <f aca="false">smooth!E65</f>
        <v>13.040794499618</v>
      </c>
      <c r="F65" s="47" t="n">
        <f aca="false">smooth!F65</f>
        <v>5.50526384906652</v>
      </c>
      <c r="G65" s="47" t="n">
        <f aca="false">smooth!G65</f>
        <v>4.57804743519029</v>
      </c>
      <c r="H65" s="47" t="n">
        <f aca="false">smooth!H65</f>
        <v>8.48165553284302</v>
      </c>
      <c r="I65" s="47" t="n">
        <f aca="false">smooth!I65</f>
        <v>5.08454898575745</v>
      </c>
      <c r="J65" s="47" t="n">
        <f aca="false">smooth!J65</f>
        <v>2.6709408996351</v>
      </c>
      <c r="K65" s="54"/>
      <c r="L65" s="6"/>
    </row>
    <row r="66" customFormat="false" ht="12.8" hidden="false" customHeight="false" outlineLevel="0" collapsed="false">
      <c r="B66" s="15" t="n">
        <f aca="false">B65+1</f>
        <v>43911</v>
      </c>
      <c r="C66" s="0" t="n">
        <f aca="false">C65+1</f>
        <v>14</v>
      </c>
      <c r="D66" s="47" t="n">
        <f aca="false">smooth!D66</f>
        <v>8.44505857898715</v>
      </c>
      <c r="E66" s="47" t="n">
        <f aca="false">smooth!E66</f>
        <v>14.6294881588999</v>
      </c>
      <c r="F66" s="47" t="n">
        <f aca="false">smooth!F66</f>
        <v>6.14611832169669</v>
      </c>
      <c r="G66" s="47" t="n">
        <f aca="false">smooth!G66</f>
        <v>5.88389409817981</v>
      </c>
      <c r="H66" s="47" t="n">
        <f aca="false">smooth!H66</f>
        <v>9.18171664594441</v>
      </c>
      <c r="I66" s="47" t="n">
        <f aca="false">smooth!I66</f>
        <v>5.47531290461804</v>
      </c>
      <c r="J66" s="47" t="n">
        <f aca="false">smooth!J66</f>
        <v>2.52924325614705</v>
      </c>
      <c r="K66" s="54"/>
      <c r="L66" s="6"/>
    </row>
    <row r="67" customFormat="false" ht="12.8" hidden="false" customHeight="false" outlineLevel="0" collapsed="false">
      <c r="B67" s="15" t="n">
        <f aca="false">B66+1</f>
        <v>43912</v>
      </c>
      <c r="C67" s="0" t="n">
        <f aca="false">C66+1</f>
        <v>15</v>
      </c>
      <c r="D67" s="47" t="n">
        <f aca="false">smooth!D67</f>
        <v>9.12320483749055</v>
      </c>
      <c r="E67" s="47" t="n">
        <f aca="false">smooth!E67</f>
        <v>15.7680672268908</v>
      </c>
      <c r="F67" s="47" t="n">
        <f aca="false">smooth!F67</f>
        <v>8.90039177920287</v>
      </c>
      <c r="G67" s="47" t="n">
        <f aca="false">smooth!G67</f>
        <v>6.54991726420298</v>
      </c>
      <c r="H67" s="47" t="n">
        <f aca="false">smooth!H67</f>
        <v>9.40804585589952</v>
      </c>
      <c r="I67" s="47" t="n">
        <f aca="false">smooth!I67</f>
        <v>5.8751402675874</v>
      </c>
      <c r="J67" s="47" t="n">
        <f aca="false">smooth!J67</f>
        <v>2.40647273471337</v>
      </c>
      <c r="K67" s="54"/>
      <c r="L67" s="6"/>
    </row>
    <row r="68" customFormat="false" ht="12.8" hidden="false" customHeight="false" outlineLevel="0" collapsed="false">
      <c r="B68" s="15" t="n">
        <f aca="false">B67+1</f>
        <v>43913</v>
      </c>
      <c r="C68" s="0" t="n">
        <f aca="false">C67+1</f>
        <v>16</v>
      </c>
      <c r="D68" s="47" t="n">
        <f aca="false">smooth!D68</f>
        <v>9.60789871504157</v>
      </c>
      <c r="E68" s="47" t="n">
        <f aca="false">smooth!E68</f>
        <v>16.8693659281895</v>
      </c>
      <c r="F68" s="47" t="n">
        <f aca="false">smooth!F68</f>
        <v>10.8866466764429</v>
      </c>
      <c r="G68" s="47" t="n">
        <f aca="false">smooth!G68</f>
        <v>7.26144511858798</v>
      </c>
      <c r="H68" s="47" t="n">
        <f aca="false">smooth!H68</f>
        <v>10.8140686574084</v>
      </c>
      <c r="I68" s="47" t="n">
        <f aca="false">smooth!I68</f>
        <v>6.04100129477773</v>
      </c>
      <c r="J68" s="47" t="n">
        <f aca="false">smooth!J68</f>
        <v>2.35463629233025</v>
      </c>
      <c r="K68" s="54"/>
      <c r="L68" s="6"/>
    </row>
    <row r="69" customFormat="false" ht="12.8" hidden="false" customHeight="false" outlineLevel="0" collapsed="false">
      <c r="B69" s="15" t="n">
        <f aca="false">B68+1</f>
        <v>43914</v>
      </c>
      <c r="C69" s="0" t="n">
        <f aca="false">C68+1</f>
        <v>17</v>
      </c>
      <c r="D69" s="47" t="n">
        <f aca="false">smooth!D69</f>
        <v>10.4747732426304</v>
      </c>
      <c r="E69" s="47" t="n">
        <f aca="false">smooth!E69</f>
        <v>16.9423987776929</v>
      </c>
      <c r="F69" s="47" t="n">
        <f aca="false">smooth!F69</f>
        <v>12.4763072074241</v>
      </c>
      <c r="G69" s="47" t="n">
        <f aca="false">smooth!G69</f>
        <v>7.55929398786542</v>
      </c>
      <c r="H69" s="47" t="n">
        <f aca="false">smooth!H69</f>
        <v>11.7362442838177</v>
      </c>
      <c r="I69" s="47" t="n">
        <f aca="false">smooth!I69</f>
        <v>6.05476909797152</v>
      </c>
      <c r="J69" s="47" t="n">
        <f aca="false">smooth!J69</f>
        <v>2.25948913821915</v>
      </c>
      <c r="K69" s="54"/>
      <c r="L69" s="6"/>
    </row>
    <row r="70" customFormat="false" ht="12.8" hidden="false" customHeight="false" outlineLevel="0" collapsed="false">
      <c r="B70" s="15" t="n">
        <f aca="false">B69+1</f>
        <v>43915</v>
      </c>
      <c r="C70" s="0" t="n">
        <f aca="false">C69+1</f>
        <v>18</v>
      </c>
      <c r="D70" s="47" t="n">
        <f aca="false">smooth!D70</f>
        <v>10.8791572184429</v>
      </c>
      <c r="E70" s="47" t="n">
        <f aca="false">smooth!E70</f>
        <v>17.7338426279603</v>
      </c>
      <c r="F70" s="47" t="n">
        <f aca="false">smooth!F70</f>
        <v>12.4185252467771</v>
      </c>
      <c r="G70" s="47" t="n">
        <f aca="false">smooth!G70</f>
        <v>7.03392167677882</v>
      </c>
      <c r="H70" s="47" t="n">
        <f aca="false">smooth!H70</f>
        <v>12.79350093777</v>
      </c>
      <c r="I70" s="47" t="n">
        <f aca="false">smooth!I70</f>
        <v>6.02939145446698</v>
      </c>
      <c r="J70" s="47" t="n">
        <f aca="false">smooth!J70</f>
        <v>2.47996453296048</v>
      </c>
      <c r="K70" s="54"/>
      <c r="L70" s="6"/>
    </row>
    <row r="71" customFormat="false" ht="12.8" hidden="false" customHeight="false" outlineLevel="0" collapsed="false">
      <c r="B71" s="15" t="n">
        <f aca="false">B70+1</f>
        <v>43916</v>
      </c>
      <c r="C71" s="0" t="n">
        <f aca="false">C70+1</f>
        <v>19</v>
      </c>
      <c r="D71" s="47" t="n">
        <f aca="false">smooth!D71</f>
        <v>11.3914871504157</v>
      </c>
      <c r="E71" s="47" t="n">
        <f aca="false">smooth!E71</f>
        <v>18.4809778456837</v>
      </c>
      <c r="F71" s="47" t="n">
        <f aca="false">smooth!F71</f>
        <v>13.0420889054258</v>
      </c>
      <c r="G71" s="47" t="n">
        <f aca="false">smooth!G71</f>
        <v>6.30860452289024</v>
      </c>
      <c r="H71" s="47" t="n">
        <f aca="false">smooth!H71</f>
        <v>13.8115609129033</v>
      </c>
      <c r="I71" s="47" t="n">
        <f aca="false">smooth!I71</f>
        <v>6.2785498489426</v>
      </c>
      <c r="J71" s="47" t="n">
        <f aca="false">smooth!J71</f>
        <v>2.57204242403574</v>
      </c>
      <c r="K71" s="54" t="s">
        <v>146</v>
      </c>
      <c r="L71" s="6"/>
    </row>
    <row r="72" customFormat="false" ht="12.8" hidden="false" customHeight="false" outlineLevel="0" collapsed="false">
      <c r="B72" s="15" t="n">
        <f aca="false">B71+1</f>
        <v>43917</v>
      </c>
      <c r="C72" s="0" t="n">
        <f aca="false">C71+1</f>
        <v>20</v>
      </c>
      <c r="D72" s="47" t="n">
        <f aca="false">smooth!D72</f>
        <v>12.1886810279667</v>
      </c>
      <c r="E72" s="47" t="n">
        <f aca="false">smooth!E72</f>
        <v>18.6120702826585</v>
      </c>
      <c r="F72" s="47" t="n">
        <f aca="false">smooth!F72</f>
        <v>15.1301188469872</v>
      </c>
      <c r="G72" s="47" t="n">
        <f aca="false">smooth!G72</f>
        <v>5.35162713734142</v>
      </c>
      <c r="H72" s="47" t="n">
        <f aca="false">smooth!H72</f>
        <v>13.8216761848566</v>
      </c>
      <c r="I72" s="47" t="n">
        <f aca="false">smooth!I72</f>
        <v>6.56590418644799</v>
      </c>
      <c r="J72" s="47" t="n">
        <f aca="false">smooth!J72</f>
        <v>2.60972615353136</v>
      </c>
      <c r="K72" s="54" t="s">
        <v>160</v>
      </c>
      <c r="L72" s="6" t="s">
        <v>161</v>
      </c>
    </row>
    <row r="73" customFormat="false" ht="12.8" hidden="false" customHeight="false" outlineLevel="0" collapsed="false">
      <c r="B73" s="15" t="n">
        <f aca="false">B72+1</f>
        <v>43918</v>
      </c>
      <c r="C73" s="0" t="n">
        <f aca="false">C72+1</f>
        <v>21</v>
      </c>
      <c r="D73" s="47" t="n">
        <f aca="false">smooth!D73</f>
        <v>12.5895219198791</v>
      </c>
      <c r="E73" s="47" t="n">
        <f aca="false">smooth!E73</f>
        <v>18.1882352941176</v>
      </c>
      <c r="F73" s="47" t="n">
        <f aca="false">smooth!F73</f>
        <v>14.5115892227889</v>
      </c>
      <c r="G73" s="47" t="n">
        <f aca="false">smooth!G73</f>
        <v>5.84252619966906</v>
      </c>
      <c r="H73" s="47" t="n">
        <f aca="false">smooth!H73</f>
        <v>13.5426632668114</v>
      </c>
      <c r="I73" s="47" t="n">
        <f aca="false">smooth!I73</f>
        <v>6.60138109624514</v>
      </c>
      <c r="J73" s="47" t="n">
        <f aca="false">smooth!J73</f>
        <v>2.8963612181564</v>
      </c>
      <c r="K73" s="54" t="s">
        <v>162</v>
      </c>
      <c r="L73" s="6" t="s">
        <v>163</v>
      </c>
    </row>
    <row r="74" customFormat="false" ht="12.8" hidden="false" customHeight="false" outlineLevel="0" collapsed="false">
      <c r="B74" s="15" t="n">
        <f aca="false">B73+1</f>
        <v>43919</v>
      </c>
      <c r="C74" s="0" t="n">
        <f aca="false">C73+1</f>
        <v>22</v>
      </c>
      <c r="D74" s="47" t="n">
        <f aca="false">smooth!D74</f>
        <v>12.7605347694633</v>
      </c>
      <c r="E74" s="47" t="n">
        <f aca="false">smooth!E74</f>
        <v>17.6171122994652</v>
      </c>
      <c r="F74" s="47" t="n">
        <f aca="false">smooth!F74</f>
        <v>15.0513252642868</v>
      </c>
      <c r="G74" s="47" t="n">
        <f aca="false">smooth!G74</f>
        <v>7.48621070049642</v>
      </c>
      <c r="H74" s="47" t="n">
        <f aca="false">smooth!H74</f>
        <v>13.4971445430215</v>
      </c>
      <c r="I74" s="47" t="n">
        <f aca="false">smooth!I74</f>
        <v>6.79732412602503</v>
      </c>
      <c r="J74" s="47" t="n">
        <f aca="false">smooth!J74</f>
        <v>2.89499710125158</v>
      </c>
      <c r="K74" s="54" t="s">
        <v>164</v>
      </c>
      <c r="L74" s="6" t="s">
        <v>129</v>
      </c>
    </row>
    <row r="75" customFormat="false" ht="12.8" hidden="false" customHeight="false" outlineLevel="0" collapsed="false">
      <c r="B75" s="15" t="n">
        <f aca="false">B74+1</f>
        <v>43920</v>
      </c>
      <c r="C75" s="0" t="n">
        <f aca="false">C74+1</f>
        <v>23</v>
      </c>
      <c r="D75" s="47" t="n">
        <f aca="false">smooth!D75</f>
        <v>13.1495653817082</v>
      </c>
      <c r="E75" s="47" t="n">
        <f aca="false">smooth!E75</f>
        <v>16.9399541634836</v>
      </c>
      <c r="F75" s="47" t="n">
        <f aca="false">smooth!F75</f>
        <v>14.8954890673904</v>
      </c>
      <c r="G75" s="47" t="n">
        <f aca="false">smooth!G75</f>
        <v>8.2280750137893</v>
      </c>
      <c r="H75" s="47" t="n">
        <f aca="false">smooth!H75</f>
        <v>13.6695256358924</v>
      </c>
      <c r="I75" s="47" t="n">
        <f aca="false">smooth!I75</f>
        <v>6.66460940871817</v>
      </c>
      <c r="J75" s="47" t="n">
        <f aca="false">smooth!J75</f>
        <v>2.68679875865362</v>
      </c>
      <c r="K75" s="54"/>
      <c r="L75" s="6" t="s">
        <v>13</v>
      </c>
    </row>
    <row r="76" customFormat="false" ht="12.8" hidden="false" customHeight="false" outlineLevel="0" collapsed="false">
      <c r="B76" s="15" t="n">
        <f aca="false">B75+1</f>
        <v>43921</v>
      </c>
      <c r="C76" s="0" t="n">
        <f aca="false">C75+1</f>
        <v>24</v>
      </c>
      <c r="D76" s="47" t="n">
        <f aca="false">smooth!D76</f>
        <v>13.364276266062</v>
      </c>
      <c r="E76" s="47" t="n">
        <f aca="false">smooth!E76</f>
        <v>16.646294881589</v>
      </c>
      <c r="F76" s="47" t="n">
        <f aca="false">smooth!F76</f>
        <v>13.8551949046817</v>
      </c>
      <c r="G76" s="47" t="n">
        <f aca="false">smooth!G76</f>
        <v>8.04743519029234</v>
      </c>
      <c r="H76" s="47" t="n">
        <f aca="false">smooth!H76</f>
        <v>13.2775588477019</v>
      </c>
      <c r="I76" s="47" t="n">
        <f aca="false">smooth!I76</f>
        <v>6.4392749244713</v>
      </c>
      <c r="J76" s="47" t="n">
        <f aca="false">smooth!J76</f>
        <v>2.7222657981789</v>
      </c>
      <c r="K76" s="54" t="s">
        <v>149</v>
      </c>
      <c r="L76" s="6" t="s">
        <v>149</v>
      </c>
    </row>
    <row r="77" customFormat="false" ht="12.8" hidden="false" customHeight="false" outlineLevel="0" collapsed="false">
      <c r="B77" s="15" t="n">
        <f aca="false">B76+1</f>
        <v>43922</v>
      </c>
      <c r="C77" s="0" t="n">
        <f aca="false">C76+1</f>
        <v>25</v>
      </c>
      <c r="D77" s="47" t="n">
        <f aca="false">smooth!D77</f>
        <v>13.3040438397581</v>
      </c>
      <c r="E77" s="47" t="n">
        <f aca="false">smooth!E77</f>
        <v>16.2160427807487</v>
      </c>
      <c r="F77" s="47" t="n">
        <f aca="false">smooth!F77</f>
        <v>13.3984109960822</v>
      </c>
      <c r="G77" s="47" t="n">
        <f aca="false">smooth!G77</f>
        <v>9.1657473800331</v>
      </c>
      <c r="H77" s="47" t="n">
        <f aca="false">smooth!H77</f>
        <v>13.3511053041957</v>
      </c>
      <c r="I77" s="47" t="n">
        <f aca="false">smooth!I77</f>
        <v>6.42969356927061</v>
      </c>
      <c r="J77" s="47" t="n">
        <f aca="false">smooth!J77</f>
        <v>2.62643658561539</v>
      </c>
      <c r="K77" s="54"/>
      <c r="L77" s="6" t="s">
        <v>165</v>
      </c>
    </row>
    <row r="78" customFormat="false" ht="12.8" hidden="false" customHeight="false" outlineLevel="0" collapsed="false">
      <c r="B78" s="15" t="n">
        <f aca="false">B77+1</f>
        <v>43923</v>
      </c>
      <c r="C78" s="0" t="n">
        <f aca="false">C77+1</f>
        <v>26</v>
      </c>
      <c r="D78" s="47" t="n">
        <f aca="false">smooth!D78</f>
        <v>13.2936507936508</v>
      </c>
      <c r="E78" s="47" t="n">
        <f aca="false">smooth!E78</f>
        <v>15.4044308632544</v>
      </c>
      <c r="F78" s="47" t="n">
        <f aca="false">smooth!F78</f>
        <v>12.5555385322507</v>
      </c>
      <c r="G78" s="47" t="n">
        <f aca="false">smooth!G78</f>
        <v>8.72586872586873</v>
      </c>
      <c r="H78" s="47" t="n">
        <f aca="false">smooth!H78</f>
        <v>13.1207721324258</v>
      </c>
      <c r="I78" s="47" t="n">
        <f aca="false">smooth!I78</f>
        <v>6.614630988347</v>
      </c>
      <c r="J78" s="47" t="n">
        <f aca="false">smooth!J78</f>
        <v>2.54663574668349</v>
      </c>
      <c r="K78" s="54"/>
      <c r="L78" s="6"/>
    </row>
    <row r="79" customFormat="false" ht="12.8" hidden="false" customHeight="false" outlineLevel="0" collapsed="false">
      <c r="B79" s="15" t="n">
        <f aca="false">B78+1</f>
        <v>43924</v>
      </c>
      <c r="C79" s="0" t="n">
        <f aca="false">C78+1</f>
        <v>27</v>
      </c>
      <c r="D79" s="47" t="n">
        <f aca="false">smooth!D79</f>
        <v>12.9969765684051</v>
      </c>
      <c r="E79" s="47" t="n">
        <f aca="false">smooth!E79</f>
        <v>14.8064171122995</v>
      </c>
      <c r="F79" s="47" t="n">
        <f aca="false">smooth!F79</f>
        <v>11.5373503469106</v>
      </c>
      <c r="G79" s="47" t="n">
        <f aca="false">smooth!G79</f>
        <v>8.39354660783232</v>
      </c>
      <c r="H79" s="47" t="n">
        <f aca="false">smooth!H79</f>
        <v>13.8250479421744</v>
      </c>
      <c r="I79" s="47" t="n">
        <f aca="false">smooth!I79</f>
        <v>6.58929650410013</v>
      </c>
      <c r="J79" s="47" t="n">
        <f aca="false">smooth!J79</f>
        <v>2.61160181427548</v>
      </c>
      <c r="K79" s="54" t="s">
        <v>135</v>
      </c>
      <c r="L79" s="6"/>
    </row>
    <row r="80" customFormat="false" ht="12.8" hidden="false" customHeight="false" outlineLevel="0" collapsed="false">
      <c r="B80" s="15" t="n">
        <f aca="false">B79+1</f>
        <v>43925</v>
      </c>
      <c r="C80" s="0" t="n">
        <f aca="false">C79+1</f>
        <v>28</v>
      </c>
      <c r="D80" s="47" t="n">
        <f aca="false">smooth!D80</f>
        <v>12.5179516250945</v>
      </c>
      <c r="E80" s="47" t="n">
        <f aca="false">smooth!E80</f>
        <v>14.0265851795264</v>
      </c>
      <c r="F80" s="47" t="n">
        <f aca="false">smooth!F80</f>
        <v>13.7363479174418</v>
      </c>
      <c r="G80" s="47" t="n">
        <f aca="false">smooth!G80</f>
        <v>9.85521235521236</v>
      </c>
      <c r="H80" s="47" t="n">
        <f aca="false">smooth!H80</f>
        <v>12.9743114239353</v>
      </c>
      <c r="I80" s="47" t="n">
        <f aca="false">smooth!I80</f>
        <v>6.68018990073371</v>
      </c>
      <c r="J80" s="47" t="n">
        <f aca="false">smooth!J80</f>
        <v>2.45506939944753</v>
      </c>
      <c r="K80" s="54" t="s">
        <v>166</v>
      </c>
      <c r="L80" s="6"/>
    </row>
    <row r="81" customFormat="false" ht="12.8" hidden="false" customHeight="false" outlineLevel="0" collapsed="false">
      <c r="B81" s="15" t="n">
        <f aca="false">B80+1</f>
        <v>43926</v>
      </c>
      <c r="C81" s="0" t="n">
        <f aca="false">C80+1</f>
        <v>29</v>
      </c>
      <c r="D81" s="47" t="n">
        <f aca="false">smooth!D81</f>
        <v>11.7975245653817</v>
      </c>
      <c r="E81" s="47" t="n">
        <f aca="false">smooth!E81</f>
        <v>13.72589763178</v>
      </c>
      <c r="F81" s="47" t="n">
        <f aca="false">smooth!F81</f>
        <v>12.7393902252183</v>
      </c>
      <c r="G81" s="47" t="n">
        <f aca="false">smooth!G81</f>
        <v>10.5226144511859</v>
      </c>
      <c r="H81" s="47" t="n">
        <f aca="false">smooth!H81</f>
        <v>12.2569700545803</v>
      </c>
      <c r="I81" s="47" t="n">
        <f aca="false">smooth!I81</f>
        <v>6.45800604229607</v>
      </c>
      <c r="J81" s="47" t="n">
        <f aca="false">smooth!J81</f>
        <v>2.28404324250588</v>
      </c>
      <c r="K81" s="54" t="s">
        <v>150</v>
      </c>
      <c r="L81" s="6"/>
    </row>
    <row r="82" customFormat="false" ht="12.8" hidden="false" customHeight="false" outlineLevel="0" collapsed="false">
      <c r="B82" s="15" t="n">
        <f aca="false">B81+1</f>
        <v>43927</v>
      </c>
      <c r="C82" s="0" t="n">
        <f aca="false">C81+1</f>
        <v>30</v>
      </c>
      <c r="D82" s="47" t="n">
        <f aca="false">smooth!D82</f>
        <v>11.3931405895692</v>
      </c>
      <c r="E82" s="47" t="n">
        <f aca="false">smooth!E82</f>
        <v>13.2195569136746</v>
      </c>
      <c r="F82" s="47" t="n">
        <f aca="false">smooth!F82</f>
        <v>12.3587734465626</v>
      </c>
      <c r="G82" s="47" t="n">
        <f aca="false">smooth!G82</f>
        <v>9.94070601213459</v>
      </c>
      <c r="H82" s="47" t="n">
        <f aca="false">smooth!H82</f>
        <v>12.8786378100436</v>
      </c>
      <c r="I82" s="47" t="n">
        <f aca="false">smooth!I82</f>
        <v>6.49149762624083</v>
      </c>
      <c r="J82" s="47" t="n">
        <f aca="false">smooth!J82</f>
        <v>2.1687753640487</v>
      </c>
      <c r="K82" s="54"/>
      <c r="L82" s="6" t="s">
        <v>151</v>
      </c>
    </row>
    <row r="83" customFormat="false" ht="12.8" hidden="false" customHeight="false" outlineLevel="0" collapsed="false">
      <c r="B83" s="15" t="n">
        <f aca="false">B82+1</f>
        <v>43928</v>
      </c>
      <c r="C83" s="0" t="n">
        <f aca="false">C82+1</f>
        <v>31</v>
      </c>
      <c r="D83" s="47" t="n">
        <f aca="false">smooth!D83</f>
        <v>10.8966364323507</v>
      </c>
      <c r="E83" s="47" t="n">
        <f aca="false">smooth!E83</f>
        <v>12.5619556913675</v>
      </c>
      <c r="F83" s="47" t="n">
        <f aca="false">smooth!F83</f>
        <v>12.1512836787848</v>
      </c>
      <c r="G83" s="47" t="n">
        <f aca="false">smooth!G83</f>
        <v>10.7859900717044</v>
      </c>
      <c r="H83" s="47" t="n">
        <f aca="false">smooth!H83</f>
        <v>12.8109919288559</v>
      </c>
      <c r="I83" s="47" t="n">
        <f aca="false">smooth!I83</f>
        <v>6.08994389296504</v>
      </c>
      <c r="J83" s="47" t="n">
        <f aca="false">smooth!J83</f>
        <v>2.04873307642465</v>
      </c>
      <c r="K83" s="54" t="s">
        <v>167</v>
      </c>
      <c r="L83" s="6"/>
    </row>
    <row r="84" customFormat="false" ht="12.8" hidden="false" customHeight="false" outlineLevel="0" collapsed="false">
      <c r="B84" s="15" t="n">
        <f aca="false">B83+1</f>
        <v>43929</v>
      </c>
      <c r="C84" s="0" t="n">
        <f aca="false">C83+1</f>
        <v>32</v>
      </c>
      <c r="D84" s="47" t="n">
        <f aca="false">smooth!D84</f>
        <v>10.4206821617536</v>
      </c>
      <c r="E84" s="47" t="n">
        <f aca="false">smooth!E84</f>
        <v>12.118563789152</v>
      </c>
      <c r="F84" s="47" t="n">
        <f aca="false">smooth!F84</f>
        <v>11.3366455820876</v>
      </c>
      <c r="G84" s="47" t="n">
        <f aca="false">smooth!G84</f>
        <v>9.5477109762824</v>
      </c>
      <c r="H84" s="47" t="n">
        <f aca="false">smooth!H84</f>
        <v>12.2066044296462</v>
      </c>
      <c r="I84" s="47" t="n">
        <f aca="false">smooth!I84</f>
        <v>5.73724643936124</v>
      </c>
      <c r="J84" s="47" t="n">
        <f aca="false">smooth!J84</f>
        <v>2.02076867987587</v>
      </c>
      <c r="K84" s="54"/>
      <c r="L84" s="6"/>
    </row>
    <row r="85" customFormat="false" ht="12.8" hidden="false" customHeight="false" outlineLevel="0" collapsed="false">
      <c r="B85" s="15" t="n">
        <f aca="false">B84+1</f>
        <v>43930</v>
      </c>
      <c r="C85" s="0" t="n">
        <f aca="false">C84+1</f>
        <v>33</v>
      </c>
      <c r="D85" s="47" t="n">
        <f aca="false">smooth!D85</f>
        <v>10.150462962963</v>
      </c>
      <c r="E85" s="47" t="n">
        <f aca="false">smooth!E85</f>
        <v>10.9524828113063</v>
      </c>
      <c r="F85" s="47" t="n">
        <f aca="false">smooth!F85</f>
        <v>10.9737573595395</v>
      </c>
      <c r="G85" s="47" t="n">
        <f aca="false">smooth!G85</f>
        <v>8.40457804743519</v>
      </c>
      <c r="H85" s="47" t="n">
        <f aca="false">smooth!H85</f>
        <v>12.5463089794112</v>
      </c>
      <c r="I85" s="47" t="n">
        <f aca="false">smooth!I85</f>
        <v>5.82291756581787</v>
      </c>
      <c r="J85" s="47" t="n">
        <f aca="false">smooth!J85</f>
        <v>1.98274392115404</v>
      </c>
      <c r="K85" s="54"/>
      <c r="L85" s="6"/>
    </row>
    <row r="86" customFormat="false" ht="12.8" hidden="false" customHeight="false" outlineLevel="0" collapsed="false">
      <c r="B86" s="15" t="n">
        <f aca="false">B85+1</f>
        <v>43931</v>
      </c>
      <c r="C86" s="0" t="n">
        <f aca="false">C85+1</f>
        <v>34</v>
      </c>
      <c r="D86" s="47" t="n">
        <f aca="false">smooth!D86</f>
        <v>9.78434429327287</v>
      </c>
      <c r="E86" s="47" t="n">
        <f aca="false">smooth!E86</f>
        <v>10.0470588235294</v>
      </c>
      <c r="F86" s="47" t="n">
        <f aca="false">smooth!F86</f>
        <v>10.3243669154501</v>
      </c>
      <c r="G86" s="47" t="n">
        <f aca="false">smooth!G86</f>
        <v>8.60590182018753</v>
      </c>
      <c r="H86" s="47" t="n">
        <f aca="false">smooth!H86</f>
        <v>12.1998609150106</v>
      </c>
      <c r="I86" s="47" t="n">
        <f aca="false">smooth!I86</f>
        <v>5.96068191627104</v>
      </c>
      <c r="J86" s="47" t="n">
        <f aca="false">smooth!J86</f>
        <v>1.79449578828906</v>
      </c>
      <c r="K86" s="54"/>
      <c r="L86" s="6"/>
    </row>
    <row r="87" customFormat="false" ht="12.8" hidden="false" customHeight="false" outlineLevel="0" collapsed="false">
      <c r="B87" s="15" t="n">
        <f aca="false">B86+1</f>
        <v>43932</v>
      </c>
      <c r="C87" s="0" t="n">
        <f aca="false">C86+1</f>
        <v>35</v>
      </c>
      <c r="D87" s="47" t="n">
        <f aca="false">smooth!D87</f>
        <v>9.73544973544974</v>
      </c>
      <c r="E87" s="47" t="n">
        <f aca="false">smooth!E87</f>
        <v>10.2909090909091</v>
      </c>
      <c r="F87" s="47" t="n">
        <f aca="false">smooth!F87</f>
        <v>8.87478386482523</v>
      </c>
      <c r="G87" s="47" t="n">
        <f aca="false">smooth!G87</f>
        <v>7.57032542746829</v>
      </c>
      <c r="H87" s="47" t="n">
        <f aca="false">smooth!H87</f>
        <v>11.5320422312604</v>
      </c>
      <c r="I87" s="47" t="n">
        <f aca="false">smooth!I87</f>
        <v>5.9946050927924</v>
      </c>
      <c r="J87" s="47" t="n">
        <f aca="false">smooth!J87</f>
        <v>1.67701121986154</v>
      </c>
      <c r="K87" s="54"/>
      <c r="L87" s="6"/>
    </row>
    <row r="88" customFormat="false" ht="12.8" hidden="false" customHeight="false" outlineLevel="0" collapsed="false">
      <c r="B88" s="15" t="n">
        <f aca="false">B87+1</f>
        <v>43933</v>
      </c>
      <c r="C88" s="0" t="n">
        <f aca="false">C87+1</f>
        <v>36</v>
      </c>
      <c r="D88" s="47" t="n">
        <f aca="false">smooth!D88</f>
        <v>9.34500188964475</v>
      </c>
      <c r="E88" s="47" t="n">
        <f aca="false">smooth!E88</f>
        <v>9.76378915202445</v>
      </c>
      <c r="F88" s="47" t="n">
        <f aca="false">smooth!F88</f>
        <v>8.44076254678369</v>
      </c>
      <c r="G88" s="47" t="n">
        <f aca="false">smooth!G88</f>
        <v>7.25179260893547</v>
      </c>
      <c r="H88" s="47" t="n">
        <f aca="false">smooth!H88</f>
        <v>10.5788885844941</v>
      </c>
      <c r="I88" s="47" t="n">
        <f aca="false">smooth!I88</f>
        <v>5.96435045317221</v>
      </c>
      <c r="J88" s="47" t="n">
        <f aca="false">smooth!J88</f>
        <v>1.55935613682093</v>
      </c>
      <c r="K88" s="54"/>
      <c r="L88" s="6"/>
    </row>
    <row r="89" customFormat="false" ht="12.8" hidden="false" customHeight="false" outlineLevel="0" collapsed="false">
      <c r="B89" s="15" t="n">
        <f aca="false">B88+1</f>
        <v>43934</v>
      </c>
      <c r="C89" s="0" t="n">
        <f aca="false">C88+1</f>
        <v>37</v>
      </c>
      <c r="D89" s="47" t="n">
        <f aca="false">smooth!D89</f>
        <v>9.23398526077098</v>
      </c>
      <c r="E89" s="47" t="n">
        <f aca="false">smooth!E89</f>
        <v>9.3546218487395</v>
      </c>
      <c r="F89" s="47" t="n">
        <f aca="false">smooth!F89</f>
        <v>7.68675173455318</v>
      </c>
      <c r="G89" s="47" t="n">
        <f aca="false">smooth!G89</f>
        <v>8.05570876999449</v>
      </c>
      <c r="H89" s="47" t="n">
        <f aca="false">smooth!H89</f>
        <v>10.4615092828694</v>
      </c>
      <c r="I89" s="47" t="n">
        <f aca="false">smooth!I89</f>
        <v>5.79365558912387</v>
      </c>
      <c r="J89" s="47" t="n">
        <f aca="false">smooth!J89</f>
        <v>1.41834055178529</v>
      </c>
      <c r="K89" s="54"/>
      <c r="L89" s="6"/>
    </row>
    <row r="90" customFormat="false" ht="12.8" hidden="false" customHeight="false" outlineLevel="0" collapsed="false">
      <c r="B90" s="15" t="n">
        <f aca="false">B89+1</f>
        <v>43935</v>
      </c>
      <c r="C90" s="0" t="n">
        <f aca="false">C89+1</f>
        <v>38</v>
      </c>
      <c r="D90" s="47" t="n">
        <f aca="false">smooth!D90</f>
        <v>9.29539871504157</v>
      </c>
      <c r="E90" s="47" t="n">
        <f aca="false">smooth!E90</f>
        <v>9.20183346065699</v>
      </c>
      <c r="F90" s="47" t="n">
        <f aca="false">smooth!F90</f>
        <v>7.11352842040754</v>
      </c>
      <c r="G90" s="47" t="n">
        <f aca="false">smooth!G90</f>
        <v>7.39382239382239</v>
      </c>
      <c r="H90" s="47" t="n">
        <f aca="false">smooth!H90</f>
        <v>10.5108212336417</v>
      </c>
      <c r="I90" s="47" t="n">
        <f aca="false">smooth!I90</f>
        <v>5.57177384548986</v>
      </c>
      <c r="J90" s="47" t="n">
        <f aca="false">smooth!J90</f>
        <v>1.39463902056406</v>
      </c>
      <c r="K90" s="54"/>
      <c r="L90" s="6"/>
    </row>
    <row r="91" customFormat="false" ht="12.8" hidden="false" customHeight="false" outlineLevel="0" collapsed="false">
      <c r="B91" s="15" t="n">
        <f aca="false">B90+1</f>
        <v>43936</v>
      </c>
      <c r="C91" s="0" t="n">
        <f aca="false">C90+1</f>
        <v>39</v>
      </c>
      <c r="D91" s="47" t="n">
        <f aca="false">smooth!D91</f>
        <v>9.37145691609977</v>
      </c>
      <c r="E91" s="47" t="n">
        <f aca="false">smooth!E91</f>
        <v>8.98365164247517</v>
      </c>
      <c r="F91" s="47" t="n">
        <f aca="false">smooth!F91</f>
        <v>6.56306769681981</v>
      </c>
      <c r="G91" s="47" t="n">
        <f aca="false">smooth!G91</f>
        <v>6.6588527302813</v>
      </c>
      <c r="H91" s="47" t="n">
        <f aca="false">smooth!H91</f>
        <v>10.3765831454281</v>
      </c>
      <c r="I91" s="47" t="n">
        <f aca="false">smooth!I91</f>
        <v>5.38722485973241</v>
      </c>
      <c r="J91" s="47" t="n">
        <f aca="false">smooth!J91</f>
        <v>1.05446236742489</v>
      </c>
      <c r="K91" s="54"/>
      <c r="L91" s="6"/>
    </row>
    <row r="92" customFormat="false" ht="12.8" hidden="false" customHeight="false" outlineLevel="0" collapsed="false">
      <c r="B92" s="15" t="n">
        <f aca="false">B91+1</f>
        <v>43937</v>
      </c>
      <c r="C92" s="0" t="n">
        <f aca="false">C91+1</f>
        <v>40</v>
      </c>
      <c r="D92" s="47" t="n">
        <f aca="false">smooth!D92</f>
        <v>9.17989417989418</v>
      </c>
      <c r="E92" s="47" t="n">
        <f aca="false">smooth!E92</f>
        <v>9.26080977845684</v>
      </c>
      <c r="F92" s="47" t="n">
        <f aca="false">smooth!F92</f>
        <v>6.40132198122086</v>
      </c>
      <c r="G92" s="47" t="n">
        <f aca="false">smooth!G92</f>
        <v>6.16381687810259</v>
      </c>
      <c r="H92" s="47" t="n">
        <f aca="false">smooth!H92</f>
        <v>10.080079236297</v>
      </c>
      <c r="I92" s="47" t="n">
        <f aca="false">smooth!I92</f>
        <v>5.49995684074234</v>
      </c>
      <c r="J92" s="47" t="n">
        <f aca="false">smooth!J92</f>
        <v>1.37656447157521</v>
      </c>
      <c r="K92" s="54"/>
      <c r="L92" s="6"/>
    </row>
    <row r="93" customFormat="false" ht="12.8" hidden="false" customHeight="false" outlineLevel="0" collapsed="false">
      <c r="B93" s="15" t="n">
        <f aca="false">B92+1</f>
        <v>43938</v>
      </c>
      <c r="C93" s="0" t="n">
        <f aca="false">C92+1</f>
        <v>41</v>
      </c>
      <c r="D93" s="47" t="n">
        <f aca="false">smooth!D93</f>
        <v>9.21863189720333</v>
      </c>
      <c r="E93" s="47" t="n">
        <f aca="false">smooth!E93</f>
        <v>9.15569136745607</v>
      </c>
      <c r="F93" s="47" t="n">
        <f aca="false">smooth!F93</f>
        <v>6.08549103722997</v>
      </c>
      <c r="G93" s="47" t="n">
        <f aca="false">smooth!G93</f>
        <v>6.44649751792609</v>
      </c>
      <c r="H93" s="47" t="n">
        <f aca="false">smooth!H93</f>
        <v>9.72119781678714</v>
      </c>
      <c r="I93" s="47" t="n">
        <f aca="false">smooth!I93</f>
        <v>5.73815278377212</v>
      </c>
      <c r="J93" s="47" t="n">
        <f aca="false">smooth!J93</f>
        <v>1.37434778160488</v>
      </c>
      <c r="K93" s="54"/>
      <c r="L93" s="6"/>
    </row>
    <row r="94" customFormat="false" ht="12.8" hidden="false" customHeight="false" outlineLevel="0" collapsed="false">
      <c r="B94" s="15" t="n">
        <f aca="false">B93+1</f>
        <v>43939</v>
      </c>
      <c r="C94" s="0" t="n">
        <f aca="false">C93+1</f>
        <v>42</v>
      </c>
      <c r="D94" s="47" t="n">
        <f aca="false">smooth!D94</f>
        <v>8.90117157974301</v>
      </c>
      <c r="E94" s="47" t="n">
        <f aca="false">smooth!E94</f>
        <v>8.69060351413293</v>
      </c>
      <c r="F94" s="47" t="n">
        <f aca="false">smooth!F94</f>
        <v>5.95920243384622</v>
      </c>
      <c r="G94" s="47" t="n">
        <f aca="false">smooth!G94</f>
        <v>6.61748483177055</v>
      </c>
      <c r="H94" s="47" t="n">
        <f aca="false">smooth!H94</f>
        <v>9.10564137146229</v>
      </c>
      <c r="I94" s="47" t="n">
        <f aca="false">smooth!I94</f>
        <v>5.79572723349158</v>
      </c>
      <c r="J94" s="47" t="n">
        <f aca="false">smooth!J94</f>
        <v>1.38918255294479</v>
      </c>
      <c r="K94" s="54"/>
      <c r="L94" s="6"/>
    </row>
    <row r="95" customFormat="false" ht="12.8" hidden="false" customHeight="false" outlineLevel="0" collapsed="false">
      <c r="B95" s="15" t="n">
        <f aca="false">B94+1</f>
        <v>43940</v>
      </c>
      <c r="C95" s="0" t="n">
        <f aca="false">C94+1</f>
        <v>43</v>
      </c>
      <c r="D95" s="47" t="n">
        <f aca="false">smooth!D95</f>
        <v>8.73204837490552</v>
      </c>
      <c r="E95" s="47" t="n">
        <f aca="false">smooth!E95</f>
        <v>8.20932009167303</v>
      </c>
      <c r="F95" s="47" t="n">
        <f aca="false">smooth!F95</f>
        <v>5.50263739630983</v>
      </c>
      <c r="G95" s="47" t="n">
        <f aca="false">smooth!G95</f>
        <v>6.60369553226696</v>
      </c>
      <c r="H95" s="47" t="n">
        <f aca="false">smooth!H95</f>
        <v>8.54192569489811</v>
      </c>
      <c r="I95" s="47" t="n">
        <f aca="false">smooth!I95</f>
        <v>5.68683642641347</v>
      </c>
      <c r="J95" s="47" t="n">
        <f aca="false">smooth!J95</f>
        <v>1.26590048767179</v>
      </c>
      <c r="K95" s="54"/>
      <c r="L95" s="6"/>
    </row>
    <row r="96" customFormat="false" ht="12.8" hidden="false" customHeight="false" outlineLevel="0" collapsed="false">
      <c r="B96" s="15" t="n">
        <f aca="false">B95+1</f>
        <v>43941</v>
      </c>
      <c r="C96" s="0" t="n">
        <f aca="false">C95+1</f>
        <v>44</v>
      </c>
      <c r="D96" s="47" t="n">
        <f aca="false">smooth!D96</f>
        <v>8.43561035525321</v>
      </c>
      <c r="E96" s="47" t="n">
        <f aca="false">smooth!E96</f>
        <v>7.9563025210084</v>
      </c>
      <c r="F96" s="47" t="n">
        <f aca="false">smooth!F96</f>
        <v>5.06051784893519</v>
      </c>
      <c r="G96" s="47" t="n">
        <f aca="false">smooth!G96</f>
        <v>6.69194704908991</v>
      </c>
      <c r="H96" s="47" t="n">
        <f aca="false">smooth!H96</f>
        <v>8.3762881166628</v>
      </c>
      <c r="I96" s="47" t="n">
        <f aca="false">smooth!I96</f>
        <v>5.49167026327147</v>
      </c>
      <c r="J96" s="47" t="n">
        <f aca="false">smooth!J96</f>
        <v>1.12931828257682</v>
      </c>
      <c r="K96" s="54"/>
      <c r="L96" s="6"/>
    </row>
    <row r="97" customFormat="false" ht="12.8" hidden="false" customHeight="false" outlineLevel="0" collapsed="false">
      <c r="B97" s="15" t="n">
        <f aca="false">B96+1</f>
        <v>43942</v>
      </c>
      <c r="C97" s="0" t="n">
        <f aca="false">C96+1</f>
        <v>45</v>
      </c>
      <c r="D97" s="47" t="n">
        <f aca="false">smooth!D97</f>
        <v>8.36026077097506</v>
      </c>
      <c r="E97" s="47" t="n">
        <f aca="false">smooth!E97</f>
        <v>7.54805194805195</v>
      </c>
      <c r="F97" s="47" t="n">
        <f aca="false">smooth!F97</f>
        <v>4.5341329422837</v>
      </c>
      <c r="G97" s="47" t="n">
        <f aca="false">smooth!G97</f>
        <v>7.93160507446222</v>
      </c>
      <c r="H97" s="47" t="n">
        <f aca="false">smooth!H97</f>
        <v>8.27977156344172</v>
      </c>
      <c r="I97" s="47" t="n">
        <f aca="false">smooth!I97</f>
        <v>5.07039274924471</v>
      </c>
      <c r="J97" s="47" t="n">
        <f aca="false">smooth!J97</f>
        <v>1.08344985165229</v>
      </c>
      <c r="K97" s="54"/>
      <c r="L97" s="6"/>
    </row>
    <row r="98" customFormat="false" ht="12.8" hidden="false" customHeight="false" outlineLevel="0" collapsed="false">
      <c r="B98" s="15" t="n">
        <f aca="false">B97+1</f>
        <v>43943</v>
      </c>
      <c r="C98" s="0" t="n">
        <f aca="false">C97+1</f>
        <v>46</v>
      </c>
      <c r="D98" s="47" t="n">
        <f aca="false">smooth!D98</f>
        <v>8.03713151927438</v>
      </c>
      <c r="E98" s="47" t="n">
        <f aca="false">smooth!E98</f>
        <v>7.77387318563789</v>
      </c>
      <c r="F98" s="47" t="n">
        <f aca="false">smooth!F98</f>
        <v>4.1307535730701</v>
      </c>
      <c r="G98" s="47" t="n">
        <f aca="false">smooth!G98</f>
        <v>7.88610038610039</v>
      </c>
      <c r="H98" s="47" t="n">
        <f aca="false">smooth!H98</f>
        <v>8.06566497376351</v>
      </c>
      <c r="I98" s="47" t="n">
        <f aca="false">smooth!I98</f>
        <v>4.79615882606819</v>
      </c>
      <c r="J98" s="47" t="n">
        <f aca="false">smooth!J98</f>
        <v>1.14023121781537</v>
      </c>
      <c r="K98" s="54"/>
      <c r="L98" s="6"/>
    </row>
    <row r="99" customFormat="false" ht="12.8" hidden="false" customHeight="false" outlineLevel="0" collapsed="false">
      <c r="B99" s="15" t="n">
        <f aca="false">B98+1</f>
        <v>43944</v>
      </c>
      <c r="C99" s="0" t="n">
        <f aca="false">C98+1</f>
        <v>47</v>
      </c>
      <c r="D99" s="47" t="n">
        <f aca="false">smooth!D99</f>
        <v>7.90532879818594</v>
      </c>
      <c r="E99" s="47" t="n">
        <f aca="false">smooth!E99</f>
        <v>7.25011459129106</v>
      </c>
      <c r="F99" s="47" t="n">
        <f aca="false">smooth!F99</f>
        <v>3.98126463700234</v>
      </c>
      <c r="G99" s="47" t="n">
        <f aca="false">smooth!G99</f>
        <v>7.13320463320463</v>
      </c>
      <c r="H99" s="47" t="n">
        <f aca="false">smooth!H99</f>
        <v>8.03616209723305</v>
      </c>
      <c r="I99" s="47" t="n">
        <f aca="false">smooth!I99</f>
        <v>4.7226586102719</v>
      </c>
      <c r="J99" s="47" t="n">
        <f aca="false">smooth!J99</f>
        <v>0.997339972035603</v>
      </c>
      <c r="K99" s="54"/>
      <c r="L99" s="6"/>
    </row>
    <row r="100" customFormat="false" ht="12.8" hidden="false" customHeight="false" outlineLevel="0" collapsed="false">
      <c r="B100" s="15" t="n">
        <f aca="false">B99+1</f>
        <v>43945</v>
      </c>
      <c r="C100" s="0" t="n">
        <f aca="false">C99+1</f>
        <v>48</v>
      </c>
      <c r="D100" s="47" t="n">
        <f aca="false">smooth!D100</f>
        <v>7.58196334089191</v>
      </c>
      <c r="E100" s="47" t="n">
        <f aca="false">smooth!E100</f>
        <v>6.96440030557678</v>
      </c>
      <c r="F100" s="47" t="n">
        <f aca="false">smooth!F100</f>
        <v>4.02066142835256</v>
      </c>
      <c r="G100" s="47" t="n">
        <f aca="false">smooth!G100</f>
        <v>6.19139547710976</v>
      </c>
      <c r="H100" s="47" t="n">
        <f aca="false">smooth!H100</f>
        <v>7.41259772827851</v>
      </c>
      <c r="I100" s="47" t="n">
        <f aca="false">smooth!I100</f>
        <v>4.59624514458351</v>
      </c>
      <c r="J100" s="47" t="n">
        <f aca="false">smooth!J100</f>
        <v>0.926235378371926</v>
      </c>
      <c r="K100" s="54"/>
      <c r="L100" s="6"/>
    </row>
    <row r="101" customFormat="false" ht="12.8" hidden="false" customHeight="false" outlineLevel="0" collapsed="false">
      <c r="B101" s="15" t="n">
        <f aca="false">B100+1</f>
        <v>43946</v>
      </c>
      <c r="C101" s="0" t="n">
        <f aca="false">C100+1</f>
        <v>49</v>
      </c>
      <c r="D101" s="47" t="n">
        <f aca="false">smooth!D101</f>
        <v>7.41165910808768</v>
      </c>
      <c r="E101" s="47" t="n">
        <f aca="false">smooth!E101</f>
        <v>6.66493506493506</v>
      </c>
      <c r="F101" s="47" t="n">
        <f aca="false">smooth!F101</f>
        <v>3.84140602770908</v>
      </c>
      <c r="G101" s="47" t="n">
        <f aca="false">smooth!G101</f>
        <v>5.83838940981798</v>
      </c>
      <c r="H101" s="47" t="n">
        <f aca="false">smooth!H101</f>
        <v>7.02020947042337</v>
      </c>
      <c r="I101" s="47" t="n">
        <f aca="false">smooth!I101</f>
        <v>4.5649115235218</v>
      </c>
      <c r="J101" s="47" t="n">
        <f aca="false">smooth!J101</f>
        <v>0.875933567506735</v>
      </c>
      <c r="K101" s="54"/>
      <c r="L101" s="6"/>
    </row>
    <row r="102" customFormat="false" ht="12.8" hidden="false" customHeight="false" outlineLevel="0" collapsed="false">
      <c r="B102" s="15" t="n">
        <f aca="false">B101+1</f>
        <v>43947</v>
      </c>
      <c r="C102" s="0" t="n">
        <f aca="false">C101+1</f>
        <v>50</v>
      </c>
      <c r="D102" s="47" t="n">
        <f aca="false">smooth!D102</f>
        <v>6.85067082388511</v>
      </c>
      <c r="E102" s="47" t="n">
        <f aca="false">smooth!E102</f>
        <v>6.11673032849504</v>
      </c>
      <c r="F102" s="47" t="n">
        <f aca="false">smooth!F102</f>
        <v>3.59145527369826</v>
      </c>
      <c r="G102" s="47" t="n">
        <f aca="false">smooth!G102</f>
        <v>7.12079426365141</v>
      </c>
      <c r="H102" s="47" t="n">
        <f aca="false">smooth!H102</f>
        <v>6.51297072893178</v>
      </c>
      <c r="I102" s="47" t="n">
        <f aca="false">smooth!I102</f>
        <v>4.5795425118688</v>
      </c>
      <c r="J102" s="47" t="n">
        <f aca="false">smooth!J102</f>
        <v>0.809944412236129</v>
      </c>
      <c r="K102" s="54"/>
      <c r="L102" s="6"/>
    </row>
    <row r="103" customFormat="false" ht="12.8" hidden="false" customHeight="false" outlineLevel="0" collapsed="false">
      <c r="B103" s="15" t="n">
        <f aca="false">B102+1</f>
        <v>43948</v>
      </c>
      <c r="C103" s="0" t="n">
        <f aca="false">C102+1</f>
        <v>51</v>
      </c>
      <c r="D103" s="47" t="n">
        <f aca="false">smooth!D103</f>
        <v>6.5249433106576</v>
      </c>
      <c r="E103" s="47" t="n">
        <f aca="false">smooth!E103</f>
        <v>5.52757830404889</v>
      </c>
      <c r="F103" s="47" t="n">
        <f aca="false">smooth!F103</f>
        <v>3.64398432883188</v>
      </c>
      <c r="G103" s="47" t="n">
        <f aca="false">smooth!G103</f>
        <v>6.82294539437397</v>
      </c>
      <c r="H103" s="47" t="n">
        <f aca="false">smooth!H103</f>
        <v>6.6524771879544</v>
      </c>
      <c r="I103" s="47" t="n">
        <f aca="false">smooth!I103</f>
        <v>4.45101424255503</v>
      </c>
      <c r="J103" s="47" t="n">
        <f aca="false">smooth!J103</f>
        <v>0.756743852948198</v>
      </c>
      <c r="L103" s="6"/>
    </row>
    <row r="104" customFormat="false" ht="12.8" hidden="false" customHeight="false" outlineLevel="0" collapsed="false">
      <c r="B104" s="15" t="n">
        <f aca="false">B103+1</f>
        <v>43949</v>
      </c>
      <c r="C104" s="0" t="n">
        <f aca="false">C103+1</f>
        <v>52</v>
      </c>
      <c r="D104" s="47" t="n">
        <f aca="false">smooth!D104</f>
        <v>6.26488095238095</v>
      </c>
      <c r="E104" s="47" t="n">
        <f aca="false">smooth!E104</f>
        <v>5.12788388082506</v>
      </c>
      <c r="F104" s="47" t="n">
        <f aca="false">smooth!F104</f>
        <v>3.29554159644553</v>
      </c>
      <c r="G104" s="47" t="n">
        <f aca="false">smooth!G104</f>
        <v>7.12906784335356</v>
      </c>
      <c r="H104" s="47" t="n">
        <f aca="false">smooth!H104</f>
        <v>6.49716561650475</v>
      </c>
      <c r="I104" s="47" t="n">
        <f aca="false">smooth!I104</f>
        <v>4.30725075528701</v>
      </c>
      <c r="J104" s="47" t="n">
        <f aca="false">smooth!J104</f>
        <v>0.744807830031034</v>
      </c>
      <c r="L104" s="6"/>
    </row>
    <row r="105" customFormat="false" ht="12.8" hidden="false" customHeight="false" outlineLevel="0" collapsed="false">
      <c r="B105" s="15" t="n">
        <f aca="false">B104+1</f>
        <v>43950</v>
      </c>
      <c r="C105" s="0" t="n">
        <f aca="false">C104+1</f>
        <v>53</v>
      </c>
      <c r="D105" s="47" t="n">
        <f aca="false">smooth!D105</f>
        <v>5.99702380952381</v>
      </c>
      <c r="E105" s="47" t="n">
        <f aca="false">smooth!E105</f>
        <v>4.71932773109244</v>
      </c>
      <c r="F105" s="47" t="n">
        <f aca="false">smooth!F105</f>
        <v>2.97817855501324</v>
      </c>
      <c r="G105" s="47" t="n">
        <f aca="false">smooth!G105</f>
        <v>6.6092112520684</v>
      </c>
      <c r="H105" s="47" t="n">
        <f aca="false">smooth!H105</f>
        <v>6.33279244726361</v>
      </c>
      <c r="I105" s="47" t="n">
        <f aca="false">smooth!I105</f>
        <v>4.15567544238239</v>
      </c>
      <c r="J105" s="47" t="n">
        <f aca="false">smooth!J105</f>
        <v>0.742420625447601</v>
      </c>
      <c r="L105" s="6"/>
    </row>
    <row r="106" customFormat="false" ht="12.8" hidden="false" customHeight="false" outlineLevel="0" collapsed="false">
      <c r="B106" s="15" t="n">
        <f aca="false">B105+1</f>
        <v>43951</v>
      </c>
      <c r="C106" s="0" t="n">
        <f aca="false">C105+1</f>
        <v>54</v>
      </c>
      <c r="D106" s="47" t="n">
        <f aca="false">smooth!D106</f>
        <v>5.60114323507181</v>
      </c>
      <c r="E106" s="47" t="n">
        <f aca="false">smooth!E106</f>
        <v>4.59067990832697</v>
      </c>
      <c r="F106" s="47" t="n">
        <f aca="false">smooth!F106</f>
        <v>2.9996279191928</v>
      </c>
      <c r="G106" s="47" t="n">
        <f aca="false">smooth!G106</f>
        <v>6.03143960286818</v>
      </c>
      <c r="H106" s="47" t="n">
        <f aca="false">smooth!H106</f>
        <v>5.96126693781215</v>
      </c>
      <c r="I106" s="47" t="n">
        <f aca="false">smooth!I106</f>
        <v>4.10457488131204</v>
      </c>
      <c r="J106" s="47" t="n">
        <f aca="false">smooth!J106</f>
        <v>0.709681819731951</v>
      </c>
      <c r="L106" s="6"/>
    </row>
    <row r="107" customFormat="false" ht="12.8" hidden="false" customHeight="false" outlineLevel="0" collapsed="false">
      <c r="B107" s="15" t="n">
        <f aca="false">B106+1</f>
        <v>43952</v>
      </c>
      <c r="C107" s="0" t="n">
        <f aca="false">C106+1</f>
        <v>55</v>
      </c>
      <c r="D107" s="47" t="n">
        <f aca="false">smooth!D107</f>
        <v>5.26077097505669</v>
      </c>
      <c r="E107" s="47" t="n">
        <f aca="false">smooth!E107</f>
        <v>4.51856378915203</v>
      </c>
      <c r="F107" s="47" t="n">
        <f aca="false">smooth!F107</f>
        <v>3.24082383068135</v>
      </c>
      <c r="G107" s="47" t="n">
        <f aca="false">smooth!G107</f>
        <v>5.48952013237728</v>
      </c>
      <c r="H107" s="47" t="n">
        <f aca="false">smooth!H107</f>
        <v>6.22489621309506</v>
      </c>
      <c r="I107" s="47" t="n">
        <f aca="false">smooth!I107</f>
        <v>3.99633146309884</v>
      </c>
      <c r="J107" s="47" t="n">
        <f aca="false">smooth!J107</f>
        <v>0.657845377348839</v>
      </c>
      <c r="L107" s="6"/>
    </row>
    <row r="108" customFormat="false" ht="12.8" hidden="false" customHeight="false" outlineLevel="0" collapsed="false">
      <c r="B108" s="15" t="n">
        <f aca="false">B107+1</f>
        <v>43953</v>
      </c>
      <c r="C108" s="0" t="n">
        <f aca="false">C107+1</f>
        <v>56</v>
      </c>
      <c r="D108" s="47" t="n">
        <f aca="false">smooth!D108</f>
        <v>5.59263983371126</v>
      </c>
      <c r="E108" s="47" t="n">
        <f aca="false">smooth!E108</f>
        <v>4.27288006111536</v>
      </c>
      <c r="F108" s="47" t="n">
        <f aca="false">smooth!F108</f>
        <v>2.79235702247806</v>
      </c>
      <c r="G108" s="47" t="n">
        <f aca="false">smooth!G108</f>
        <v>5.21511307225593</v>
      </c>
      <c r="H108" s="47" t="n">
        <f aca="false">smooth!H108</f>
        <v>5.74505299981034</v>
      </c>
      <c r="I108" s="47" t="n">
        <f aca="false">smooth!I108</f>
        <v>3.92852826931377</v>
      </c>
      <c r="J108" s="47" t="n">
        <f aca="false">smooth!J108</f>
        <v>0.61351157794223</v>
      </c>
      <c r="L108" s="6"/>
    </row>
    <row r="109" customFormat="false" ht="12.8" hidden="false" customHeight="false" outlineLevel="0" collapsed="false">
      <c r="B109" s="15" t="n">
        <f aca="false">B108+1</f>
        <v>43954</v>
      </c>
      <c r="C109" s="0" t="n">
        <f aca="false">C108+1</f>
        <v>57</v>
      </c>
      <c r="D109" s="47" t="n">
        <f aca="false">smooth!D109</f>
        <v>5.20904195011338</v>
      </c>
      <c r="E109" s="47" t="n">
        <f aca="false">smooth!E109</f>
        <v>4.11917494270436</v>
      </c>
      <c r="F109" s="47" t="n">
        <f aca="false">smooth!F109</f>
        <v>3.28043949309462</v>
      </c>
      <c r="G109" s="47" t="n">
        <f aca="false">smooth!G109</f>
        <v>4.9834528405957</v>
      </c>
      <c r="H109" s="47" t="n">
        <f aca="false">smooth!H109</f>
        <v>5.33180199355152</v>
      </c>
      <c r="I109" s="47" t="n">
        <f aca="false">smooth!I109</f>
        <v>3.85118687958567</v>
      </c>
      <c r="J109" s="47" t="n">
        <f aca="false">smooth!J109</f>
        <v>0.558094328683968</v>
      </c>
      <c r="L109" s="6"/>
    </row>
    <row r="110" customFormat="false" ht="12.8" hidden="false" customHeight="false" outlineLevel="0" collapsed="false">
      <c r="B110" s="15" t="n">
        <f aca="false">B109+1</f>
        <v>43955</v>
      </c>
      <c r="C110" s="0" t="n">
        <f aca="false">C109+1</f>
        <v>58</v>
      </c>
      <c r="D110" s="47" t="n">
        <f aca="false">smooth!D110</f>
        <v>4.80678382464097</v>
      </c>
      <c r="E110" s="47" t="n">
        <f aca="false">smooth!E110</f>
        <v>3.89243697478992</v>
      </c>
      <c r="F110" s="47" t="n">
        <f aca="false">smooth!F110</f>
        <v>2.94250257173499</v>
      </c>
      <c r="G110" s="47" t="n">
        <f aca="false">smooth!G110</f>
        <v>4.61803640375069</v>
      </c>
      <c r="H110" s="47" t="n">
        <f aca="false">smooth!H110</f>
        <v>5.45655701430889</v>
      </c>
      <c r="I110" s="47" t="n">
        <f aca="false">smooth!I110</f>
        <v>3.73772119119551</v>
      </c>
      <c r="J110" s="47" t="n">
        <f aca="false">smooth!J110</f>
        <v>0.488865395764417</v>
      </c>
      <c r="L110" s="6"/>
    </row>
    <row r="111" customFormat="false" ht="12.8" hidden="false" customHeight="false" outlineLevel="0" collapsed="false">
      <c r="B111" s="15" t="n">
        <f aca="false">B110+1</f>
        <v>43956</v>
      </c>
      <c r="C111" s="0" t="n">
        <f aca="false">C110+1</f>
        <v>59</v>
      </c>
      <c r="D111" s="47" t="n">
        <f aca="false">smooth!D111</f>
        <v>4.49357520786092</v>
      </c>
      <c r="E111" s="47" t="n">
        <f aca="false">smooth!E111</f>
        <v>3.85026737967914</v>
      </c>
      <c r="F111" s="47" t="n">
        <f aca="false">smooth!F111</f>
        <v>2.82628203725186</v>
      </c>
      <c r="G111" s="47" t="n">
        <f aca="false">smooth!G111</f>
        <v>4.14644236072808</v>
      </c>
      <c r="H111" s="47" t="n">
        <f aca="false">smooth!H111</f>
        <v>5.26816007417866</v>
      </c>
      <c r="I111" s="47" t="n">
        <f aca="false">smooth!I111</f>
        <v>3.48912386706949</v>
      </c>
      <c r="J111" s="47" t="n">
        <f aca="false">smooth!J111</f>
        <v>0.484602530436858</v>
      </c>
      <c r="L111" s="6"/>
    </row>
    <row r="112" customFormat="false" ht="12.8" hidden="false" customHeight="false" outlineLevel="0" collapsed="false">
      <c r="B112" s="15" t="n">
        <f aca="false">B111+1</f>
        <v>43957</v>
      </c>
      <c r="C112" s="0" t="n">
        <f aca="false">C111+1</f>
        <v>60</v>
      </c>
      <c r="D112" s="47" t="n">
        <f aca="false">smooth!D112</f>
        <v>4.70686885865457</v>
      </c>
      <c r="E112" s="47" t="n">
        <f aca="false">smooth!E112</f>
        <v>3.7344537815126</v>
      </c>
      <c r="F112" s="47" t="n">
        <f aca="false">smooth!F112</f>
        <v>3.82083214778174</v>
      </c>
      <c r="G112" s="47" t="n">
        <f aca="false">smooth!G112</f>
        <v>4.73110865968009</v>
      </c>
      <c r="H112" s="47" t="n">
        <f aca="false">smooth!H112</f>
        <v>5.12233157018524</v>
      </c>
      <c r="I112" s="47" t="n">
        <f aca="false">smooth!I112</f>
        <v>3.15386275356064</v>
      </c>
      <c r="J112" s="47" t="n">
        <f aca="false">smooth!J112</f>
        <v>0.516147733860792</v>
      </c>
      <c r="L112" s="6"/>
    </row>
    <row r="113" customFormat="false" ht="12.8" hidden="false" customHeight="false" outlineLevel="0" collapsed="false">
      <c r="B113" s="15" t="n">
        <f aca="false">B112+1</f>
        <v>43958</v>
      </c>
      <c r="C113" s="0" t="n">
        <f aca="false">C112+1</f>
        <v>61</v>
      </c>
      <c r="D113" s="47" t="n">
        <f aca="false">smooth!D113</f>
        <v>4.67143801965231</v>
      </c>
      <c r="E113" s="47" t="n">
        <f aca="false">smooth!E113</f>
        <v>3.82490450725745</v>
      </c>
      <c r="F113" s="47" t="n">
        <f aca="false">smooth!F113</f>
        <v>3.46998183370177</v>
      </c>
      <c r="G113" s="47" t="n">
        <f aca="false">smooth!G113</f>
        <v>4.35879757308329</v>
      </c>
      <c r="H113" s="47" t="n">
        <f aca="false">smooth!H113</f>
        <v>5.08671738351632</v>
      </c>
      <c r="I113" s="47" t="n">
        <f aca="false">smooth!I113</f>
        <v>2.84885627967199</v>
      </c>
      <c r="J113" s="47" t="n">
        <f aca="false">smooth!J113</f>
        <v>0.462947174572861</v>
      </c>
      <c r="L113" s="6"/>
    </row>
    <row r="114" customFormat="false" ht="12.8" hidden="false" customHeight="false" outlineLevel="0" collapsed="false">
      <c r="B114" s="15" t="n">
        <f aca="false">B113+1</f>
        <v>43959</v>
      </c>
      <c r="C114" s="0" t="n">
        <f aca="false">C113+1</f>
        <v>62</v>
      </c>
      <c r="D114" s="47" t="n">
        <f aca="false">smooth!D114</f>
        <v>4.5660903250189</v>
      </c>
      <c r="E114" s="47" t="n">
        <f aca="false">smooth!E114</f>
        <v>3.57097020626432</v>
      </c>
      <c r="F114" s="47" t="n">
        <f aca="false">smooth!F114</f>
        <v>2.04622556851759</v>
      </c>
      <c r="G114" s="47" t="n">
        <f aca="false">smooth!G114</f>
        <v>4.31742967457253</v>
      </c>
      <c r="H114" s="47" t="n">
        <f aca="false">smooth!H114</f>
        <v>4.76281794617832</v>
      </c>
      <c r="I114" s="47" t="n">
        <f aca="false">smooth!I114</f>
        <v>3.04298662063012</v>
      </c>
      <c r="J114" s="47" t="n">
        <f aca="false">smooth!J114</f>
        <v>0.460218940763223</v>
      </c>
      <c r="L114" s="6"/>
    </row>
    <row r="115" customFormat="false" ht="12.8" hidden="false" customHeight="false" outlineLevel="0" collapsed="false">
      <c r="B115" s="15" t="n">
        <f aca="false">B114+1</f>
        <v>43960</v>
      </c>
      <c r="C115" s="0" t="n">
        <f aca="false">C114+1</f>
        <v>63</v>
      </c>
      <c r="D115" s="47" t="n">
        <f aca="false">smooth!D115</f>
        <v>4.02588813303099</v>
      </c>
      <c r="E115" s="47" t="n">
        <f aca="false">smooth!E115</f>
        <v>3.30145148968678</v>
      </c>
      <c r="F115" s="47" t="n">
        <f aca="false">smooth!F115</f>
        <v>2.02455733327497</v>
      </c>
      <c r="G115" s="47" t="n">
        <f aca="false">smooth!G115</f>
        <v>5.2095973524545</v>
      </c>
      <c r="H115" s="47" t="n">
        <f aca="false">smooth!H115</f>
        <v>4.40562240532738</v>
      </c>
      <c r="I115" s="47" t="n">
        <f aca="false">smooth!I115</f>
        <v>3.05429434613725</v>
      </c>
      <c r="J115" s="47" t="str">
        <f aca="false">smooth!J115</f>
        <v/>
      </c>
      <c r="L115" s="6"/>
    </row>
    <row r="116" customFormat="false" ht="12.8" hidden="false" customHeight="false" outlineLevel="0" collapsed="false">
      <c r="B116" s="15" t="n">
        <f aca="false">B115+1</f>
        <v>43961</v>
      </c>
      <c r="C116" s="0" t="n">
        <f aca="false">C115+1</f>
        <v>64</v>
      </c>
      <c r="D116" s="47" t="n">
        <f aca="false">smooth!D116</f>
        <v>3.88794406651549</v>
      </c>
      <c r="E116" s="47" t="n">
        <f aca="false">smooth!E116</f>
        <v>3.05332314744079</v>
      </c>
      <c r="F116" s="47" t="n">
        <f aca="false">smooth!F116</f>
        <v>1.56821116680164</v>
      </c>
      <c r="G116" s="47" t="n">
        <f aca="false">smooth!G116</f>
        <v>5.65774958632102</v>
      </c>
      <c r="H116" s="47" t="n">
        <f aca="false">smooth!H116</f>
        <v>4.08024782416286</v>
      </c>
      <c r="I116" s="47" t="str">
        <f aca="false">smooth!I116</f>
        <v/>
      </c>
      <c r="J116" s="47" t="str">
        <f aca="false">smooth!J116</f>
        <v/>
      </c>
      <c r="L116" s="6"/>
    </row>
    <row r="117" customFormat="false" ht="12.8" hidden="false" customHeight="false" outlineLevel="0" collapsed="false">
      <c r="B117" s="15" t="n">
        <f aca="false">B116+1</f>
        <v>43962</v>
      </c>
      <c r="C117" s="0" t="n">
        <f aca="false">C116+1</f>
        <v>65</v>
      </c>
      <c r="D117" s="47" t="n">
        <f aca="false">smooth!D117</f>
        <v>3.76535336356765</v>
      </c>
      <c r="E117" s="47" t="n">
        <f aca="false">smooth!E117</f>
        <v>2.74774637127578</v>
      </c>
      <c r="F117" s="47" t="n">
        <f aca="false">smooth!F117</f>
        <v>1.46928144629999</v>
      </c>
      <c r="G117" s="47" t="n">
        <f aca="false">smooth!G117</f>
        <v>5.6150027578599</v>
      </c>
      <c r="H117" s="47" t="n">
        <f aca="false">smooth!H117</f>
        <v>3.31190862537669</v>
      </c>
      <c r="I117" s="47" t="str">
        <f aca="false">smooth!I117</f>
        <v/>
      </c>
      <c r="J117" s="47" t="str">
        <f aca="false">smooth!J117</f>
        <v/>
      </c>
      <c r="L117" s="6"/>
    </row>
    <row r="118" customFormat="false" ht="12.8" hidden="false" customHeight="false" outlineLevel="0" collapsed="false">
      <c r="B118" s="15" t="n">
        <f aca="false">B117+1</f>
        <v>43963</v>
      </c>
      <c r="C118" s="0" t="n">
        <f aca="false">C117+1</f>
        <v>66</v>
      </c>
      <c r="D118" s="47" t="n">
        <f aca="false">smooth!D118</f>
        <v>3.56694066515495</v>
      </c>
      <c r="E118" s="47" t="n">
        <f aca="false">smooth!E118</f>
        <v>2.40427807486631</v>
      </c>
      <c r="F118" s="47" t="n">
        <f aca="false">smooth!F118</f>
        <v>1.29921863030489</v>
      </c>
      <c r="G118" s="47" t="str">
        <f aca="false">smooth!G118</f>
        <v/>
      </c>
      <c r="H118" s="47" t="n">
        <f aca="false">smooth!H118</f>
        <v>3.6218995637789</v>
      </c>
      <c r="I118" s="47" t="str">
        <f aca="false">smooth!I118</f>
        <v/>
      </c>
      <c r="J118" s="47" t="str">
        <f aca="false">smooth!J118</f>
        <v/>
      </c>
      <c r="L118" s="6"/>
    </row>
    <row r="119" customFormat="false" ht="12.8" hidden="false" customHeight="false" outlineLevel="0" collapsed="false">
      <c r="B119" s="15" t="n">
        <f aca="false">B118+1</f>
        <v>43964</v>
      </c>
      <c r="C119" s="0" t="n">
        <f aca="false">C118+1</f>
        <v>67</v>
      </c>
      <c r="D119" s="47" t="n">
        <f aca="false">smooth!D119</f>
        <v>3.26577853363568</v>
      </c>
      <c r="E119" s="47" t="n">
        <f aca="false">smooth!E119</f>
        <v>2.24171122994652</v>
      </c>
      <c r="F119" s="47" t="n">
        <f aca="false">smooth!F119</f>
        <v>0.609774781676115</v>
      </c>
      <c r="G119" s="47" t="str">
        <f aca="false">smooth!G119</f>
        <v/>
      </c>
      <c r="H119" s="47" t="n">
        <f aca="false">smooth!H119</f>
        <v>3.85729037152551</v>
      </c>
      <c r="I119" s="47" t="str">
        <f aca="false">smooth!I119</f>
        <v/>
      </c>
      <c r="J119" s="47" t="str">
        <f aca="false">smooth!J119</f>
        <v/>
      </c>
      <c r="L119" s="6"/>
    </row>
    <row r="120" customFormat="false" ht="12.8" hidden="false" customHeight="false" outlineLevel="0" collapsed="false">
      <c r="B120" s="15" t="n">
        <f aca="false">B119+1</f>
        <v>43965</v>
      </c>
      <c r="C120" s="0" t="n">
        <f aca="false">C119+1</f>
        <v>68</v>
      </c>
      <c r="D120" s="47" t="n">
        <f aca="false">smooth!D120</f>
        <v>3.34608843537415</v>
      </c>
      <c r="E120" s="47" t="n">
        <f aca="false">smooth!E120</f>
        <v>1.81084797555386</v>
      </c>
      <c r="F120" s="47" t="n">
        <f aca="false">smooth!F120</f>
        <v>0.566000569064764</v>
      </c>
      <c r="G120" s="47" t="str">
        <f aca="false">smooth!G120</f>
        <v/>
      </c>
      <c r="H120" s="47" t="str">
        <f aca="false">smooth!H120</f>
        <v/>
      </c>
      <c r="I120" s="47" t="str">
        <f aca="false">smooth!I120</f>
        <v/>
      </c>
      <c r="J120" s="47" t="str">
        <f aca="false">smooth!J120</f>
        <v/>
      </c>
      <c r="L120" s="6"/>
    </row>
    <row r="121" customFormat="false" ht="12.8" hidden="false" customHeight="false" outlineLevel="0" collapsed="false">
      <c r="B121" s="15" t="n">
        <f aca="false">B120+1</f>
        <v>43966</v>
      </c>
      <c r="C121" s="0" t="n">
        <f aca="false">C120+1</f>
        <v>69</v>
      </c>
      <c r="D121" s="47" t="n">
        <f aca="false">smooth!D121</f>
        <v>3.41175359032502</v>
      </c>
      <c r="E121" s="47" t="n">
        <f aca="false">smooth!E121</f>
        <v>4.10175706646295</v>
      </c>
      <c r="F121" s="47" t="n">
        <f aca="false">smooth!F121</f>
        <v>1.08757031232901</v>
      </c>
      <c r="G121" s="47" t="str">
        <f aca="false">smooth!G121</f>
        <v/>
      </c>
      <c r="H121" s="47" t="str">
        <f aca="false">smooth!H121</f>
        <v/>
      </c>
      <c r="I121" s="47" t="str">
        <f aca="false">smooth!I121</f>
        <v/>
      </c>
      <c r="J121" s="47" t="str">
        <f aca="false">smooth!J121</f>
        <v/>
      </c>
      <c r="L121" s="6"/>
    </row>
    <row r="122" customFormat="false" ht="12.8" hidden="false" customHeight="false" outlineLevel="0" collapsed="false">
      <c r="B122" s="15" t="n">
        <f aca="false">B121+1</f>
        <v>43967</v>
      </c>
      <c r="C122" s="0" t="n">
        <f aca="false">C121+1</f>
        <v>70</v>
      </c>
      <c r="D122" s="47" t="n">
        <f aca="false">smooth!D122</f>
        <v>3.27380952380952</v>
      </c>
      <c r="E122" s="47" t="n">
        <f aca="false">smooth!E122</f>
        <v>3.75248281130635</v>
      </c>
      <c r="F122" s="47" t="n">
        <f aca="false">smooth!F122</f>
        <v>1.01972028278141</v>
      </c>
      <c r="G122" s="47" t="str">
        <f aca="false">smooth!G122</f>
        <v/>
      </c>
      <c r="H122" s="47" t="str">
        <f aca="false">smooth!H122</f>
        <v/>
      </c>
      <c r="I122" s="47" t="str">
        <f aca="false">smooth!I122</f>
        <v/>
      </c>
      <c r="J122" s="47" t="str">
        <f aca="false">smooth!J122</f>
        <v/>
      </c>
      <c r="L122" s="6"/>
    </row>
    <row r="123" customFormat="false" ht="12.8" hidden="false" customHeight="false" outlineLevel="0" collapsed="false">
      <c r="B123" s="15" t="n">
        <f aca="false">B122+1</f>
        <v>43968</v>
      </c>
      <c r="C123" s="0" t="n">
        <f aca="false">C122+1</f>
        <v>71</v>
      </c>
      <c r="D123" s="47" t="n">
        <f aca="false">smooth!D123</f>
        <v>3.16208427815571</v>
      </c>
      <c r="E123" s="47" t="n">
        <f aca="false">smooth!E123</f>
        <v>3.54621848739497</v>
      </c>
      <c r="F123" s="47" t="n">
        <f aca="false">smooth!F123</f>
        <v>0.996957692223511</v>
      </c>
      <c r="G123" s="47" t="str">
        <f aca="false">smooth!G123</f>
        <v/>
      </c>
      <c r="H123" s="47" t="str">
        <f aca="false">smooth!H123</f>
        <v/>
      </c>
      <c r="I123" s="47" t="str">
        <f aca="false">smooth!I123</f>
        <v/>
      </c>
      <c r="J123" s="47" t="str">
        <f aca="false">smooth!J123</f>
        <v/>
      </c>
      <c r="L123" s="6"/>
    </row>
    <row r="124" customFormat="false" ht="12.8" hidden="false" customHeight="false" outlineLevel="0" collapsed="false">
      <c r="B124" s="15" t="n">
        <f aca="false">B123+1</f>
        <v>43969</v>
      </c>
      <c r="C124" s="0" t="n">
        <f aca="false">C123+1</f>
        <v>72</v>
      </c>
      <c r="D124" s="47" t="n">
        <f aca="false">smooth!D124</f>
        <v>2.89399092970521</v>
      </c>
      <c r="E124" s="47" t="n">
        <f aca="false">smooth!E124</f>
        <v>-4.50603514132925</v>
      </c>
      <c r="F124" s="47" t="str">
        <f aca="false">smooth!F124</f>
        <v/>
      </c>
      <c r="G124" s="47" t="str">
        <f aca="false">smooth!G124</f>
        <v/>
      </c>
      <c r="H124" s="47" t="str">
        <f aca="false">smooth!H124</f>
        <v/>
      </c>
      <c r="I124" s="47" t="str">
        <f aca="false">smooth!I124</f>
        <v/>
      </c>
      <c r="J124" s="47" t="str">
        <f aca="false">smooth!J124</f>
        <v/>
      </c>
      <c r="L124" s="6"/>
    </row>
    <row r="125" customFormat="false" ht="12.8" hidden="false" customHeight="false" outlineLevel="0" collapsed="false">
      <c r="B125" s="15" t="n">
        <f aca="false">B124+1</f>
        <v>43970</v>
      </c>
      <c r="C125" s="0" t="n">
        <f aca="false">C124+1</f>
        <v>73</v>
      </c>
      <c r="D125" s="47" t="n">
        <f aca="false">smooth!D125</f>
        <v>2.84816704459561</v>
      </c>
      <c r="E125" s="47" t="n">
        <f aca="false">smooth!E125</f>
        <v>-3.25378151260504</v>
      </c>
      <c r="F125" s="47" t="str">
        <f aca="false">smooth!F125</f>
        <v/>
      </c>
      <c r="G125" s="47" t="str">
        <f aca="false">smooth!G125</f>
        <v/>
      </c>
      <c r="H125" s="47" t="str">
        <f aca="false">smooth!H125</f>
        <v/>
      </c>
      <c r="I125" s="47" t="str">
        <f aca="false">smooth!I125</f>
        <v/>
      </c>
      <c r="J125" s="47" t="str">
        <f aca="false">smooth!J125</f>
        <v/>
      </c>
      <c r="L125" s="6"/>
    </row>
    <row r="126" customFormat="false" ht="12.8" hidden="false" customHeight="false" outlineLevel="0" collapsed="false">
      <c r="B126" s="15" t="n">
        <f aca="false">B125+1</f>
        <v>43971</v>
      </c>
      <c r="C126" s="0" t="n">
        <f aca="false">C125+1</f>
        <v>74</v>
      </c>
      <c r="D126" s="47" t="n">
        <f aca="false">smooth!D126</f>
        <v>2.76903817082388</v>
      </c>
      <c r="E126" s="47" t="n">
        <f aca="false">smooth!E126</f>
        <v>-3.24950343773873</v>
      </c>
      <c r="F126" s="47" t="str">
        <f aca="false">smooth!F126</f>
        <v/>
      </c>
      <c r="G126" s="47" t="str">
        <f aca="false">smooth!G126</f>
        <v/>
      </c>
      <c r="H126" s="47" t="str">
        <f aca="false">smooth!H126</f>
        <v/>
      </c>
      <c r="I126" s="47" t="str">
        <f aca="false">smooth!I126</f>
        <v/>
      </c>
      <c r="J126" s="47" t="str">
        <f aca="false">smooth!J126</f>
        <v/>
      </c>
      <c r="L126" s="6"/>
    </row>
    <row r="127" customFormat="false" ht="12.8" hidden="false" customHeight="false" outlineLevel="0" collapsed="false">
      <c r="B127" s="15" t="n">
        <f aca="false">B126+1</f>
        <v>43972</v>
      </c>
      <c r="C127" s="0" t="n">
        <f aca="false">C126+1</f>
        <v>75</v>
      </c>
      <c r="D127" s="47" t="n">
        <f aca="false">smooth!D127</f>
        <v>2.58763227513227</v>
      </c>
      <c r="E127" s="47" t="n">
        <f aca="false">smooth!E127</f>
        <v>-3.10557677616501</v>
      </c>
      <c r="F127" s="47" t="str">
        <f aca="false">smooth!F127</f>
        <v/>
      </c>
      <c r="G127" s="47" t="str">
        <f aca="false">smooth!G127</f>
        <v/>
      </c>
      <c r="H127" s="47" t="str">
        <f aca="false">smooth!H127</f>
        <v/>
      </c>
      <c r="I127" s="47" t="str">
        <f aca="false">smooth!I127</f>
        <v/>
      </c>
      <c r="J127" s="47" t="str">
        <f aca="false">smooth!J127</f>
        <v/>
      </c>
      <c r="L127" s="6"/>
    </row>
    <row r="128" customFormat="false" ht="12.8" hidden="false" customHeight="false" outlineLevel="0" collapsed="false">
      <c r="B128" s="15" t="n">
        <f aca="false">B127+1</f>
        <v>43973</v>
      </c>
      <c r="C128" s="0" t="n">
        <f aca="false">C127+1</f>
        <v>76</v>
      </c>
      <c r="D128" s="47" t="n">
        <f aca="false">smooth!D128</f>
        <v>2.37977135298564</v>
      </c>
      <c r="E128" s="47" t="str">
        <f aca="false">smooth!E128</f>
        <v/>
      </c>
      <c r="F128" s="47" t="str">
        <f aca="false">smooth!F128</f>
        <v/>
      </c>
      <c r="G128" s="47" t="str">
        <f aca="false">smooth!G128</f>
        <v/>
      </c>
      <c r="H128" s="47" t="str">
        <f aca="false">smooth!H128</f>
        <v/>
      </c>
      <c r="I128" s="47" t="str">
        <f aca="false">smooth!I128</f>
        <v/>
      </c>
      <c r="J128" s="47" t="str">
        <f aca="false">smooth!J128</f>
        <v/>
      </c>
      <c r="L128" s="6"/>
    </row>
    <row r="129" customFormat="false" ht="12.8" hidden="false" customHeight="false" outlineLevel="0" collapsed="false">
      <c r="B129" s="15" t="n">
        <f aca="false">B128+1</f>
        <v>43974</v>
      </c>
      <c r="C129" s="0" t="n">
        <f aca="false">C128+1</f>
        <v>77</v>
      </c>
      <c r="D129" s="47" t="n">
        <f aca="false">smooth!D129</f>
        <v>2.29072184429327</v>
      </c>
      <c r="E129" s="47" t="str">
        <f aca="false">smooth!E129</f>
        <v/>
      </c>
      <c r="F129" s="47" t="str">
        <f aca="false">smooth!F129</f>
        <v/>
      </c>
      <c r="G129" s="47" t="str">
        <f aca="false">smooth!G129</f>
        <v/>
      </c>
      <c r="H129" s="47" t="str">
        <f aca="false">smooth!H129</f>
        <v/>
      </c>
      <c r="I129" s="47" t="str">
        <f aca="false">smooth!I129</f>
        <v/>
      </c>
      <c r="J129" s="47" t="str">
        <f aca="false">smooth!J129</f>
        <v/>
      </c>
      <c r="L129" s="6"/>
    </row>
    <row r="130" customFormat="false" ht="12.8" hidden="false" customHeight="false" outlineLevel="0" collapsed="false">
      <c r="B130" s="15" t="n">
        <f aca="false">B129+1</f>
        <v>43975</v>
      </c>
      <c r="C130" s="0" t="n">
        <f aca="false">C129+1</f>
        <v>78</v>
      </c>
      <c r="D130" s="47" t="n">
        <f aca="false">smooth!D130</f>
        <v>2.00916477702192</v>
      </c>
      <c r="E130" s="47" t="str">
        <f aca="false">smooth!E130</f>
        <v/>
      </c>
      <c r="F130" s="47" t="str">
        <f aca="false">smooth!F130</f>
        <v/>
      </c>
      <c r="G130" s="47" t="str">
        <f aca="false">smooth!G130</f>
        <v/>
      </c>
      <c r="H130" s="47" t="str">
        <f aca="false">smooth!H130</f>
        <v/>
      </c>
      <c r="I130" s="47" t="str">
        <f aca="false">smooth!I130</f>
        <v/>
      </c>
      <c r="J130" s="47" t="str">
        <f aca="false">smooth!J130</f>
        <v/>
      </c>
      <c r="L130" s="6"/>
    </row>
    <row r="131" customFormat="false" ht="12.8" hidden="false" customHeight="false" outlineLevel="0" collapsed="false">
      <c r="B131" s="15" t="n">
        <f aca="false">B130+1</f>
        <v>43976</v>
      </c>
      <c r="C131" s="0" t="n">
        <f aca="false">C130+1</f>
        <v>79</v>
      </c>
      <c r="D131" s="47" t="n">
        <f aca="false">smooth!D131</f>
        <v>1.9442082388511</v>
      </c>
      <c r="E131" s="47" t="str">
        <f aca="false">smooth!E131</f>
        <v/>
      </c>
      <c r="F131" s="47" t="str">
        <f aca="false">smooth!F131</f>
        <v/>
      </c>
      <c r="G131" s="47" t="str">
        <f aca="false">smooth!G131</f>
        <v/>
      </c>
      <c r="H131" s="47" t="str">
        <f aca="false">smooth!H131</f>
        <v/>
      </c>
      <c r="I131" s="47" t="str">
        <f aca="false">smooth!I131</f>
        <v/>
      </c>
      <c r="J131" s="47" t="str">
        <f aca="false">smooth!J131</f>
        <v/>
      </c>
      <c r="L131" s="6"/>
    </row>
    <row r="132" customFormat="false" ht="12.8" hidden="false" customHeight="false" outlineLevel="0" collapsed="false">
      <c r="B132" s="15" t="n">
        <f aca="false">B131+1</f>
        <v>43977</v>
      </c>
      <c r="C132" s="0" t="n">
        <f aca="false">C131+1</f>
        <v>80</v>
      </c>
      <c r="D132" s="47" t="n">
        <f aca="false">smooth!D132</f>
        <v>1.74863000755858</v>
      </c>
      <c r="E132" s="47" t="str">
        <f aca="false">smooth!E132</f>
        <v/>
      </c>
      <c r="F132" s="47" t="str">
        <f aca="false">smooth!F132</f>
        <v/>
      </c>
      <c r="G132" s="47" t="str">
        <f aca="false">smooth!G132</f>
        <v/>
      </c>
      <c r="H132" s="47" t="str">
        <f aca="false">smooth!H132</f>
        <v/>
      </c>
      <c r="I132" s="47" t="str">
        <f aca="false">smooth!I132</f>
        <v/>
      </c>
      <c r="J132" s="47" t="str">
        <f aca="false">smooth!J132</f>
        <v/>
      </c>
      <c r="L132" s="6"/>
    </row>
    <row r="133" customFormat="false" ht="12.8" hidden="false" customHeight="false" outlineLevel="0" collapsed="false">
      <c r="B133" s="15" t="n">
        <f aca="false">B132+1</f>
        <v>43978</v>
      </c>
      <c r="C133" s="0" t="n">
        <f aca="false">C132+1</f>
        <v>81</v>
      </c>
      <c r="D133" s="47" t="n">
        <f aca="false">smooth!D133</f>
        <v>1.69406651549509</v>
      </c>
      <c r="E133" s="47" t="str">
        <f aca="false">smooth!E133</f>
        <v/>
      </c>
      <c r="F133" s="47" t="str">
        <f aca="false">smooth!F133</f>
        <v/>
      </c>
      <c r="G133" s="47" t="str">
        <f aca="false">smooth!G133</f>
        <v/>
      </c>
      <c r="H133" s="47" t="str">
        <f aca="false">smooth!H133</f>
        <v/>
      </c>
      <c r="I133" s="47" t="str">
        <f aca="false">smooth!I133</f>
        <v/>
      </c>
      <c r="J133" s="47" t="str">
        <f aca="false">smooth!J133</f>
        <v/>
      </c>
      <c r="L133" s="6"/>
    </row>
    <row r="134" customFormat="false" ht="12.8" hidden="false" customHeight="false" outlineLevel="0" collapsed="false">
      <c r="B134" s="15" t="n">
        <f aca="false">B133+1</f>
        <v>43979</v>
      </c>
      <c r="C134" s="0" t="n">
        <f aca="false">C133+1</f>
        <v>82</v>
      </c>
      <c r="D134" s="47" t="n">
        <f aca="false">smooth!D134</f>
        <v>1.51266061980348</v>
      </c>
      <c r="E134" s="47" t="str">
        <f aca="false">smooth!E134</f>
        <v/>
      </c>
      <c r="F134" s="47" t="str">
        <f aca="false">smooth!F134</f>
        <v/>
      </c>
      <c r="G134" s="47" t="str">
        <f aca="false">smooth!G134</f>
        <v/>
      </c>
      <c r="H134" s="47" t="str">
        <f aca="false">smooth!H134</f>
        <v/>
      </c>
      <c r="I134" s="47" t="str">
        <f aca="false">smooth!I134</f>
        <v/>
      </c>
      <c r="J134" s="47" t="str">
        <f aca="false">smooth!J134</f>
        <v/>
      </c>
      <c r="L134" s="6"/>
    </row>
    <row r="135" customFormat="false" ht="12.8" hidden="false" customHeight="false" outlineLevel="0" collapsed="false">
      <c r="B135" s="15" t="n">
        <f aca="false">B134+1</f>
        <v>43980</v>
      </c>
      <c r="C135" s="0" t="n">
        <f aca="false">C134+1</f>
        <v>83</v>
      </c>
      <c r="D135" s="47" t="str">
        <f aca="false">smooth!D135</f>
        <v/>
      </c>
      <c r="E135" s="47" t="str">
        <f aca="false">smooth!E135</f>
        <v/>
      </c>
      <c r="F135" s="47" t="str">
        <f aca="false">smooth!F135</f>
        <v/>
      </c>
      <c r="G135" s="47" t="str">
        <f aca="false">smooth!G135</f>
        <v/>
      </c>
      <c r="H135" s="47" t="str">
        <f aca="false">smooth!H135</f>
        <v/>
      </c>
      <c r="I135" s="47" t="str">
        <f aca="false">smooth!I135</f>
        <v/>
      </c>
      <c r="J135" s="47" t="str">
        <f aca="false">smooth!J135</f>
        <v/>
      </c>
      <c r="L135" s="6"/>
    </row>
    <row r="136" customFormat="false" ht="12.8" hidden="false" customHeight="false" outlineLevel="0" collapsed="false">
      <c r="B136" s="15" t="n">
        <f aca="false">B135+1</f>
        <v>43981</v>
      </c>
      <c r="C136" s="0" t="n">
        <f aca="false">C135+1</f>
        <v>84</v>
      </c>
      <c r="D136" s="47" t="str">
        <f aca="false">smooth!D136</f>
        <v/>
      </c>
      <c r="E136" s="47" t="str">
        <f aca="false">smooth!E136</f>
        <v/>
      </c>
      <c r="F136" s="47" t="str">
        <f aca="false">smooth!F136</f>
        <v/>
      </c>
      <c r="G136" s="47" t="str">
        <f aca="false">smooth!G136</f>
        <v/>
      </c>
      <c r="H136" s="47" t="str">
        <f aca="false">smooth!H136</f>
        <v/>
      </c>
      <c r="I136" s="47" t="str">
        <f aca="false">smooth!I136</f>
        <v/>
      </c>
      <c r="J136" s="47" t="str">
        <f aca="false">smooth!J136</f>
        <v/>
      </c>
      <c r="L136" s="6"/>
    </row>
    <row r="137" customFormat="false" ht="12.8" hidden="false" customHeight="false" outlineLevel="0" collapsed="false">
      <c r="B137" s="15" t="n">
        <f aca="false">B136+1</f>
        <v>43982</v>
      </c>
      <c r="C137" s="0" t="n">
        <f aca="false">C136+1</f>
        <v>85</v>
      </c>
      <c r="D137" s="47" t="str">
        <f aca="false">smooth!D137</f>
        <v/>
      </c>
      <c r="E137" s="47" t="str">
        <f aca="false">smooth!E137</f>
        <v/>
      </c>
      <c r="F137" s="47" t="str">
        <f aca="false">smooth!F137</f>
        <v/>
      </c>
      <c r="G137" s="47" t="str">
        <f aca="false">smooth!G137</f>
        <v/>
      </c>
      <c r="H137" s="47" t="str">
        <f aca="false">smooth!H137</f>
        <v/>
      </c>
      <c r="I137" s="47" t="str">
        <f aca="false">smooth!I137</f>
        <v/>
      </c>
      <c r="J137" s="47" t="str">
        <f aca="false">smooth!J137</f>
        <v/>
      </c>
      <c r="L137" s="6"/>
    </row>
    <row r="138" customFormat="false" ht="12.8" hidden="false" customHeight="false" outlineLevel="0" collapsed="false">
      <c r="B138" s="15" t="n">
        <f aca="false">B137+1</f>
        <v>43983</v>
      </c>
      <c r="C138" s="0" t="n">
        <f aca="false">C137+1</f>
        <v>86</v>
      </c>
      <c r="D138" s="47" t="str">
        <f aca="false">smooth!D138</f>
        <v/>
      </c>
      <c r="E138" s="47" t="str">
        <f aca="false">smooth!E138</f>
        <v/>
      </c>
      <c r="F138" s="47" t="str">
        <f aca="false">smooth!F138</f>
        <v/>
      </c>
      <c r="G138" s="47" t="str">
        <f aca="false">smooth!G138</f>
        <v/>
      </c>
      <c r="H138" s="47" t="str">
        <f aca="false">smooth!H138</f>
        <v/>
      </c>
      <c r="I138" s="47" t="str">
        <f aca="false">smooth!I138</f>
        <v/>
      </c>
      <c r="J138" s="47" t="str">
        <f aca="false">smooth!J138</f>
        <v/>
      </c>
      <c r="L138" s="6"/>
    </row>
    <row r="139" customFormat="false" ht="12.8" hidden="false" customHeight="false" outlineLevel="0" collapsed="false">
      <c r="B139" s="15" t="n">
        <f aca="false">B138+1</f>
        <v>43984</v>
      </c>
      <c r="C139" s="0" t="n">
        <f aca="false">C138+1</f>
        <v>87</v>
      </c>
      <c r="D139" s="47" t="str">
        <f aca="false">smooth!D139</f>
        <v/>
      </c>
      <c r="E139" s="47" t="str">
        <f aca="false">smooth!E139</f>
        <v/>
      </c>
      <c r="F139" s="47" t="str">
        <f aca="false">smooth!F139</f>
        <v/>
      </c>
      <c r="G139" s="47" t="str">
        <f aca="false">smooth!G139</f>
        <v/>
      </c>
      <c r="H139" s="47" t="str">
        <f aca="false">smooth!H139</f>
        <v/>
      </c>
      <c r="I139" s="47" t="str">
        <f aca="false">smooth!I139</f>
        <v/>
      </c>
      <c r="J139" s="47" t="str">
        <f aca="false">smooth!J139</f>
        <v/>
      </c>
      <c r="L139" s="6"/>
    </row>
    <row r="140" customFormat="false" ht="12.8" hidden="false" customHeight="false" outlineLevel="0" collapsed="false">
      <c r="B140" s="15" t="n">
        <f aca="false">B139+1</f>
        <v>43985</v>
      </c>
      <c r="C140" s="0" t="n">
        <f aca="false">C139+1</f>
        <v>88</v>
      </c>
      <c r="D140" s="47" t="str">
        <f aca="false">smooth!D140</f>
        <v/>
      </c>
      <c r="E140" s="47" t="str">
        <f aca="false">smooth!E140</f>
        <v/>
      </c>
      <c r="F140" s="47" t="str">
        <f aca="false">smooth!F140</f>
        <v/>
      </c>
      <c r="G140" s="47" t="str">
        <f aca="false">smooth!G140</f>
        <v/>
      </c>
      <c r="H140" s="47" t="str">
        <f aca="false">smooth!H140</f>
        <v/>
      </c>
      <c r="I140" s="47" t="str">
        <f aca="false">smooth!I140</f>
        <v/>
      </c>
      <c r="J140" s="47" t="str">
        <f aca="false">smooth!J140</f>
        <v/>
      </c>
      <c r="L140" s="6"/>
    </row>
    <row r="141" customFormat="false" ht="12.8" hidden="false" customHeight="false" outlineLevel="0" collapsed="false">
      <c r="B141" s="15" t="n">
        <f aca="false">B140+1</f>
        <v>43986</v>
      </c>
      <c r="C141" s="0" t="n">
        <f aca="false">C140+1</f>
        <v>89</v>
      </c>
      <c r="D141" s="47" t="str">
        <f aca="false">smooth!D141</f>
        <v/>
      </c>
      <c r="E141" s="47" t="str">
        <f aca="false">smooth!E141</f>
        <v/>
      </c>
      <c r="F141" s="47" t="str">
        <f aca="false">smooth!F141</f>
        <v/>
      </c>
      <c r="G141" s="47" t="str">
        <f aca="false">smooth!G141</f>
        <v/>
      </c>
      <c r="H141" s="47" t="str">
        <f aca="false">smooth!H141</f>
        <v/>
      </c>
      <c r="I141" s="47" t="str">
        <f aca="false">smooth!I141</f>
        <v/>
      </c>
      <c r="J141" s="47" t="str">
        <f aca="false">smooth!J141</f>
        <v/>
      </c>
      <c r="L141" s="6"/>
    </row>
    <row r="142" customFormat="false" ht="12.8" hidden="false" customHeight="false" outlineLevel="0" collapsed="false">
      <c r="B142" s="15" t="n">
        <f aca="false">B141+1</f>
        <v>43987</v>
      </c>
      <c r="C142" s="0" t="n">
        <f aca="false">C141+1</f>
        <v>90</v>
      </c>
      <c r="D142" s="47" t="str">
        <f aca="false">smooth!D142</f>
        <v/>
      </c>
      <c r="E142" s="47" t="str">
        <f aca="false">smooth!E142</f>
        <v/>
      </c>
      <c r="F142" s="47" t="str">
        <f aca="false">smooth!F142</f>
        <v/>
      </c>
      <c r="G142" s="47" t="str">
        <f aca="false">smooth!G142</f>
        <v/>
      </c>
      <c r="H142" s="47" t="str">
        <f aca="false">smooth!H142</f>
        <v/>
      </c>
      <c r="I142" s="47" t="str">
        <f aca="false">smooth!I142</f>
        <v/>
      </c>
      <c r="J142" s="47" t="str">
        <f aca="false">smooth!J142</f>
        <v/>
      </c>
      <c r="L142" s="6"/>
    </row>
    <row r="143" customFormat="false" ht="12.8" hidden="false" customHeight="false" outlineLevel="0" collapsed="false">
      <c r="B143" s="15" t="n">
        <f aca="false">B142+1</f>
        <v>43988</v>
      </c>
      <c r="C143" s="0" t="n">
        <f aca="false">C142+1</f>
        <v>91</v>
      </c>
      <c r="D143" s="47" t="str">
        <f aca="false">smooth!D143</f>
        <v/>
      </c>
      <c r="E143" s="47" t="str">
        <f aca="false">smooth!E143</f>
        <v/>
      </c>
      <c r="F143" s="47" t="str">
        <f aca="false">smooth!F143</f>
        <v/>
      </c>
      <c r="G143" s="47" t="str">
        <f aca="false">smooth!G143</f>
        <v/>
      </c>
      <c r="H143" s="47" t="str">
        <f aca="false">smooth!H143</f>
        <v/>
      </c>
      <c r="I143" s="47" t="str">
        <f aca="false">smooth!I143</f>
        <v/>
      </c>
      <c r="J143" s="47" t="str">
        <f aca="false">smooth!J143</f>
        <v/>
      </c>
      <c r="L143" s="6"/>
    </row>
    <row r="144" customFormat="false" ht="12.8" hidden="false" customHeight="false" outlineLevel="0" collapsed="false">
      <c r="B144" s="15" t="n">
        <f aca="false">B143+1</f>
        <v>43989</v>
      </c>
      <c r="C144" s="0" t="n">
        <f aca="false">C143+1</f>
        <v>92</v>
      </c>
      <c r="D144" s="47" t="str">
        <f aca="false">smooth!D144</f>
        <v/>
      </c>
      <c r="E144" s="47" t="str">
        <f aca="false">smooth!E144</f>
        <v/>
      </c>
      <c r="F144" s="47" t="str">
        <f aca="false">smooth!F144</f>
        <v/>
      </c>
      <c r="G144" s="47" t="str">
        <f aca="false">smooth!G144</f>
        <v/>
      </c>
      <c r="H144" s="47" t="str">
        <f aca="false">smooth!H144</f>
        <v/>
      </c>
      <c r="I144" s="47" t="str">
        <f aca="false">smooth!I144</f>
        <v/>
      </c>
      <c r="J144" s="47" t="str">
        <f aca="false">smooth!J144</f>
        <v/>
      </c>
      <c r="L144" s="6"/>
    </row>
    <row r="145" customFormat="false" ht="12.8" hidden="false" customHeight="false" outlineLevel="0" collapsed="false">
      <c r="B145" s="15" t="n">
        <f aca="false">B144+1</f>
        <v>43990</v>
      </c>
      <c r="C145" s="0" t="n">
        <f aca="false">C144+1</f>
        <v>93</v>
      </c>
      <c r="D145" s="47" t="str">
        <f aca="false">smooth!D145</f>
        <v/>
      </c>
      <c r="E145" s="47" t="str">
        <f aca="false">smooth!E145</f>
        <v/>
      </c>
      <c r="F145" s="47" t="str">
        <f aca="false">smooth!F145</f>
        <v/>
      </c>
      <c r="G145" s="47" t="str">
        <f aca="false">smooth!G145</f>
        <v/>
      </c>
      <c r="H145" s="47" t="str">
        <f aca="false">smooth!H145</f>
        <v/>
      </c>
      <c r="I145" s="47" t="str">
        <f aca="false">smooth!I145</f>
        <v/>
      </c>
      <c r="J145" s="47" t="str">
        <f aca="false">smooth!J145</f>
        <v/>
      </c>
      <c r="L145" s="6"/>
    </row>
    <row r="146" customFormat="false" ht="12.8" hidden="false" customHeight="false" outlineLevel="0" collapsed="false">
      <c r="B146" s="15" t="n">
        <f aca="false">B145+1</f>
        <v>43991</v>
      </c>
      <c r="C146" s="0" t="n">
        <f aca="false">C145+1</f>
        <v>94</v>
      </c>
      <c r="D146" s="47" t="str">
        <f aca="false">smooth!D146</f>
        <v/>
      </c>
      <c r="E146" s="47" t="str">
        <f aca="false">smooth!E146</f>
        <v/>
      </c>
      <c r="F146" s="47" t="str">
        <f aca="false">smooth!F146</f>
        <v/>
      </c>
      <c r="G146" s="47" t="str">
        <f aca="false">smooth!G146</f>
        <v/>
      </c>
      <c r="H146" s="47" t="str">
        <f aca="false">smooth!H146</f>
        <v/>
      </c>
      <c r="I146" s="47" t="str">
        <f aca="false">smooth!I146</f>
        <v/>
      </c>
      <c r="J146" s="47" t="str">
        <f aca="false">smooth!J146</f>
        <v/>
      </c>
    </row>
    <row r="147" customFormat="false" ht="12.8" hidden="false" customHeight="false" outlineLevel="0" collapsed="false">
      <c r="B147" s="15" t="n">
        <f aca="false">B146+1</f>
        <v>43992</v>
      </c>
      <c r="C147" s="0" t="n">
        <f aca="false">C146+1</f>
        <v>95</v>
      </c>
      <c r="D147" s="47" t="str">
        <f aca="false">smooth!D147</f>
        <v/>
      </c>
      <c r="E147" s="47" t="str">
        <f aca="false">smooth!E147</f>
        <v/>
      </c>
      <c r="F147" s="47" t="str">
        <f aca="false">smooth!F147</f>
        <v/>
      </c>
      <c r="G147" s="47" t="str">
        <f aca="false">smooth!G147</f>
        <v/>
      </c>
      <c r="H147" s="47" t="str">
        <f aca="false">smooth!H147</f>
        <v/>
      </c>
      <c r="I147" s="47" t="str">
        <f aca="false">smooth!I147</f>
        <v/>
      </c>
      <c r="J147" s="47" t="str">
        <f aca="false">smooth!J147</f>
        <v/>
      </c>
    </row>
    <row r="148" customFormat="false" ht="12.8" hidden="false" customHeight="false" outlineLevel="0" collapsed="false">
      <c r="B148" s="15" t="n">
        <f aca="false">B147+1</f>
        <v>43993</v>
      </c>
      <c r="C148" s="0" t="n">
        <f aca="false">C147+1</f>
        <v>96</v>
      </c>
      <c r="D148" s="47" t="str">
        <f aca="false">smooth!D148</f>
        <v/>
      </c>
      <c r="E148" s="47" t="str">
        <f aca="false">smooth!E148</f>
        <v/>
      </c>
      <c r="F148" s="47" t="str">
        <f aca="false">smooth!F148</f>
        <v/>
      </c>
      <c r="G148" s="47" t="str">
        <f aca="false">smooth!G148</f>
        <v/>
      </c>
      <c r="H148" s="47" t="str">
        <f aca="false">smooth!H148</f>
        <v/>
      </c>
      <c r="I148" s="47" t="str">
        <f aca="false">smooth!I148</f>
        <v/>
      </c>
      <c r="J148" s="47" t="str">
        <f aca="false">smooth!J148</f>
        <v/>
      </c>
    </row>
    <row r="149" customFormat="false" ht="12.8" hidden="false" customHeight="false" outlineLevel="0" collapsed="false">
      <c r="B149" s="15" t="n">
        <f aca="false">B148+1</f>
        <v>43994</v>
      </c>
      <c r="C149" s="0" t="n">
        <f aca="false">C148+1</f>
        <v>97</v>
      </c>
      <c r="D149" s="47" t="str">
        <f aca="false">smooth!D149</f>
        <v/>
      </c>
      <c r="E149" s="47" t="str">
        <f aca="false">smooth!E149</f>
        <v/>
      </c>
      <c r="F149" s="47" t="str">
        <f aca="false">smooth!F149</f>
        <v/>
      </c>
      <c r="G149" s="47" t="str">
        <f aca="false">smooth!G149</f>
        <v/>
      </c>
      <c r="H149" s="47" t="str">
        <f aca="false">smooth!H149</f>
        <v/>
      </c>
      <c r="I149" s="47" t="str">
        <f aca="false">smooth!I149</f>
        <v/>
      </c>
      <c r="J149" s="47" t="str">
        <f aca="false">smooth!J149</f>
        <v/>
      </c>
    </row>
    <row r="150" customFormat="false" ht="12.8" hidden="false" customHeight="false" outlineLevel="0" collapsed="false">
      <c r="B150" s="15" t="n">
        <f aca="false">B149+1</f>
        <v>43995</v>
      </c>
      <c r="C150" s="0" t="n">
        <f aca="false">C149+1</f>
        <v>98</v>
      </c>
      <c r="D150" s="47" t="str">
        <f aca="false">smooth!D150</f>
        <v/>
      </c>
      <c r="E150" s="47" t="str">
        <f aca="false">smooth!E150</f>
        <v/>
      </c>
      <c r="F150" s="47" t="str">
        <f aca="false">smooth!F150</f>
        <v/>
      </c>
      <c r="G150" s="47" t="str">
        <f aca="false">smooth!G150</f>
        <v/>
      </c>
      <c r="H150" s="47" t="str">
        <f aca="false">smooth!H150</f>
        <v/>
      </c>
      <c r="I150" s="47" t="str">
        <f aca="false">smooth!I150</f>
        <v/>
      </c>
      <c r="J150" s="47" t="str">
        <f aca="false">smooth!J150</f>
        <v/>
      </c>
    </row>
    <row r="151" customFormat="false" ht="12.8" hidden="false" customHeight="false" outlineLevel="0" collapsed="false">
      <c r="B151" s="15" t="n">
        <f aca="false">B150+1</f>
        <v>43996</v>
      </c>
      <c r="C151" s="0" t="n">
        <f aca="false">C150+1</f>
        <v>99</v>
      </c>
      <c r="D151" s="47" t="str">
        <f aca="false">smooth!D151</f>
        <v/>
      </c>
      <c r="E151" s="47" t="str">
        <f aca="false">smooth!E151</f>
        <v/>
      </c>
      <c r="F151" s="47" t="str">
        <f aca="false">smooth!F151</f>
        <v/>
      </c>
      <c r="G151" s="47" t="str">
        <f aca="false">smooth!G151</f>
        <v/>
      </c>
      <c r="H151" s="47" t="str">
        <f aca="false">smooth!H151</f>
        <v/>
      </c>
      <c r="I151" s="47" t="str">
        <f aca="false">smooth!I151</f>
        <v/>
      </c>
      <c r="J151" s="47" t="str">
        <f aca="false">smooth!J151</f>
        <v/>
      </c>
    </row>
    <row r="152" customFormat="false" ht="12.8" hidden="false" customHeight="false" outlineLevel="0" collapsed="false">
      <c r="B152" s="15" t="n">
        <f aca="false">B151+1</f>
        <v>43997</v>
      </c>
      <c r="C152" s="0" t="n">
        <f aca="false">C151+1</f>
        <v>100</v>
      </c>
      <c r="D152" s="47" t="str">
        <f aca="false">smooth!D152</f>
        <v/>
      </c>
      <c r="E152" s="47" t="str">
        <f aca="false">smooth!E152</f>
        <v/>
      </c>
      <c r="F152" s="47" t="str">
        <f aca="false">smooth!F152</f>
        <v/>
      </c>
      <c r="G152" s="47" t="str">
        <f aca="false">smooth!G152</f>
        <v/>
      </c>
      <c r="H152" s="47" t="str">
        <f aca="false">smooth!H152</f>
        <v/>
      </c>
      <c r="I152" s="47" t="str">
        <f aca="false">smooth!I152</f>
        <v/>
      </c>
      <c r="J152" s="47" t="str">
        <f aca="false">smooth!J152</f>
        <v/>
      </c>
    </row>
    <row r="153" customFormat="false" ht="12.8" hidden="false" customHeight="false" outlineLevel="0" collapsed="false">
      <c r="B153" s="15" t="n">
        <f aca="false">B152+1</f>
        <v>43998</v>
      </c>
      <c r="C153" s="0" t="n">
        <f aca="false">C152+1</f>
        <v>101</v>
      </c>
      <c r="D153" s="47"/>
      <c r="E153" s="47"/>
      <c r="F153" s="47"/>
      <c r="G153" s="47"/>
      <c r="H153" s="47"/>
      <c r="I153" s="47"/>
      <c r="J153" s="47"/>
    </row>
    <row r="154" customFormat="false" ht="12.8" hidden="false" customHeight="false" outlineLevel="0" collapsed="false">
      <c r="B154" s="15" t="n">
        <f aca="false">B153+1</f>
        <v>43999</v>
      </c>
      <c r="C154" s="0" t="n">
        <f aca="false">C153+1</f>
        <v>102</v>
      </c>
      <c r="D154" s="47"/>
      <c r="E154" s="47"/>
      <c r="F154" s="47"/>
      <c r="G154" s="47"/>
      <c r="H154" s="47"/>
      <c r="I154" s="47"/>
      <c r="J154" s="47"/>
    </row>
    <row r="155" customFormat="false" ht="12.8" hidden="false" customHeight="false" outlineLevel="0" collapsed="false">
      <c r="B155" s="15" t="n">
        <f aca="false">B154+1</f>
        <v>44000</v>
      </c>
      <c r="C155" s="0" t="n">
        <f aca="false">C154+1</f>
        <v>103</v>
      </c>
      <c r="D155" s="47"/>
      <c r="E155" s="47"/>
      <c r="F155" s="47"/>
      <c r="G155" s="47"/>
      <c r="H155" s="47"/>
      <c r="I155" s="47"/>
      <c r="J155" s="47"/>
    </row>
    <row r="156" customFormat="false" ht="12.8" hidden="false" customHeight="false" outlineLevel="0" collapsed="false">
      <c r="B156" s="15" t="n">
        <f aca="false">B155+1</f>
        <v>44001</v>
      </c>
      <c r="C156" s="0" t="n">
        <f aca="false">C155+1</f>
        <v>104</v>
      </c>
      <c r="D156" s="47"/>
      <c r="E156" s="47"/>
      <c r="F156" s="47"/>
      <c r="G156" s="47"/>
      <c r="H156" s="47"/>
      <c r="I156" s="47"/>
      <c r="J156" s="47"/>
    </row>
    <row r="157" customFormat="false" ht="12.8" hidden="false" customHeight="false" outlineLevel="0" collapsed="false">
      <c r="B157" s="15" t="n">
        <f aca="false">B156+1</f>
        <v>44002</v>
      </c>
      <c r="C157" s="0" t="n">
        <f aca="false">C156+1</f>
        <v>105</v>
      </c>
      <c r="D157" s="47"/>
      <c r="E157" s="47"/>
      <c r="F157" s="47"/>
      <c r="G157" s="47"/>
      <c r="H157" s="47"/>
      <c r="I157" s="47"/>
      <c r="J157" s="47"/>
    </row>
    <row r="158" customFormat="false" ht="12.8" hidden="false" customHeight="false" outlineLevel="0" collapsed="false">
      <c r="B158" s="15" t="n">
        <f aca="false">B157+1</f>
        <v>44003</v>
      </c>
      <c r="C158" s="0" t="n">
        <f aca="false">C157+1</f>
        <v>106</v>
      </c>
      <c r="D158" s="47"/>
      <c r="E158" s="47"/>
      <c r="F158" s="47"/>
      <c r="G158" s="47"/>
      <c r="H158" s="47"/>
      <c r="I158" s="47"/>
      <c r="J158" s="47"/>
    </row>
    <row r="159" customFormat="false" ht="12.8" hidden="false" customHeight="false" outlineLevel="0" collapsed="false">
      <c r="B159" s="15" t="n">
        <f aca="false">B158+1</f>
        <v>44004</v>
      </c>
      <c r="C159" s="0" t="n">
        <f aca="false">C158+1</f>
        <v>107</v>
      </c>
      <c r="D159" s="47"/>
      <c r="E159" s="47"/>
      <c r="F159" s="47"/>
      <c r="G159" s="47"/>
      <c r="H159" s="47"/>
      <c r="I159" s="47"/>
      <c r="J159" s="47"/>
    </row>
    <row r="160" customFormat="false" ht="12.8" hidden="false" customHeight="false" outlineLevel="0" collapsed="false">
      <c r="B160" s="15" t="n">
        <f aca="false">B159+1</f>
        <v>44005</v>
      </c>
      <c r="C160" s="0" t="n">
        <f aca="false">C159+1</f>
        <v>108</v>
      </c>
      <c r="D160" s="47"/>
      <c r="E160" s="47"/>
      <c r="F160" s="47"/>
      <c r="G160" s="47"/>
      <c r="H160" s="47"/>
      <c r="I160" s="47"/>
      <c r="J160" s="47"/>
    </row>
    <row r="161" customFormat="false" ht="12.8" hidden="false" customHeight="false" outlineLevel="0" collapsed="false">
      <c r="B161" s="15" t="n">
        <f aca="false">B160+1</f>
        <v>44006</v>
      </c>
      <c r="C161" s="0" t="n">
        <f aca="false">C160+1</f>
        <v>109</v>
      </c>
      <c r="D161" s="47"/>
      <c r="E161" s="47"/>
      <c r="F161" s="47"/>
      <c r="G161" s="47"/>
      <c r="H161" s="47"/>
      <c r="I161" s="47"/>
      <c r="J161" s="47"/>
    </row>
    <row r="162" customFormat="false" ht="12.8" hidden="false" customHeight="false" outlineLevel="0" collapsed="false">
      <c r="B162" s="15" t="n">
        <f aca="false">B161+1</f>
        <v>44007</v>
      </c>
      <c r="C162" s="0" t="n">
        <f aca="false">C161+1</f>
        <v>110</v>
      </c>
      <c r="D162" s="47"/>
      <c r="E162" s="47"/>
      <c r="F162" s="47"/>
      <c r="G162" s="47"/>
      <c r="H162" s="47"/>
      <c r="I162" s="47"/>
      <c r="J162" s="47"/>
    </row>
    <row r="163" customFormat="false" ht="12.8" hidden="false" customHeight="false" outlineLevel="0" collapsed="false">
      <c r="B163" s="15" t="n">
        <f aca="false">B162+1</f>
        <v>44008</v>
      </c>
      <c r="C163" s="0" t="n">
        <f aca="false">C162+1</f>
        <v>111</v>
      </c>
      <c r="D163" s="47"/>
      <c r="E163" s="47"/>
      <c r="F163" s="47"/>
      <c r="G163" s="47"/>
      <c r="H163" s="47"/>
      <c r="I163" s="47"/>
      <c r="J163" s="47"/>
    </row>
    <row r="164" customFormat="false" ht="12.8" hidden="false" customHeight="false" outlineLevel="0" collapsed="false">
      <c r="B164" s="15" t="n">
        <f aca="false">B163+1</f>
        <v>44009</v>
      </c>
      <c r="C164" s="0" t="n">
        <f aca="false">C163+1</f>
        <v>112</v>
      </c>
      <c r="D164" s="47"/>
      <c r="E164" s="47"/>
      <c r="F164" s="47"/>
      <c r="G164" s="47"/>
      <c r="H164" s="47"/>
      <c r="I164" s="47"/>
      <c r="J164" s="47"/>
    </row>
    <row r="165" customFormat="false" ht="12.8" hidden="false" customHeight="false" outlineLevel="0" collapsed="false">
      <c r="B165" s="15" t="n">
        <f aca="false">B164+1</f>
        <v>44010</v>
      </c>
      <c r="C165" s="0" t="n">
        <f aca="false">C164+1</f>
        <v>113</v>
      </c>
      <c r="D165" s="47"/>
      <c r="E165" s="47"/>
      <c r="F165" s="47"/>
      <c r="G165" s="47"/>
      <c r="H165" s="47"/>
      <c r="I165" s="47"/>
      <c r="J165" s="47"/>
    </row>
    <row r="166" customFormat="false" ht="12.8" hidden="false" customHeight="false" outlineLevel="0" collapsed="false">
      <c r="B166" s="15" t="n">
        <f aca="false">B165+1</f>
        <v>44011</v>
      </c>
      <c r="C166" s="0" t="n">
        <f aca="false">C165+1</f>
        <v>114</v>
      </c>
      <c r="D166" s="47"/>
      <c r="E166" s="47"/>
      <c r="F166" s="47"/>
      <c r="G166" s="47"/>
      <c r="H166" s="47"/>
      <c r="I166" s="47"/>
      <c r="J166" s="47"/>
    </row>
    <row r="167" customFormat="false" ht="12.8" hidden="false" customHeight="false" outlineLevel="0" collapsed="false">
      <c r="B167" s="15" t="n">
        <f aca="false">B166+1</f>
        <v>44012</v>
      </c>
      <c r="C167" s="0" t="n">
        <f aca="false">C166+1</f>
        <v>115</v>
      </c>
      <c r="D167" s="47"/>
      <c r="E167" s="47"/>
      <c r="F167" s="47"/>
      <c r="G167" s="47"/>
      <c r="H167" s="47"/>
      <c r="I167" s="47"/>
      <c r="J167" s="47"/>
    </row>
    <row r="168" customFormat="false" ht="12.8" hidden="false" customHeight="false" outlineLevel="0" collapsed="false">
      <c r="B168" s="15" t="n">
        <f aca="false">B167+1</f>
        <v>44013</v>
      </c>
      <c r="C168" s="0" t="n">
        <f aca="false">C167+1</f>
        <v>116</v>
      </c>
      <c r="D168" s="47"/>
      <c r="E168" s="47"/>
      <c r="F168" s="47"/>
      <c r="G168" s="47"/>
      <c r="H168" s="47"/>
      <c r="I168" s="47"/>
      <c r="J168" s="47"/>
    </row>
    <row r="169" customFormat="false" ht="12.8" hidden="false" customHeight="false" outlineLevel="0" collapsed="false">
      <c r="B169" s="15" t="n">
        <f aca="false">B168+1</f>
        <v>44014</v>
      </c>
      <c r="C169" s="0" t="n">
        <f aca="false">C168+1</f>
        <v>117</v>
      </c>
      <c r="D169" s="47"/>
      <c r="E169" s="47"/>
      <c r="F169" s="47"/>
      <c r="G169" s="47"/>
      <c r="H169" s="47"/>
      <c r="I169" s="47"/>
      <c r="J169" s="47"/>
    </row>
    <row r="170" customFormat="false" ht="12.8" hidden="false" customHeight="false" outlineLevel="0" collapsed="false">
      <c r="B170" s="15" t="n">
        <f aca="false">B169+1</f>
        <v>44015</v>
      </c>
      <c r="C170" s="0" t="n">
        <f aca="false">C169+1</f>
        <v>118</v>
      </c>
      <c r="D170" s="47"/>
      <c r="E170" s="47"/>
      <c r="F170" s="47"/>
      <c r="G170" s="47"/>
      <c r="H170" s="47"/>
      <c r="I170" s="47"/>
      <c r="J170" s="47"/>
    </row>
    <row r="171" customFormat="false" ht="12.8" hidden="false" customHeight="false" outlineLevel="0" collapsed="false">
      <c r="B171" s="15" t="n">
        <f aca="false">B170+1</f>
        <v>44016</v>
      </c>
      <c r="C171" s="0" t="n">
        <f aca="false">C170+1</f>
        <v>119</v>
      </c>
      <c r="D171" s="47"/>
      <c r="E171" s="47"/>
      <c r="F171" s="47"/>
      <c r="G171" s="47"/>
      <c r="H171" s="47"/>
      <c r="I171" s="47"/>
      <c r="J171" s="47"/>
    </row>
    <row r="172" customFormat="false" ht="12.8" hidden="false" customHeight="false" outlineLevel="0" collapsed="false">
      <c r="B172" s="15" t="n">
        <f aca="false">B171+1</f>
        <v>44017</v>
      </c>
      <c r="C172" s="0" t="n">
        <f aca="false">C171+1</f>
        <v>120</v>
      </c>
      <c r="D172" s="47"/>
      <c r="E172" s="47"/>
      <c r="F172" s="47"/>
      <c r="G172" s="47"/>
      <c r="H172" s="47"/>
      <c r="I172" s="47"/>
      <c r="J172" s="47"/>
    </row>
    <row r="173" customFormat="false" ht="12.8" hidden="false" customHeight="false" outlineLevel="0" collapsed="false">
      <c r="B173" s="15" t="n">
        <f aca="false">B172+1</f>
        <v>44018</v>
      </c>
      <c r="C173" s="0" t="n">
        <f aca="false">C172+1</f>
        <v>121</v>
      </c>
      <c r="D173" s="47"/>
      <c r="E173" s="47"/>
      <c r="F173" s="47"/>
      <c r="G173" s="47"/>
      <c r="H173" s="47"/>
      <c r="I173" s="47"/>
      <c r="J173" s="47"/>
    </row>
    <row r="174" customFormat="false" ht="12.8" hidden="false" customHeight="false" outlineLevel="0" collapsed="false">
      <c r="B174" s="15" t="n">
        <f aca="false">B173+1</f>
        <v>44019</v>
      </c>
      <c r="C174" s="0" t="n">
        <f aca="false">C173+1</f>
        <v>122</v>
      </c>
      <c r="D174" s="47"/>
      <c r="E174" s="47"/>
      <c r="F174" s="47"/>
      <c r="G174" s="47"/>
      <c r="H174" s="47"/>
      <c r="I174" s="47"/>
      <c r="J174" s="47"/>
    </row>
    <row r="175" customFormat="false" ht="12.8" hidden="false" customHeight="false" outlineLevel="0" collapsed="false">
      <c r="B175" s="15" t="n">
        <f aca="false">B174+1</f>
        <v>44020</v>
      </c>
      <c r="C175" s="0" t="n">
        <f aca="false">C174+1</f>
        <v>123</v>
      </c>
      <c r="D175" s="47"/>
      <c r="E175" s="47"/>
      <c r="F175" s="47"/>
      <c r="G175" s="47"/>
      <c r="H175" s="47"/>
      <c r="I175" s="47"/>
      <c r="J175" s="47"/>
    </row>
    <row r="176" customFormat="false" ht="12.8" hidden="false" customHeight="false" outlineLevel="0" collapsed="false">
      <c r="B176" s="15" t="n">
        <f aca="false">B175+1</f>
        <v>44021</v>
      </c>
      <c r="C176" s="0" t="n">
        <f aca="false">C175+1</f>
        <v>124</v>
      </c>
      <c r="D176" s="47"/>
      <c r="E176" s="47"/>
      <c r="F176" s="47"/>
      <c r="G176" s="47"/>
      <c r="H176" s="47"/>
      <c r="I176" s="47"/>
      <c r="J176" s="47"/>
    </row>
    <row r="177" customFormat="false" ht="12.8" hidden="false" customHeight="false" outlineLevel="0" collapsed="false">
      <c r="B177" s="15" t="n">
        <f aca="false">B176+1</f>
        <v>44022</v>
      </c>
      <c r="C177" s="0" t="n">
        <f aca="false">C176+1</f>
        <v>125</v>
      </c>
      <c r="D177" s="47"/>
      <c r="E177" s="47"/>
      <c r="F177" s="47"/>
      <c r="G177" s="47"/>
      <c r="H177" s="47"/>
      <c r="I177" s="47"/>
      <c r="J177" s="47"/>
    </row>
    <row r="178" customFormat="false" ht="12.8" hidden="false" customHeight="false" outlineLevel="0" collapsed="false">
      <c r="B178" s="15" t="n">
        <f aca="false">B177+1</f>
        <v>44023</v>
      </c>
      <c r="C178" s="0" t="n">
        <f aca="false">C177+1</f>
        <v>126</v>
      </c>
      <c r="D178" s="47"/>
      <c r="E178" s="47"/>
      <c r="F178" s="47"/>
      <c r="G178" s="47"/>
      <c r="H178" s="47"/>
      <c r="I178" s="47"/>
      <c r="J178" s="47"/>
    </row>
    <row r="179" customFormat="false" ht="12.8" hidden="false" customHeight="false" outlineLevel="0" collapsed="false">
      <c r="B179" s="15" t="n">
        <f aca="false">B178+1</f>
        <v>44024</v>
      </c>
      <c r="C179" s="0" t="n">
        <f aca="false">C178+1</f>
        <v>127</v>
      </c>
      <c r="D179" s="47"/>
      <c r="E179" s="47"/>
      <c r="F179" s="47"/>
      <c r="G179" s="47"/>
      <c r="H179" s="47"/>
      <c r="I179" s="47"/>
      <c r="J179" s="47"/>
    </row>
    <row r="180" customFormat="false" ht="12.8" hidden="false" customHeight="false" outlineLevel="0" collapsed="false">
      <c r="B180" s="15" t="n">
        <f aca="false">B179+1</f>
        <v>44025</v>
      </c>
      <c r="C180" s="0" t="n">
        <f aca="false">C179+1</f>
        <v>128</v>
      </c>
      <c r="D180" s="47"/>
      <c r="E180" s="47"/>
      <c r="F180" s="47"/>
      <c r="G180" s="47"/>
      <c r="H180" s="47"/>
      <c r="I180" s="47"/>
      <c r="J180" s="47"/>
    </row>
    <row r="181" customFormat="false" ht="12.8" hidden="false" customHeight="false" outlineLevel="0" collapsed="false">
      <c r="B181" s="15" t="n">
        <f aca="false">B180+1</f>
        <v>44026</v>
      </c>
      <c r="C181" s="0" t="n">
        <f aca="false">C180+1</f>
        <v>129</v>
      </c>
      <c r="D181" s="47"/>
      <c r="E181" s="47"/>
      <c r="F181" s="47"/>
      <c r="G181" s="47"/>
      <c r="H181" s="47"/>
      <c r="I181" s="47"/>
      <c r="J181" s="47"/>
    </row>
    <row r="182" customFormat="false" ht="12.8" hidden="false" customHeight="false" outlineLevel="0" collapsed="false">
      <c r="B182" s="15" t="n">
        <f aca="false">B181+1</f>
        <v>44027</v>
      </c>
      <c r="C182" s="0" t="n">
        <f aca="false">C181+1</f>
        <v>130</v>
      </c>
      <c r="D182" s="47"/>
      <c r="E182" s="47"/>
      <c r="F182" s="47"/>
      <c r="G182" s="47"/>
      <c r="H182" s="47"/>
      <c r="I182" s="47"/>
      <c r="J182" s="47"/>
    </row>
    <row r="183" customFormat="false" ht="12.8" hidden="false" customHeight="false" outlineLevel="0" collapsed="false">
      <c r="B183" s="15" t="n">
        <f aca="false">B182+1</f>
        <v>44028</v>
      </c>
      <c r="C183" s="0" t="n">
        <f aca="false">C182+1</f>
        <v>131</v>
      </c>
      <c r="D183" s="47"/>
      <c r="E183" s="47"/>
      <c r="F183" s="47"/>
      <c r="G183" s="47"/>
      <c r="H183" s="47"/>
      <c r="I183" s="47"/>
      <c r="J183" s="47"/>
    </row>
    <row r="184" customFormat="false" ht="12.8" hidden="false" customHeight="false" outlineLevel="0" collapsed="false">
      <c r="B184" s="15" t="n">
        <f aca="false">B183+1</f>
        <v>44029</v>
      </c>
      <c r="C184" s="0" t="n">
        <f aca="false">C183+1</f>
        <v>132</v>
      </c>
      <c r="D184" s="47"/>
      <c r="E184" s="47"/>
      <c r="F184" s="47"/>
      <c r="G184" s="47"/>
      <c r="H184" s="47"/>
      <c r="I184" s="47"/>
      <c r="J184" s="47"/>
    </row>
    <row r="185" customFormat="false" ht="12.8" hidden="false" customHeight="false" outlineLevel="0" collapsed="false">
      <c r="B185" s="15" t="n">
        <f aca="false">B184+1</f>
        <v>44030</v>
      </c>
      <c r="C185" s="0" t="n">
        <f aca="false">C184+1</f>
        <v>133</v>
      </c>
      <c r="D185" s="47"/>
      <c r="E185" s="47"/>
      <c r="F185" s="47"/>
      <c r="G185" s="47"/>
      <c r="H185" s="47"/>
      <c r="I185" s="47"/>
      <c r="J185" s="47"/>
    </row>
    <row r="186" customFormat="false" ht="12.8" hidden="false" customHeight="false" outlineLevel="0" collapsed="false">
      <c r="B186" s="15" t="n">
        <f aca="false">B185+1</f>
        <v>44031</v>
      </c>
      <c r="C186" s="0" t="n">
        <f aca="false">C185+1</f>
        <v>134</v>
      </c>
      <c r="D186" s="47"/>
      <c r="E186" s="47"/>
      <c r="F186" s="47"/>
      <c r="G186" s="47"/>
      <c r="H186" s="47"/>
      <c r="I186" s="47"/>
      <c r="J186" s="47"/>
    </row>
    <row r="187" customFormat="false" ht="12.8" hidden="false" customHeight="false" outlineLevel="0" collapsed="false">
      <c r="B187" s="15" t="n">
        <f aca="false">B186+1</f>
        <v>44032</v>
      </c>
      <c r="C187" s="0" t="n">
        <f aca="false">C186+1</f>
        <v>135</v>
      </c>
      <c r="D187" s="47"/>
      <c r="E187" s="47"/>
      <c r="F187" s="47"/>
      <c r="G187" s="47"/>
      <c r="H187" s="47"/>
      <c r="I187" s="47"/>
      <c r="J187" s="47"/>
    </row>
    <row r="188" customFormat="false" ht="12.8" hidden="false" customHeight="false" outlineLevel="0" collapsed="false">
      <c r="B188" s="15" t="n">
        <f aca="false">B187+1</f>
        <v>44033</v>
      </c>
      <c r="C188" s="0" t="n">
        <f aca="false">C187+1</f>
        <v>136</v>
      </c>
      <c r="D188" s="47"/>
      <c r="E188" s="47"/>
      <c r="F188" s="47"/>
      <c r="G188" s="47"/>
      <c r="H188" s="47"/>
      <c r="I188" s="47"/>
      <c r="J188" s="47"/>
    </row>
    <row r="189" customFormat="false" ht="12.8" hidden="false" customHeight="false" outlineLevel="0" collapsed="false">
      <c r="B189" s="15" t="n">
        <f aca="false">B188+1</f>
        <v>44034</v>
      </c>
      <c r="C189" s="0" t="n">
        <f aca="false">C188+1</f>
        <v>137</v>
      </c>
      <c r="D189" s="47"/>
      <c r="E189" s="47"/>
      <c r="F189" s="47"/>
      <c r="G189" s="47"/>
      <c r="H189" s="47"/>
      <c r="I189" s="47"/>
      <c r="J189" s="47"/>
    </row>
    <row r="190" customFormat="false" ht="12.8" hidden="false" customHeight="false" outlineLevel="0" collapsed="false">
      <c r="B190" s="15" t="n">
        <f aca="false">B189+1</f>
        <v>44035</v>
      </c>
      <c r="C190" s="0" t="n">
        <f aca="false">C189+1</f>
        <v>138</v>
      </c>
      <c r="D190" s="47"/>
      <c r="E190" s="47"/>
      <c r="F190" s="47"/>
      <c r="G190" s="47"/>
      <c r="H190" s="47"/>
      <c r="I190" s="47"/>
      <c r="J190" s="47"/>
    </row>
    <row r="191" customFormat="false" ht="12.8" hidden="false" customHeight="false" outlineLevel="0" collapsed="false">
      <c r="B191" s="15" t="n">
        <f aca="false">B190+1</f>
        <v>44036</v>
      </c>
      <c r="C191" s="0" t="n">
        <f aca="false">C190+1</f>
        <v>139</v>
      </c>
      <c r="D191" s="47"/>
      <c r="E191" s="47"/>
      <c r="F191" s="47"/>
      <c r="G191" s="47"/>
      <c r="H191" s="47"/>
      <c r="I191" s="47"/>
      <c r="J191" s="47"/>
    </row>
    <row r="192" customFormat="false" ht="12.8" hidden="false" customHeight="false" outlineLevel="0" collapsed="false">
      <c r="B192" s="15" t="n">
        <f aca="false">B191+1</f>
        <v>44037</v>
      </c>
      <c r="C192" s="0" t="n">
        <f aca="false">C191+1</f>
        <v>140</v>
      </c>
      <c r="D192" s="47"/>
      <c r="E192" s="47"/>
      <c r="F192" s="47"/>
      <c r="G192" s="47"/>
      <c r="H192" s="47"/>
      <c r="I192" s="47"/>
      <c r="J192" s="47"/>
    </row>
    <row r="193" customFormat="false" ht="12.8" hidden="false" customHeight="false" outlineLevel="0" collapsed="false">
      <c r="B193" s="15" t="n">
        <f aca="false">B192+1</f>
        <v>44038</v>
      </c>
      <c r="C193" s="0" t="n">
        <f aca="false">C192+1</f>
        <v>141</v>
      </c>
      <c r="D193" s="47"/>
      <c r="E193" s="47"/>
      <c r="F193" s="47"/>
      <c r="G193" s="47"/>
      <c r="H193" s="47"/>
      <c r="I193" s="47"/>
      <c r="J193" s="47"/>
    </row>
    <row r="194" customFormat="false" ht="12.8" hidden="false" customHeight="false" outlineLevel="0" collapsed="false">
      <c r="B194" s="15" t="n">
        <f aca="false">B193+1</f>
        <v>44039</v>
      </c>
      <c r="C194" s="0" t="n">
        <f aca="false">C193+1</f>
        <v>142</v>
      </c>
      <c r="D194" s="47"/>
      <c r="E194" s="47"/>
      <c r="F194" s="47"/>
      <c r="G194" s="47"/>
      <c r="H194" s="47"/>
      <c r="I194" s="47"/>
      <c r="J194" s="47"/>
    </row>
    <row r="195" customFormat="false" ht="12.8" hidden="false" customHeight="false" outlineLevel="0" collapsed="false">
      <c r="B195" s="15" t="n">
        <f aca="false">B194+1</f>
        <v>44040</v>
      </c>
      <c r="C195" s="0" t="n">
        <f aca="false">C194+1</f>
        <v>143</v>
      </c>
      <c r="D195" s="47"/>
      <c r="E195" s="47"/>
      <c r="F195" s="47"/>
      <c r="G195" s="47"/>
      <c r="H195" s="47"/>
      <c r="I195" s="47"/>
      <c r="J195" s="47"/>
    </row>
    <row r="196" customFormat="false" ht="12.8" hidden="false" customHeight="false" outlineLevel="0" collapsed="false">
      <c r="B196" s="15" t="n">
        <f aca="false">B195+1</f>
        <v>44041</v>
      </c>
      <c r="C196" s="0" t="n">
        <f aca="false">C195+1</f>
        <v>144</v>
      </c>
      <c r="D196" s="47"/>
      <c r="E196" s="47"/>
      <c r="F196" s="47"/>
      <c r="G196" s="47"/>
      <c r="H196" s="47"/>
      <c r="I196" s="47"/>
      <c r="J196" s="47"/>
    </row>
    <row r="197" customFormat="false" ht="12.8" hidden="false" customHeight="false" outlineLevel="0" collapsed="false">
      <c r="B197" s="15" t="n">
        <f aca="false">B196+1</f>
        <v>44042</v>
      </c>
      <c r="C197" s="0" t="n">
        <f aca="false">C196+1</f>
        <v>145</v>
      </c>
      <c r="D197" s="47"/>
      <c r="E197" s="47"/>
      <c r="F197" s="47"/>
      <c r="G197" s="47"/>
      <c r="H197" s="47"/>
      <c r="I197" s="47"/>
      <c r="J197" s="47"/>
    </row>
    <row r="198" customFormat="false" ht="12.8" hidden="false" customHeight="false" outlineLevel="0" collapsed="false">
      <c r="B198" s="15" t="n">
        <f aca="false">B197+1</f>
        <v>44043</v>
      </c>
      <c r="C198" s="0" t="n">
        <f aca="false">C197+1</f>
        <v>146</v>
      </c>
      <c r="D198" s="47"/>
      <c r="E198" s="47"/>
      <c r="F198" s="47"/>
      <c r="G198" s="47"/>
      <c r="H198" s="47"/>
      <c r="I198" s="47"/>
      <c r="J198" s="47"/>
    </row>
    <row r="199" customFormat="false" ht="12.8" hidden="false" customHeight="false" outlineLevel="0" collapsed="false">
      <c r="B199" s="15" t="n">
        <f aca="false">B198+1</f>
        <v>44044</v>
      </c>
      <c r="C199" s="0" t="n">
        <f aca="false">C198+1</f>
        <v>147</v>
      </c>
      <c r="D199" s="47"/>
      <c r="E199" s="47"/>
      <c r="F199" s="47"/>
      <c r="G199" s="47"/>
      <c r="H199" s="47"/>
      <c r="I199" s="47"/>
      <c r="J199" s="47"/>
    </row>
    <row r="200" customFormat="false" ht="12.8" hidden="false" customHeight="false" outlineLevel="0" collapsed="false">
      <c r="B200" s="15" t="n">
        <f aca="false">B199+1</f>
        <v>44045</v>
      </c>
      <c r="C200" s="0" t="n">
        <f aca="false">C199+1</f>
        <v>148</v>
      </c>
      <c r="D200" s="47"/>
      <c r="E200" s="47"/>
      <c r="F200" s="47"/>
      <c r="G200" s="47"/>
      <c r="H200" s="47"/>
      <c r="I200" s="47"/>
      <c r="J200" s="47"/>
    </row>
    <row r="201" customFormat="false" ht="12.8" hidden="false" customHeight="false" outlineLevel="0" collapsed="false">
      <c r="B201" s="15" t="n">
        <f aca="false">B200+1</f>
        <v>44046</v>
      </c>
      <c r="C201" s="0" t="n">
        <f aca="false">C200+1</f>
        <v>149</v>
      </c>
      <c r="D201" s="47"/>
      <c r="E201" s="47"/>
      <c r="F201" s="47"/>
      <c r="G201" s="47"/>
      <c r="H201" s="47"/>
      <c r="I201" s="47"/>
      <c r="J201" s="47"/>
    </row>
    <row r="202" customFormat="false" ht="12.8" hidden="false" customHeight="false" outlineLevel="0" collapsed="false">
      <c r="B202" s="15" t="n">
        <f aca="false">B201+1</f>
        <v>44047</v>
      </c>
      <c r="C202" s="0" t="n">
        <f aca="false">C201+1</f>
        <v>150</v>
      </c>
      <c r="D202" s="47"/>
      <c r="E202" s="47"/>
      <c r="F202" s="47"/>
      <c r="G202" s="47"/>
      <c r="H202" s="47"/>
      <c r="I202" s="47"/>
      <c r="J202" s="47"/>
    </row>
    <row r="203" customFormat="false" ht="12.8" hidden="false" customHeight="false" outlineLevel="0" collapsed="false">
      <c r="B203" s="15" t="n">
        <f aca="false">B202+1</f>
        <v>44048</v>
      </c>
      <c r="C203" s="0" t="n">
        <f aca="false">C202+1</f>
        <v>151</v>
      </c>
      <c r="D203" s="47"/>
      <c r="E203" s="47"/>
      <c r="F203" s="47"/>
      <c r="G203" s="47"/>
      <c r="H203" s="47"/>
      <c r="I203" s="47"/>
      <c r="J203" s="47"/>
    </row>
    <row r="204" customFormat="false" ht="12.8" hidden="false" customHeight="false" outlineLevel="0" collapsed="false">
      <c r="B204" s="15" t="n">
        <f aca="false">B203+1</f>
        <v>44049</v>
      </c>
      <c r="C204" s="0" t="n">
        <f aca="false">C203+1</f>
        <v>152</v>
      </c>
      <c r="D204" s="47"/>
      <c r="E204" s="47"/>
      <c r="F204" s="47"/>
      <c r="G204" s="47"/>
      <c r="H204" s="47"/>
      <c r="I204" s="47"/>
      <c r="J204" s="47"/>
    </row>
    <row r="205" customFormat="false" ht="12.8" hidden="false" customHeight="false" outlineLevel="0" collapsed="false">
      <c r="B205" s="15" t="n">
        <f aca="false">B204+1</f>
        <v>44050</v>
      </c>
      <c r="C205" s="0" t="n">
        <f aca="false">C204+1</f>
        <v>153</v>
      </c>
      <c r="D205" s="47"/>
      <c r="E205" s="47"/>
      <c r="F205" s="47"/>
      <c r="G205" s="47"/>
      <c r="H205" s="47"/>
      <c r="I205" s="47"/>
      <c r="J205" s="47"/>
    </row>
    <row r="206" customFormat="false" ht="12.8" hidden="false" customHeight="false" outlineLevel="0" collapsed="false">
      <c r="B206" s="15" t="n">
        <f aca="false">B205+1</f>
        <v>44051</v>
      </c>
      <c r="C206" s="0" t="n">
        <f aca="false">C205+1</f>
        <v>154</v>
      </c>
      <c r="D206" s="47"/>
      <c r="E206" s="47"/>
      <c r="F206" s="47"/>
      <c r="G206" s="47"/>
      <c r="H206" s="47"/>
      <c r="I206" s="47"/>
      <c r="J206" s="47"/>
    </row>
    <row r="207" customFormat="false" ht="12.8" hidden="false" customHeight="false" outlineLevel="0" collapsed="false">
      <c r="B207" s="15" t="n">
        <f aca="false">B206+1</f>
        <v>44052</v>
      </c>
      <c r="C207" s="0" t="n">
        <f aca="false">C206+1</f>
        <v>155</v>
      </c>
      <c r="D207" s="47"/>
      <c r="E207" s="47"/>
      <c r="F207" s="47"/>
      <c r="G207" s="47"/>
      <c r="H207" s="47"/>
      <c r="I207" s="47"/>
      <c r="J207" s="47"/>
    </row>
    <row r="208" customFormat="false" ht="12.8" hidden="false" customHeight="false" outlineLevel="0" collapsed="false">
      <c r="B208" s="15" t="n">
        <f aca="false">B207+1</f>
        <v>44053</v>
      </c>
      <c r="C208" s="0" t="n">
        <f aca="false">C207+1</f>
        <v>156</v>
      </c>
      <c r="D208" s="47"/>
      <c r="E208" s="47"/>
      <c r="F208" s="47"/>
      <c r="G208" s="47"/>
      <c r="H208" s="47"/>
      <c r="I208" s="47"/>
      <c r="J208" s="47"/>
    </row>
    <row r="209" customFormat="false" ht="12.8" hidden="false" customHeight="false" outlineLevel="0" collapsed="false">
      <c r="B209" s="15" t="n">
        <f aca="false">B208+1</f>
        <v>44054</v>
      </c>
      <c r="C209" s="0" t="n">
        <f aca="false">C208+1</f>
        <v>157</v>
      </c>
      <c r="D209" s="47"/>
      <c r="E209" s="47"/>
      <c r="F209" s="47"/>
      <c r="G209" s="47"/>
      <c r="H209" s="47"/>
      <c r="I209" s="47"/>
      <c r="J209" s="47"/>
    </row>
    <row r="210" customFormat="false" ht="12.8" hidden="false" customHeight="false" outlineLevel="0" collapsed="false">
      <c r="B210" s="15" t="n">
        <f aca="false">B209+1</f>
        <v>44055</v>
      </c>
      <c r="C210" s="0" t="n">
        <f aca="false">C209+1</f>
        <v>158</v>
      </c>
      <c r="D210" s="47"/>
      <c r="E210" s="47"/>
      <c r="F210" s="47"/>
      <c r="G210" s="47"/>
      <c r="H210" s="47"/>
      <c r="I210" s="47"/>
      <c r="J210" s="47"/>
    </row>
    <row r="211" customFormat="false" ht="12.8" hidden="false" customHeight="false" outlineLevel="0" collapsed="false">
      <c r="B211" s="15" t="n">
        <f aca="false">B210+1</f>
        <v>44056</v>
      </c>
      <c r="C211" s="0" t="n">
        <f aca="false">C210+1</f>
        <v>159</v>
      </c>
      <c r="D211" s="47"/>
      <c r="E211" s="47"/>
      <c r="F211" s="47"/>
      <c r="G211" s="47"/>
      <c r="H211" s="47"/>
      <c r="I211" s="47"/>
      <c r="J211" s="47"/>
    </row>
    <row r="212" customFormat="false" ht="12.8" hidden="false" customHeight="false" outlineLevel="0" collapsed="false">
      <c r="B212" s="15" t="n">
        <f aca="false">B211+1</f>
        <v>44057</v>
      </c>
      <c r="C212" s="0" t="n">
        <f aca="false">C211+1</f>
        <v>160</v>
      </c>
      <c r="D212" s="47"/>
      <c r="E212" s="47"/>
      <c r="F212" s="47"/>
      <c r="G212" s="47"/>
      <c r="H212" s="47"/>
      <c r="I212" s="47"/>
      <c r="J212" s="47"/>
    </row>
    <row r="213" customFormat="false" ht="12.8" hidden="false" customHeight="false" outlineLevel="0" collapsed="false">
      <c r="B213" s="15" t="n">
        <f aca="false">B212+1</f>
        <v>44058</v>
      </c>
      <c r="C213" s="0" t="n">
        <f aca="false">C212+1</f>
        <v>161</v>
      </c>
      <c r="D213" s="47"/>
      <c r="E213" s="47"/>
      <c r="F213" s="47"/>
      <c r="G213" s="47"/>
      <c r="H213" s="47"/>
      <c r="I213" s="47"/>
      <c r="J213" s="47"/>
    </row>
    <row r="214" customFormat="false" ht="12.8" hidden="false" customHeight="false" outlineLevel="0" collapsed="false">
      <c r="B214" s="15" t="n">
        <f aca="false">B213+1</f>
        <v>44059</v>
      </c>
      <c r="C214" s="0" t="n">
        <f aca="false">C213+1</f>
        <v>162</v>
      </c>
      <c r="D214" s="47"/>
      <c r="E214" s="47"/>
      <c r="F214" s="47"/>
      <c r="G214" s="47"/>
      <c r="H214" s="47"/>
      <c r="I214" s="47"/>
      <c r="J214" s="47"/>
    </row>
    <row r="215" customFormat="false" ht="12.8" hidden="false" customHeight="false" outlineLevel="0" collapsed="false">
      <c r="B215" s="15" t="n">
        <f aca="false">B214+1</f>
        <v>44060</v>
      </c>
      <c r="C215" s="0" t="n">
        <f aca="false">C214+1</f>
        <v>163</v>
      </c>
      <c r="D215" s="47"/>
      <c r="E215" s="47"/>
      <c r="F215" s="47"/>
      <c r="G215" s="47"/>
      <c r="H215" s="47"/>
      <c r="I215" s="47"/>
      <c r="J215" s="47"/>
    </row>
    <row r="216" customFormat="false" ht="12.8" hidden="false" customHeight="false" outlineLevel="0" collapsed="false">
      <c r="B216" s="15" t="n">
        <f aca="false">B215+1</f>
        <v>44061</v>
      </c>
      <c r="C216" s="0" t="n">
        <f aca="false">C215+1</f>
        <v>164</v>
      </c>
      <c r="D216" s="47"/>
      <c r="E216" s="47"/>
      <c r="F216" s="47"/>
      <c r="G216" s="47"/>
      <c r="H216" s="47"/>
      <c r="I216" s="47"/>
      <c r="J216" s="47"/>
    </row>
    <row r="217" customFormat="false" ht="12.8" hidden="false" customHeight="false" outlineLevel="0" collapsed="false">
      <c r="B217" s="15" t="n">
        <f aca="false">B216+1</f>
        <v>44062</v>
      </c>
      <c r="C217" s="0" t="n">
        <f aca="false">C216+1</f>
        <v>165</v>
      </c>
      <c r="D217" s="47"/>
      <c r="E217" s="47"/>
      <c r="F217" s="47"/>
      <c r="G217" s="47"/>
      <c r="H217" s="47"/>
      <c r="I217" s="47"/>
      <c r="J217" s="47"/>
    </row>
    <row r="218" customFormat="false" ht="12.8" hidden="false" customHeight="false" outlineLevel="0" collapsed="false">
      <c r="B218" s="15" t="n">
        <f aca="false">B217+1</f>
        <v>44063</v>
      </c>
      <c r="C218" s="0" t="n">
        <f aca="false">C217+1</f>
        <v>166</v>
      </c>
      <c r="D218" s="47"/>
      <c r="E218" s="47"/>
      <c r="F218" s="47"/>
      <c r="G218" s="47"/>
      <c r="H218" s="47"/>
      <c r="I218" s="47"/>
      <c r="J218" s="47"/>
    </row>
    <row r="219" customFormat="false" ht="12.8" hidden="false" customHeight="false" outlineLevel="0" collapsed="false">
      <c r="B219" s="15" t="n">
        <f aca="false">B218+1</f>
        <v>44064</v>
      </c>
      <c r="C219" s="0" t="n">
        <f aca="false">C218+1</f>
        <v>167</v>
      </c>
      <c r="D219" s="47"/>
      <c r="E219" s="47"/>
      <c r="F219" s="47"/>
      <c r="G219" s="47"/>
      <c r="H219" s="47"/>
      <c r="I219" s="47"/>
      <c r="J219" s="47"/>
    </row>
    <row r="220" customFormat="false" ht="12.8" hidden="false" customHeight="false" outlineLevel="0" collapsed="false">
      <c r="B220" s="15" t="n">
        <f aca="false">B219+1</f>
        <v>44065</v>
      </c>
      <c r="C220" s="0" t="n">
        <f aca="false">C219+1</f>
        <v>168</v>
      </c>
      <c r="D220" s="47"/>
      <c r="E220" s="47"/>
      <c r="F220" s="47"/>
      <c r="G220" s="47"/>
      <c r="H220" s="47"/>
      <c r="I220" s="47"/>
      <c r="J220" s="47"/>
    </row>
    <row r="221" customFormat="false" ht="12.8" hidden="false" customHeight="false" outlineLevel="0" collapsed="false">
      <c r="B221" s="15" t="n">
        <f aca="false">B220+1</f>
        <v>44066</v>
      </c>
      <c r="C221" s="0" t="n">
        <f aca="false">C220+1</f>
        <v>169</v>
      </c>
      <c r="D221" s="47"/>
      <c r="E221" s="47"/>
      <c r="F221" s="47"/>
      <c r="G221" s="47"/>
      <c r="H221" s="47"/>
      <c r="I221" s="47"/>
      <c r="J221" s="47"/>
    </row>
    <row r="222" customFormat="false" ht="12.8" hidden="false" customHeight="false" outlineLevel="0" collapsed="false">
      <c r="B222" s="15" t="n">
        <f aca="false">B221+1</f>
        <v>44067</v>
      </c>
      <c r="C222" s="0" t="n">
        <f aca="false">C221+1</f>
        <v>170</v>
      </c>
      <c r="D222" s="47"/>
      <c r="E222" s="47"/>
      <c r="F222" s="47"/>
      <c r="G222" s="47"/>
      <c r="H222" s="47"/>
      <c r="I222" s="47"/>
      <c r="J222" s="47"/>
    </row>
    <row r="223" customFormat="false" ht="12.8" hidden="false" customHeight="false" outlineLevel="0" collapsed="false">
      <c r="B223" s="15" t="n">
        <f aca="false">B222+1</f>
        <v>44068</v>
      </c>
      <c r="C223" s="0" t="n">
        <f aca="false">C222+1</f>
        <v>171</v>
      </c>
      <c r="D223" s="47"/>
      <c r="E223" s="47"/>
      <c r="F223" s="47"/>
      <c r="G223" s="47"/>
      <c r="H223" s="47"/>
      <c r="I223" s="47"/>
      <c r="J223" s="47"/>
    </row>
    <row r="224" customFormat="false" ht="12.8" hidden="false" customHeight="false" outlineLevel="0" collapsed="false">
      <c r="B224" s="15" t="n">
        <f aca="false">B223+1</f>
        <v>44069</v>
      </c>
      <c r="C224" s="0" t="n">
        <f aca="false">C223+1</f>
        <v>172</v>
      </c>
      <c r="D224" s="47"/>
      <c r="E224" s="47"/>
      <c r="F224" s="47"/>
      <c r="G224" s="47"/>
      <c r="H224" s="47"/>
      <c r="I224" s="47"/>
      <c r="J224" s="47"/>
    </row>
    <row r="225" customFormat="false" ht="12.8" hidden="false" customHeight="false" outlineLevel="0" collapsed="false">
      <c r="B225" s="15" t="n">
        <f aca="false">B224+1</f>
        <v>44070</v>
      </c>
      <c r="C225" s="0" t="n">
        <f aca="false">C224+1</f>
        <v>173</v>
      </c>
      <c r="D225" s="47"/>
      <c r="E225" s="47"/>
      <c r="F225" s="47"/>
      <c r="G225" s="47"/>
      <c r="H225" s="47"/>
      <c r="I225" s="47"/>
      <c r="J225" s="47"/>
    </row>
    <row r="226" customFormat="false" ht="12.8" hidden="false" customHeight="false" outlineLevel="0" collapsed="false">
      <c r="B226" s="15" t="n">
        <f aca="false">B225+1</f>
        <v>44071</v>
      </c>
      <c r="C226" s="0" t="n">
        <f aca="false">C225+1</f>
        <v>174</v>
      </c>
      <c r="D226" s="47"/>
      <c r="E226" s="47"/>
      <c r="F226" s="47"/>
      <c r="G226" s="47"/>
      <c r="H226" s="47"/>
      <c r="I226" s="47"/>
      <c r="J226" s="47"/>
    </row>
    <row r="227" customFormat="false" ht="12.8" hidden="false" customHeight="false" outlineLevel="0" collapsed="false">
      <c r="B227" s="15" t="n">
        <f aca="false">B226+1</f>
        <v>44072</v>
      </c>
      <c r="C227" s="0" t="n">
        <f aca="false">C226+1</f>
        <v>175</v>
      </c>
      <c r="D227" s="47"/>
      <c r="E227" s="47"/>
      <c r="F227" s="47"/>
      <c r="G227" s="47"/>
      <c r="H227" s="47"/>
      <c r="I227" s="47"/>
      <c r="J227" s="47"/>
    </row>
    <row r="228" customFormat="false" ht="12.8" hidden="false" customHeight="false" outlineLevel="0" collapsed="false">
      <c r="B228" s="15" t="n">
        <f aca="false">B227+1</f>
        <v>44073</v>
      </c>
      <c r="C228" s="0" t="n">
        <f aca="false">C227+1</f>
        <v>176</v>
      </c>
      <c r="D228" s="47"/>
      <c r="E228" s="47"/>
      <c r="F228" s="47"/>
      <c r="G228" s="47"/>
      <c r="H228" s="47"/>
      <c r="I228" s="47"/>
      <c r="J228" s="47"/>
    </row>
    <row r="229" customFormat="false" ht="12.8" hidden="false" customHeight="false" outlineLevel="0" collapsed="false">
      <c r="B229" s="15" t="n">
        <f aca="false">B228+1</f>
        <v>44074</v>
      </c>
      <c r="C229" s="0" t="n">
        <f aca="false">C228+1</f>
        <v>177</v>
      </c>
      <c r="D229" s="47"/>
      <c r="E229" s="47"/>
      <c r="F229" s="47"/>
      <c r="G229" s="47"/>
      <c r="H229" s="47"/>
      <c r="I229" s="47"/>
      <c r="J229" s="47"/>
    </row>
    <row r="230" customFormat="false" ht="12.8" hidden="false" customHeight="false" outlineLevel="0" collapsed="false">
      <c r="B230" s="15"/>
      <c r="D230" s="47"/>
      <c r="E230" s="47"/>
      <c r="F230" s="47"/>
      <c r="G230" s="47"/>
      <c r="H230" s="47"/>
      <c r="I230" s="47"/>
      <c r="J230" s="47"/>
    </row>
    <row r="231" customFormat="false" ht="12.8" hidden="false" customHeight="false" outlineLevel="0" collapsed="false">
      <c r="B231" s="15"/>
      <c r="D231" s="47"/>
      <c r="E231" s="47"/>
      <c r="F231" s="47"/>
      <c r="G231" s="47"/>
      <c r="H231" s="47"/>
      <c r="I231" s="47"/>
      <c r="J231" s="47"/>
    </row>
    <row r="232" customFormat="false" ht="12.8" hidden="false" customHeight="false" outlineLevel="0" collapsed="false">
      <c r="D232" s="47"/>
      <c r="E232" s="47"/>
      <c r="F232" s="47"/>
      <c r="G232" s="47"/>
      <c r="H232" s="47"/>
      <c r="I232" s="47"/>
      <c r="J232" s="47"/>
    </row>
    <row r="233" customFormat="false" ht="12.8" hidden="false" customHeight="false" outlineLevel="0" collapsed="false">
      <c r="D233" s="47"/>
      <c r="E233" s="47"/>
      <c r="F233" s="47"/>
      <c r="G233" s="47"/>
      <c r="H233" s="47"/>
      <c r="I233" s="47"/>
      <c r="J233" s="47"/>
    </row>
    <row r="234" customFormat="false" ht="12.8" hidden="false" customHeight="false" outlineLevel="0" collapsed="false">
      <c r="D234" s="47"/>
      <c r="E234" s="47"/>
      <c r="F234" s="47"/>
      <c r="G234" s="47"/>
      <c r="H234" s="47"/>
      <c r="I234" s="47"/>
      <c r="J234" s="47"/>
    </row>
    <row r="235" customFormat="false" ht="12.8" hidden="false" customHeight="false" outlineLevel="0" collapsed="false">
      <c r="D235" s="47"/>
      <c r="E235" s="47"/>
      <c r="F235" s="47"/>
      <c r="G235" s="47"/>
      <c r="H235" s="47"/>
      <c r="I235" s="47"/>
      <c r="J235" s="47"/>
    </row>
    <row r="236" customFormat="false" ht="12.8" hidden="false" customHeight="false" outlineLevel="0" collapsed="false">
      <c r="D236" s="47"/>
      <c r="E236" s="47"/>
      <c r="F236" s="47"/>
      <c r="G236" s="47"/>
      <c r="H236" s="47"/>
      <c r="I236" s="47"/>
      <c r="J236" s="47"/>
    </row>
    <row r="237" customFormat="false" ht="12.8" hidden="false" customHeight="false" outlineLevel="0" collapsed="false">
      <c r="D237" s="47"/>
      <c r="E237" s="47"/>
      <c r="F237" s="47"/>
      <c r="G237" s="47"/>
      <c r="H237" s="47"/>
      <c r="I237" s="47"/>
      <c r="J237" s="47"/>
    </row>
    <row r="238" customFormat="false" ht="12.8" hidden="false" customHeight="false" outlineLevel="0" collapsed="false">
      <c r="D238" s="47"/>
      <c r="E238" s="47"/>
      <c r="F238" s="47"/>
      <c r="G238" s="47"/>
      <c r="H238" s="47"/>
      <c r="I238" s="47"/>
      <c r="J238" s="47"/>
    </row>
    <row r="239" customFormat="false" ht="12.8" hidden="false" customHeight="false" outlineLevel="0" collapsed="false">
      <c r="D239" s="47"/>
      <c r="E239" s="47"/>
      <c r="F239" s="47"/>
      <c r="G239" s="47"/>
      <c r="H239" s="47"/>
      <c r="I239" s="47"/>
      <c r="J239" s="47"/>
    </row>
    <row r="240" customFormat="false" ht="12.8" hidden="false" customHeight="false" outlineLevel="0" collapsed="false">
      <c r="D240" s="47"/>
      <c r="E240" s="47"/>
      <c r="F240" s="47"/>
      <c r="G240" s="47"/>
      <c r="H240" s="47"/>
      <c r="I240" s="47"/>
      <c r="J240" s="47"/>
    </row>
    <row r="241" customFormat="false" ht="12.8" hidden="false" customHeight="false" outlineLevel="0" collapsed="false">
      <c r="D241" s="47"/>
      <c r="E241" s="47"/>
      <c r="F241" s="47"/>
      <c r="G241" s="47"/>
      <c r="H241" s="47"/>
      <c r="I241" s="47"/>
      <c r="J241" s="47"/>
    </row>
    <row r="242" customFormat="false" ht="12.8" hidden="false" customHeight="false" outlineLevel="0" collapsed="false">
      <c r="D242" s="47"/>
      <c r="E242" s="47"/>
      <c r="F242" s="47"/>
      <c r="G242" s="47"/>
      <c r="H242" s="47"/>
      <c r="I242" s="47"/>
      <c r="J242" s="47"/>
    </row>
    <row r="243" customFormat="false" ht="12.8" hidden="false" customHeight="false" outlineLevel="0" collapsed="false">
      <c r="D243" s="47"/>
      <c r="E243" s="47"/>
      <c r="F243" s="47"/>
      <c r="G243" s="47"/>
      <c r="H243" s="47"/>
      <c r="I243" s="47"/>
      <c r="J243" s="47"/>
    </row>
    <row r="244" customFormat="false" ht="12.8" hidden="false" customHeight="false" outlineLevel="0" collapsed="false">
      <c r="D244" s="47"/>
      <c r="E244" s="47"/>
      <c r="F244" s="47"/>
      <c r="G244" s="47"/>
      <c r="H244" s="47"/>
      <c r="I244" s="47"/>
      <c r="J244" s="47"/>
    </row>
    <row r="245" customFormat="false" ht="12.8" hidden="false" customHeight="false" outlineLevel="0" collapsed="false">
      <c r="D245" s="47"/>
      <c r="E245" s="47"/>
      <c r="F245" s="47"/>
      <c r="G245" s="47"/>
      <c r="H245" s="47"/>
      <c r="I245" s="47"/>
      <c r="J245" s="47"/>
    </row>
    <row r="246" customFormat="false" ht="12.8" hidden="false" customHeight="false" outlineLevel="0" collapsed="false">
      <c r="D246" s="47"/>
      <c r="E246" s="47"/>
      <c r="F246" s="47"/>
      <c r="G246" s="47"/>
      <c r="H246" s="47"/>
      <c r="I246" s="47"/>
      <c r="J246" s="47"/>
    </row>
    <row r="247" customFormat="false" ht="12.8" hidden="false" customHeight="false" outlineLevel="0" collapsed="false">
      <c r="D247" s="47"/>
      <c r="E247" s="47"/>
      <c r="F247" s="47"/>
      <c r="G247" s="47"/>
      <c r="H247" s="47"/>
      <c r="I247" s="47"/>
      <c r="J247" s="47"/>
    </row>
    <row r="248" customFormat="false" ht="12.8" hidden="false" customHeight="false" outlineLevel="0" collapsed="false">
      <c r="D248" s="47"/>
      <c r="E248" s="47"/>
      <c r="F248" s="47"/>
      <c r="G248" s="47"/>
      <c r="H248" s="47"/>
      <c r="I248" s="47"/>
      <c r="J248" s="47"/>
    </row>
    <row r="249" customFormat="false" ht="12.8" hidden="false" customHeight="false" outlineLevel="0" collapsed="false">
      <c r="D249" s="47"/>
      <c r="E249" s="47"/>
      <c r="F249" s="47"/>
      <c r="G249" s="47"/>
      <c r="H249" s="47"/>
      <c r="I249" s="47"/>
      <c r="J249" s="47"/>
    </row>
    <row r="250" customFormat="false" ht="12.8" hidden="false" customHeight="false" outlineLevel="0" collapsed="false">
      <c r="D250" s="47"/>
      <c r="E250" s="47"/>
      <c r="F250" s="47"/>
      <c r="G250" s="47"/>
      <c r="H250" s="47"/>
      <c r="I250" s="47"/>
      <c r="J250" s="47"/>
    </row>
    <row r="251" customFormat="false" ht="12.8" hidden="false" customHeight="false" outlineLevel="0" collapsed="false">
      <c r="D251" s="47"/>
      <c r="E251" s="47"/>
      <c r="F251" s="47"/>
      <c r="G251" s="47"/>
      <c r="H251" s="47"/>
      <c r="I251" s="47"/>
      <c r="J251" s="47"/>
    </row>
    <row r="252" customFormat="false" ht="12.8" hidden="false" customHeight="false" outlineLevel="0" collapsed="false">
      <c r="D252" s="47"/>
      <c r="E252" s="47"/>
      <c r="F252" s="47"/>
      <c r="G252" s="47"/>
      <c r="H252" s="47"/>
      <c r="I252" s="47"/>
      <c r="J252" s="47"/>
    </row>
    <row r="253" customFormat="false" ht="12.8" hidden="false" customHeight="false" outlineLevel="0" collapsed="false">
      <c r="D253" s="47"/>
      <c r="E253" s="47"/>
      <c r="F253" s="47"/>
      <c r="G253" s="47"/>
      <c r="H253" s="47"/>
      <c r="I253" s="47"/>
      <c r="J253" s="47"/>
    </row>
    <row r="254" customFormat="false" ht="12.8" hidden="false" customHeight="false" outlineLevel="0" collapsed="false">
      <c r="D254" s="47"/>
      <c r="E254" s="47"/>
      <c r="F254" s="47"/>
      <c r="G254" s="47"/>
      <c r="H254" s="47"/>
      <c r="I254" s="47"/>
      <c r="J254" s="47"/>
    </row>
    <row r="255" customFormat="false" ht="12.8" hidden="false" customHeight="false" outlineLevel="0" collapsed="false">
      <c r="D255" s="47"/>
      <c r="E255" s="47"/>
      <c r="F255" s="47"/>
      <c r="G255" s="47"/>
      <c r="H255" s="47"/>
      <c r="I255" s="47"/>
      <c r="J255" s="47"/>
    </row>
    <row r="256" customFormat="false" ht="12.8" hidden="false" customHeight="false" outlineLevel="0" collapsed="false">
      <c r="D256" s="47"/>
      <c r="E256" s="47"/>
      <c r="F256" s="47"/>
      <c r="G256" s="47"/>
      <c r="H256" s="47"/>
      <c r="I256" s="47"/>
      <c r="J256" s="47"/>
    </row>
    <row r="257" customFormat="false" ht="12.8" hidden="false" customHeight="false" outlineLevel="0" collapsed="false">
      <c r="D257" s="47"/>
      <c r="E257" s="47"/>
      <c r="F257" s="47"/>
      <c r="G257" s="47"/>
      <c r="H257" s="47"/>
      <c r="I257" s="47"/>
      <c r="J257" s="47"/>
    </row>
    <row r="258" customFormat="false" ht="12.8" hidden="false" customHeight="false" outlineLevel="0" collapsed="false">
      <c r="D258" s="47"/>
      <c r="E258" s="47"/>
      <c r="F258" s="47"/>
      <c r="G258" s="47"/>
      <c r="H258" s="47"/>
      <c r="I258" s="47"/>
      <c r="J258" s="47"/>
    </row>
    <row r="259" customFormat="false" ht="12.8" hidden="false" customHeight="false" outlineLevel="0" collapsed="false">
      <c r="D259" s="47"/>
      <c r="E259" s="47"/>
      <c r="F259" s="47"/>
      <c r="G259" s="47"/>
      <c r="H259" s="47"/>
      <c r="I259" s="47"/>
      <c r="J259" s="47"/>
    </row>
    <row r="260" customFormat="false" ht="12.8" hidden="false" customHeight="false" outlineLevel="0" collapsed="false">
      <c r="D260" s="47"/>
      <c r="E260" s="47"/>
      <c r="F260" s="47"/>
      <c r="G260" s="47"/>
      <c r="H260" s="47"/>
      <c r="I260" s="47"/>
      <c r="J260" s="47"/>
    </row>
    <row r="261" customFormat="false" ht="12.8" hidden="false" customHeight="false" outlineLevel="0" collapsed="false">
      <c r="D261" s="47"/>
      <c r="E261" s="47"/>
      <c r="F261" s="47"/>
      <c r="G261" s="47"/>
      <c r="H261" s="47"/>
      <c r="I261" s="47"/>
      <c r="J261" s="47"/>
    </row>
    <row r="262" customFormat="false" ht="12.8" hidden="false" customHeight="false" outlineLevel="0" collapsed="false">
      <c r="D262" s="47"/>
      <c r="E262" s="47"/>
      <c r="F262" s="47"/>
      <c r="G262" s="47"/>
      <c r="H262" s="47"/>
      <c r="I262" s="47"/>
      <c r="J262" s="47"/>
    </row>
    <row r="263" customFormat="false" ht="12.8" hidden="false" customHeight="false" outlineLevel="0" collapsed="false">
      <c r="D263" s="47"/>
      <c r="E263" s="47"/>
      <c r="F263" s="47"/>
      <c r="G263" s="47"/>
      <c r="H263" s="47"/>
      <c r="I263" s="47"/>
      <c r="J263" s="47"/>
    </row>
    <row r="264" customFormat="false" ht="12.8" hidden="false" customHeight="false" outlineLevel="0" collapsed="false">
      <c r="D264" s="47"/>
      <c r="E264" s="47"/>
      <c r="F264" s="47"/>
      <c r="G264" s="47"/>
      <c r="H264" s="47"/>
      <c r="I264" s="47"/>
      <c r="J264" s="47"/>
    </row>
    <row r="265" customFormat="false" ht="12.8" hidden="false" customHeight="false" outlineLevel="0" collapsed="false">
      <c r="D265" s="47"/>
      <c r="E265" s="47"/>
      <c r="F265" s="47"/>
      <c r="G265" s="47"/>
      <c r="H265" s="47"/>
      <c r="I265" s="47"/>
      <c r="J265" s="47"/>
    </row>
    <row r="266" customFormat="false" ht="12.8" hidden="false" customHeight="false" outlineLevel="0" collapsed="false">
      <c r="D266" s="47"/>
      <c r="E266" s="47"/>
      <c r="F266" s="47"/>
      <c r="G266" s="47"/>
      <c r="H266" s="47"/>
      <c r="I266" s="47"/>
      <c r="J266" s="47"/>
    </row>
    <row r="267" customFormat="false" ht="12.8" hidden="false" customHeight="false" outlineLevel="0" collapsed="false">
      <c r="D267" s="47"/>
      <c r="E267" s="47"/>
      <c r="F267" s="47"/>
      <c r="G267" s="47"/>
      <c r="H267" s="47"/>
      <c r="I267" s="47"/>
      <c r="J267" s="47"/>
    </row>
    <row r="268" customFormat="false" ht="12.8" hidden="false" customHeight="false" outlineLevel="0" collapsed="false">
      <c r="D268" s="47"/>
      <c r="E268" s="47"/>
      <c r="F268" s="47"/>
      <c r="G268" s="47"/>
      <c r="H268" s="47"/>
      <c r="I268" s="47"/>
      <c r="J268" s="47"/>
    </row>
    <row r="269" customFormat="false" ht="12.8" hidden="false" customHeight="false" outlineLevel="0" collapsed="false">
      <c r="D269" s="47"/>
      <c r="E269" s="47"/>
      <c r="F269" s="47"/>
      <c r="G269" s="47"/>
      <c r="H269" s="47"/>
      <c r="I269" s="47"/>
      <c r="J269" s="47"/>
    </row>
    <row r="270" customFormat="false" ht="12.8" hidden="false" customHeight="false" outlineLevel="0" collapsed="false">
      <c r="D270" s="47"/>
      <c r="E270" s="47"/>
      <c r="F270" s="47"/>
      <c r="G270" s="47"/>
      <c r="H270" s="47"/>
      <c r="I270" s="47"/>
      <c r="J270" s="47"/>
    </row>
    <row r="271" customFormat="false" ht="12.8" hidden="false" customHeight="false" outlineLevel="0" collapsed="false">
      <c r="D271" s="47"/>
      <c r="E271" s="47"/>
      <c r="F271" s="47"/>
      <c r="G271" s="47"/>
      <c r="H271" s="47"/>
      <c r="I271" s="47"/>
      <c r="J271" s="47"/>
    </row>
    <row r="272" customFormat="false" ht="12.8" hidden="false" customHeight="false" outlineLevel="0" collapsed="false">
      <c r="D272" s="47"/>
      <c r="E272" s="47"/>
      <c r="F272" s="47"/>
      <c r="G272" s="47"/>
      <c r="H272" s="47"/>
      <c r="I272" s="47"/>
      <c r="J272" s="47"/>
    </row>
    <row r="273" customFormat="false" ht="12.8" hidden="false" customHeight="false" outlineLevel="0" collapsed="false">
      <c r="D273" s="47"/>
      <c r="E273" s="47"/>
      <c r="F273" s="47"/>
      <c r="G273" s="47"/>
      <c r="H273" s="47"/>
      <c r="I273" s="47"/>
      <c r="J273" s="47"/>
    </row>
    <row r="274" customFormat="false" ht="12.8" hidden="false" customHeight="false" outlineLevel="0" collapsed="false">
      <c r="D274" s="47"/>
      <c r="E274" s="47"/>
      <c r="F274" s="47"/>
      <c r="G274" s="47"/>
      <c r="H274" s="47"/>
      <c r="I274" s="47"/>
      <c r="J274" s="47"/>
    </row>
    <row r="275" customFormat="false" ht="12.8" hidden="false" customHeight="false" outlineLevel="0" collapsed="false">
      <c r="D275" s="47"/>
      <c r="E275" s="47"/>
      <c r="F275" s="47"/>
      <c r="G275" s="47"/>
      <c r="H275" s="47"/>
      <c r="I275" s="47"/>
      <c r="J275" s="47"/>
    </row>
    <row r="276" customFormat="false" ht="12.8" hidden="false" customHeight="false" outlineLevel="0" collapsed="false">
      <c r="D276" s="47"/>
      <c r="E276" s="47"/>
      <c r="F276" s="47"/>
      <c r="G276" s="47"/>
      <c r="H276" s="47"/>
      <c r="I276" s="47"/>
      <c r="J276" s="47"/>
    </row>
    <row r="277" customFormat="false" ht="12.8" hidden="false" customHeight="false" outlineLevel="0" collapsed="false">
      <c r="D277" s="47"/>
      <c r="E277" s="47"/>
      <c r="F277" s="47"/>
      <c r="G277" s="47"/>
      <c r="H277" s="47"/>
      <c r="I277" s="47"/>
      <c r="J277" s="47"/>
    </row>
    <row r="278" customFormat="false" ht="12.8" hidden="false" customHeight="false" outlineLevel="0" collapsed="false">
      <c r="D278" s="47"/>
      <c r="E278" s="47"/>
      <c r="F278" s="47"/>
      <c r="G278" s="47"/>
      <c r="H278" s="47"/>
      <c r="I278" s="47"/>
      <c r="J278" s="47"/>
    </row>
    <row r="279" customFormat="false" ht="12.8" hidden="false" customHeight="false" outlineLevel="0" collapsed="false">
      <c r="D279" s="47"/>
      <c r="E279" s="47"/>
      <c r="F279" s="47"/>
      <c r="G279" s="47"/>
      <c r="H279" s="47"/>
      <c r="I279" s="47"/>
      <c r="J279" s="47"/>
    </row>
    <row r="280" customFormat="false" ht="12.8" hidden="false" customHeight="false" outlineLevel="0" collapsed="false">
      <c r="D280" s="47"/>
      <c r="E280" s="47"/>
      <c r="F280" s="47"/>
      <c r="G280" s="47"/>
      <c r="H280" s="47"/>
      <c r="I280" s="47"/>
      <c r="J280" s="47"/>
    </row>
    <row r="281" customFormat="false" ht="12.8" hidden="false" customHeight="false" outlineLevel="0" collapsed="false">
      <c r="D281" s="47"/>
      <c r="E281" s="47"/>
      <c r="F281" s="47"/>
      <c r="G281" s="47"/>
      <c r="H281" s="47"/>
      <c r="I281" s="47"/>
      <c r="J281" s="47"/>
    </row>
    <row r="282" customFormat="false" ht="12.8" hidden="false" customHeight="false" outlineLevel="0" collapsed="false">
      <c r="D282" s="47"/>
      <c r="E282" s="47"/>
      <c r="F282" s="47"/>
      <c r="G282" s="47"/>
      <c r="H282" s="47"/>
      <c r="I282" s="47"/>
      <c r="J282" s="47"/>
    </row>
    <row r="283" customFormat="false" ht="12.8" hidden="false" customHeight="false" outlineLevel="0" collapsed="false">
      <c r="D283" s="47"/>
      <c r="E283" s="47"/>
      <c r="F283" s="47"/>
      <c r="G283" s="47"/>
      <c r="H283" s="47"/>
      <c r="I283" s="47"/>
      <c r="J283" s="47"/>
    </row>
    <row r="284" customFormat="false" ht="12.8" hidden="false" customHeight="false" outlineLevel="0" collapsed="false">
      <c r="D284" s="47"/>
      <c r="E284" s="47"/>
      <c r="F284" s="47"/>
      <c r="G284" s="47"/>
      <c r="H284" s="47"/>
      <c r="I284" s="47"/>
      <c r="J284" s="47"/>
    </row>
    <row r="285" customFormat="false" ht="12.8" hidden="false" customHeight="false" outlineLevel="0" collapsed="false">
      <c r="D285" s="47"/>
      <c r="E285" s="47"/>
      <c r="F285" s="47"/>
      <c r="G285" s="47"/>
      <c r="H285" s="47"/>
      <c r="I285" s="47"/>
      <c r="J285" s="47"/>
    </row>
    <row r="286" customFormat="false" ht="12.8" hidden="false" customHeight="false" outlineLevel="0" collapsed="false">
      <c r="D286" s="47"/>
      <c r="E286" s="47"/>
      <c r="F286" s="47"/>
      <c r="G286" s="47"/>
      <c r="H286" s="47"/>
      <c r="I286" s="47"/>
      <c r="J286" s="47"/>
    </row>
    <row r="287" customFormat="false" ht="12.8" hidden="false" customHeight="false" outlineLevel="0" collapsed="false">
      <c r="D287" s="47"/>
      <c r="E287" s="47"/>
      <c r="F287" s="47"/>
      <c r="G287" s="47"/>
      <c r="H287" s="47"/>
      <c r="I287" s="47"/>
      <c r="J287" s="47"/>
    </row>
    <row r="288" customFormat="false" ht="12.8" hidden="false" customHeight="false" outlineLevel="0" collapsed="false">
      <c r="D288" s="47"/>
      <c r="E288" s="47"/>
      <c r="F288" s="47"/>
      <c r="G288" s="47"/>
      <c r="H288" s="47"/>
      <c r="I288" s="47"/>
      <c r="J288" s="47"/>
    </row>
    <row r="289" customFormat="false" ht="12.8" hidden="false" customHeight="false" outlineLevel="0" collapsed="false">
      <c r="D289" s="47"/>
      <c r="E289" s="47"/>
      <c r="F289" s="47"/>
      <c r="G289" s="47"/>
      <c r="H289" s="47"/>
      <c r="I289" s="47"/>
      <c r="J289" s="47"/>
    </row>
    <row r="290" customFormat="false" ht="12.8" hidden="false" customHeight="false" outlineLevel="0" collapsed="false">
      <c r="D290" s="47"/>
      <c r="E290" s="47"/>
      <c r="F290" s="47"/>
      <c r="G290" s="47"/>
      <c r="H290" s="47"/>
      <c r="I290" s="47"/>
      <c r="J290" s="47"/>
    </row>
    <row r="291" customFormat="false" ht="12.8" hidden="false" customHeight="false" outlineLevel="0" collapsed="false">
      <c r="D291" s="47"/>
      <c r="E291" s="47"/>
      <c r="F291" s="47"/>
      <c r="G291" s="47"/>
      <c r="H291" s="47"/>
      <c r="I291" s="47"/>
      <c r="J291" s="47"/>
    </row>
    <row r="292" customFormat="false" ht="12.8" hidden="false" customHeight="false" outlineLevel="0" collapsed="false">
      <c r="D292" s="47"/>
      <c r="E292" s="47"/>
      <c r="F292" s="47"/>
      <c r="G292" s="47"/>
      <c r="H292" s="47"/>
      <c r="I292" s="47"/>
      <c r="J292" s="47"/>
    </row>
    <row r="293" customFormat="false" ht="12.8" hidden="false" customHeight="false" outlineLevel="0" collapsed="false">
      <c r="D293" s="47"/>
      <c r="E293" s="47"/>
      <c r="F293" s="47"/>
      <c r="G293" s="47"/>
      <c r="H293" s="47"/>
      <c r="I293" s="47"/>
      <c r="J293" s="47"/>
    </row>
    <row r="294" customFormat="false" ht="12.8" hidden="false" customHeight="false" outlineLevel="0" collapsed="false">
      <c r="D294" s="47"/>
      <c r="E294" s="47"/>
      <c r="F294" s="47"/>
      <c r="G294" s="47"/>
      <c r="H294" s="47"/>
      <c r="I294" s="47"/>
      <c r="J294" s="47"/>
    </row>
    <row r="295" customFormat="false" ht="12.8" hidden="false" customHeight="false" outlineLevel="0" collapsed="false">
      <c r="D295" s="47"/>
      <c r="E295" s="47"/>
      <c r="F295" s="47"/>
      <c r="G295" s="47"/>
      <c r="H295" s="47"/>
      <c r="I295" s="47"/>
      <c r="J295" s="47"/>
    </row>
    <row r="296" customFormat="false" ht="12.8" hidden="false" customHeight="false" outlineLevel="0" collapsed="false">
      <c r="D296" s="47"/>
      <c r="E296" s="47"/>
      <c r="F296" s="47"/>
      <c r="G296" s="47"/>
      <c r="H296" s="47"/>
      <c r="I296" s="47"/>
      <c r="J296" s="47"/>
    </row>
    <row r="297" customFormat="false" ht="12.8" hidden="false" customHeight="false" outlineLevel="0" collapsed="false">
      <c r="D297" s="47"/>
      <c r="E297" s="47"/>
      <c r="F297" s="47"/>
      <c r="G297" s="47"/>
      <c r="H297" s="47"/>
      <c r="I297" s="47"/>
      <c r="J297" s="47"/>
    </row>
    <row r="298" customFormat="false" ht="12.8" hidden="false" customHeight="false" outlineLevel="0" collapsed="false">
      <c r="D298" s="47"/>
      <c r="E298" s="47"/>
      <c r="F298" s="47"/>
      <c r="G298" s="47"/>
      <c r="H298" s="47"/>
      <c r="I298" s="47"/>
      <c r="J298" s="47"/>
    </row>
    <row r="299" customFormat="false" ht="12.8" hidden="false" customHeight="false" outlineLevel="0" collapsed="false">
      <c r="D299" s="47"/>
      <c r="E299" s="47"/>
      <c r="F299" s="47"/>
      <c r="G299" s="47"/>
      <c r="H299" s="47"/>
      <c r="I299" s="47"/>
      <c r="J299" s="47"/>
    </row>
    <row r="300" customFormat="false" ht="12.8" hidden="false" customHeight="false" outlineLevel="0" collapsed="false">
      <c r="D300" s="47"/>
      <c r="E300" s="47"/>
      <c r="F300" s="47"/>
      <c r="G300" s="47"/>
      <c r="H300" s="47"/>
      <c r="I300" s="47"/>
      <c r="J300" s="47"/>
    </row>
    <row r="301" customFormat="false" ht="12.8" hidden="false" customHeight="false" outlineLevel="0" collapsed="false">
      <c r="D301" s="47"/>
      <c r="E301" s="47"/>
      <c r="F301" s="47"/>
      <c r="G301" s="47"/>
      <c r="H301" s="47"/>
      <c r="I301" s="47"/>
      <c r="J301" s="47"/>
    </row>
    <row r="302" customFormat="false" ht="12.8" hidden="false" customHeight="false" outlineLevel="0" collapsed="false">
      <c r="D302" s="47"/>
      <c r="E302" s="47"/>
      <c r="F302" s="47"/>
      <c r="G302" s="47"/>
      <c r="H302" s="47"/>
      <c r="I302" s="47"/>
      <c r="J302" s="47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42547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2020-03-27T12:20:14Z</dcterms:created>
  <dc:creator/>
  <dc:description/>
  <dc:language>en-US</dc:language>
  <cp:lastModifiedBy/>
  <dcterms:modified xsi:type="dcterms:W3CDTF">2020-05-29T08:54:46Z</dcterms:modified>
  <cp:revision>237</cp:revision>
  <dc:subject/>
  <dc:title/>
</cp:coreProperties>
</file>