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57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<sst xmlns="http://schemas.openxmlformats.org/spreadsheetml/2006/main" count="220" uniqueCount="49">
  <si>
    <t>Effects of the lockdown issued by governments</t>
  </si>
  <si>
    <t>LEGENDA</t>
  </si>
  <si>
    <t>today</t>
  </si>
  <si>
    <t>: today for the data block</t>
  </si>
  <si>
    <t>start num</t>
  </si>
  <si>
    <t>: 5 deaths per million people inhabitants</t>
  </si>
  <si>
    <t>total deaths</t>
  </si>
  <si>
    <t>: total # of deaths in the Nation, as shown in worldometers site</t>
  </si>
  <si>
    <t>Deaths per milllion</t>
  </si>
  <si>
    <t>: total deaths in the nation per one million inhabitants</t>
  </si>
  <si>
    <t>deaths today</t>
  </si>
  <si>
    <t>: # of deaths in the day</t>
  </si>
  <si>
    <t>start of crisis</t>
  </si>
  <si>
    <t>: init day, that is the day of more than 5 deaths per million people inhabitants</t>
  </si>
  <si>
    <t>Days from start</t>
  </si>
  <si>
    <t>: # of days from init to today</t>
  </si>
  <si>
    <t>Lockdown date</t>
  </si>
  <si>
    <t>: date of lockdown</t>
  </si>
  <si>
    <t>Days from lockdown</t>
  </si>
  <si>
    <t>: # of days from M1 date</t>
  </si>
  <si>
    <t>End of crisis</t>
  </si>
  <si>
    <t>: days of maximum for daily deaths</t>
  </si>
  <si>
    <t>Crisis duration</t>
  </si>
  <si>
    <t>: # of days from init to end of crisis (eventually, crisi duration as of today)</t>
  </si>
  <si>
    <t>NOTE:</t>
  </si>
  <si>
    <t>All data as reported in  https://www.worldometers.info/coronavirus/#countries</t>
  </si>
  <si>
    <t>unknown dates are set in the future, so -1 = unknown</t>
  </si>
  <si>
    <t>Today</t>
  </si>
  <si>
    <t>Deaths per</t>
  </si>
  <si>
    <t>Start of</t>
  </si>
  <si>
    <t>Days from</t>
  </si>
  <si>
    <t>Lockdown</t>
  </si>
  <si>
    <t>End of</t>
  </si>
  <si>
    <t>Crisis</t>
  </si>
  <si>
    <t>Start num</t>
  </si>
  <si>
    <t>million</t>
  </si>
  <si>
    <t>Deaths today</t>
  </si>
  <si>
    <t>crisis</t>
  </si>
  <si>
    <t>start</t>
  </si>
  <si>
    <t>date</t>
  </si>
  <si>
    <t>lockdown</t>
  </si>
  <si>
    <t>duration</t>
  </si>
  <si>
    <t>Italy</t>
  </si>
  <si>
    <t>Spagna</t>
  </si>
  <si>
    <t>France</t>
  </si>
  <si>
    <t>Sweden</t>
  </si>
  <si>
    <t>UK</t>
  </si>
  <si>
    <t>USA</t>
  </si>
  <si>
    <t>Germany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</si>
</sst>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800000"/>
      <name val="Arial"/>
      <family val="2"/>
      <charset val="1"/>
    </font>
    <font>
      <b val="true"/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14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F31" activeCellId="0" sqref="F31"/>
    </sheetView>
  </sheetViews>
  <sheetFormatPr defaultRowHeight="12.8"/>
  <cols>
    <col collapsed="false" hidden="false" max="1" min="1" style="0" width="1.94387755102041"/>
    <col collapsed="false" hidden="false" max="3" min="2" style="0" width="11.5204081632653"/>
    <col collapsed="false" hidden="false" max="5" min="4" style="1" width="11.5204081632653"/>
    <col collapsed="false" hidden="false" max="6" min="6" style="1" width="13.1938775510204"/>
    <col collapsed="false" hidden="false" max="17" min="7" style="1" width="11.5204081632653"/>
    <col collapsed="false" hidden="false" max="1025" min="18" style="0" width="11.5204081632653"/>
  </cols>
  <sheetData>
    <row r="1" customFormat="false" ht="12.8" hidden="false" customHeight="false" outlineLevel="0" collapsed="false"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</row>
    <row r="2" customFormat="false" ht="18.5" hidden="false" customHeight="false" outlineLevel="0" collapsed="false">
      <c r="B2" s="2" t="s">
        <v>0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</row>
    <row r="3" customFormat="false" ht="12.8" hidden="false" customHeight="false" outlineLevel="0" collapsed="false"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</row>
    <row r="4" customFormat="false" ht="12.8" hidden="false" customHeight="false" outlineLevel="0" collapsed="false">
      <c r="B4" s="3" t="s">
        <v>1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</row>
    <row r="5" customFormat="false" ht="12.8" hidden="false" customHeight="false" outlineLevel="0" collapsed="false">
      <c r="B5" s="4" t="s">
        <v>2</v>
      </c>
      <c r="C5" s="0" t="s">
        <v>3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</row>
    <row r="6" customFormat="false" ht="12.8" hidden="false" customHeight="false" outlineLevel="0" collapsed="false">
      <c r="B6" s="4" t="s">
        <v>4</v>
      </c>
      <c r="C6" s="0" t="s">
        <v>5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</row>
    <row r="7" customFormat="false" ht="12.8" hidden="false" customHeight="false" outlineLevel="0" collapsed="false">
      <c r="B7" s="4" t="s">
        <v>6</v>
      </c>
      <c r="C7" s="0" t="s">
        <v>7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</row>
    <row r="8" customFormat="false" ht="12.8" hidden="false" customHeight="false" outlineLevel="0" collapsed="false">
      <c r="B8" s="4" t="s">
        <v>8</v>
      </c>
      <c r="C8" s="0" t="s">
        <v>9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</row>
    <row r="9" customFormat="false" ht="12.8" hidden="false" customHeight="false" outlineLevel="0" collapsed="false">
      <c r="B9" s="4" t="s">
        <v>10</v>
      </c>
      <c r="C9" s="0" t="s">
        <v>11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</row>
    <row r="10" customFormat="false" ht="12.8" hidden="false" customHeight="false" outlineLevel="0" collapsed="false">
      <c r="B10" s="4" t="s">
        <v>12</v>
      </c>
      <c r="C10" s="0" t="s">
        <v>13</v>
      </c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</row>
    <row r="11" customFormat="false" ht="12.8" hidden="false" customHeight="false" outlineLevel="0" collapsed="false">
      <c r="B11" s="4" t="s">
        <v>14</v>
      </c>
      <c r="C11" s="0" t="s">
        <v>15</v>
      </c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</row>
    <row r="12" customFormat="false" ht="12.8" hidden="false" customHeight="false" outlineLevel="0" collapsed="false">
      <c r="B12" s="4" t="s">
        <v>16</v>
      </c>
      <c r="C12" s="0" t="s">
        <v>17</v>
      </c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</row>
    <row r="13" customFormat="false" ht="12.8" hidden="false" customHeight="false" outlineLevel="0" collapsed="false">
      <c r="B13" s="4" t="s">
        <v>18</v>
      </c>
      <c r="C13" s="0" t="s">
        <v>19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</row>
    <row r="14" customFormat="false" ht="12.8" hidden="false" customHeight="false" outlineLevel="0" collapsed="false">
      <c r="B14" s="4" t="s">
        <v>20</v>
      </c>
      <c r="C14" s="0" t="s">
        <v>21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</row>
    <row r="15" customFormat="false" ht="12.8" hidden="false" customHeight="false" outlineLevel="0" collapsed="false">
      <c r="B15" s="4" t="s">
        <v>22</v>
      </c>
      <c r="C15" s="0" t="s">
        <v>23</v>
      </c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</row>
    <row r="16" customFormat="false" ht="12.8" hidden="false" customHeight="false" outlineLevel="0" collapsed="false">
      <c r="B16" s="4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</row>
    <row r="17" customFormat="false" ht="12.8" hidden="false" customHeight="false" outlineLevel="0" collapsed="false">
      <c r="B17" s="4" t="s">
        <v>24</v>
      </c>
      <c r="C17" s="0" t="s">
        <v>25</v>
      </c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</row>
    <row r="18" customFormat="false" ht="12.8" hidden="false" customHeight="false" outlineLevel="0" collapsed="false">
      <c r="B18" s="4"/>
      <c r="C18" s="5" t="s">
        <v>26</v>
      </c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</row>
    <row r="19" customFormat="false" ht="12.8" hidden="false" customHeight="false" outlineLevel="0" collapsed="false">
      <c r="B19" s="4"/>
      <c r="C19" s="5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</row>
    <row r="20" customFormat="false" ht="12.8" hidden="false" customHeight="false" outlineLevel="0" collapsed="false">
      <c r="B20" s="4"/>
      <c r="C20" s="5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</row>
    <row r="21" customFormat="false" ht="12.8" hidden="false" customHeight="false" outlineLevel="0" collapsed="false">
      <c r="B21" s="6" t="s">
        <v>27</v>
      </c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</row>
    <row r="22" customFormat="false" ht="12.8" hidden="false" customHeight="false" outlineLevel="0" collapsed="false">
      <c r="B22" s="7" t="n">
        <v>43923</v>
      </c>
      <c r="D22" s="0"/>
      <c r="E22" s="8" t="s">
        <v>28</v>
      </c>
      <c r="F22" s="0"/>
      <c r="G22" s="8" t="s">
        <v>29</v>
      </c>
      <c r="H22" s="8" t="s">
        <v>30</v>
      </c>
      <c r="I22" s="8" t="s">
        <v>31</v>
      </c>
      <c r="J22" s="8" t="s">
        <v>30</v>
      </c>
      <c r="K22" s="8" t="s">
        <v>32</v>
      </c>
      <c r="L22" s="8" t="s">
        <v>33</v>
      </c>
      <c r="M22" s="0"/>
      <c r="N22" s="0"/>
      <c r="O22" s="0"/>
      <c r="P22" s="0"/>
      <c r="Q22" s="0"/>
    </row>
    <row r="23" customFormat="false" ht="12.8" hidden="false" customHeight="false" outlineLevel="0" collapsed="false">
      <c r="B23" s="9"/>
      <c r="C23" s="10" t="s">
        <v>34</v>
      </c>
      <c r="D23" s="8" t="s">
        <v>6</v>
      </c>
      <c r="E23" s="10" t="s">
        <v>35</v>
      </c>
      <c r="F23" s="10" t="s">
        <v>36</v>
      </c>
      <c r="G23" s="11" t="s">
        <v>37</v>
      </c>
      <c r="H23" s="8" t="s">
        <v>38</v>
      </c>
      <c r="I23" s="11" t="s">
        <v>39</v>
      </c>
      <c r="J23" s="8" t="s">
        <v>40</v>
      </c>
      <c r="K23" s="8" t="s">
        <v>37</v>
      </c>
      <c r="L23" s="8" t="s">
        <v>41</v>
      </c>
      <c r="M23" s="0"/>
      <c r="N23" s="0"/>
      <c r="O23" s="0"/>
      <c r="P23" s="0"/>
      <c r="Q23" s="0"/>
    </row>
    <row r="24" customFormat="false" ht="12.8" hidden="false" customHeight="false" outlineLevel="0" collapsed="false">
      <c r="B24" s="0" t="s">
        <v>42</v>
      </c>
      <c r="C24" s="12" t="n">
        <v>300</v>
      </c>
      <c r="D24" s="1" t="n">
        <v>13915</v>
      </c>
      <c r="E24" s="12" t="n">
        <f aca="false">D24/60.48</f>
        <v>230.076058201058</v>
      </c>
      <c r="F24" s="12" t="n">
        <v>760</v>
      </c>
      <c r="G24" s="13" t="n">
        <v>43900</v>
      </c>
      <c r="H24" s="1" t="n">
        <f aca="false">_xlfn.DAYS($B$22,G24)</f>
        <v>23</v>
      </c>
      <c r="I24" s="13" t="n">
        <v>43902</v>
      </c>
      <c r="J24" s="1" t="n">
        <f aca="false">_xlfn.DAYS($B$22,I24)</f>
        <v>21</v>
      </c>
      <c r="K24" s="13" t="n">
        <f aca="false">$B$22+1</f>
        <v>43924</v>
      </c>
      <c r="L24" s="0" t="n">
        <f aca="false">_xlfn.DAYS(K24,G24)</f>
        <v>24</v>
      </c>
      <c r="M24" s="0"/>
      <c r="N24" s="0"/>
      <c r="O24" s="0"/>
      <c r="P24" s="0"/>
      <c r="Q24" s="0"/>
    </row>
    <row r="25" customFormat="false" ht="12.8" hidden="false" customHeight="false" outlineLevel="0" collapsed="false">
      <c r="B25" s="0" t="s">
        <v>43</v>
      </c>
      <c r="C25" s="12" t="n">
        <v>230</v>
      </c>
      <c r="D25" s="1" t="n">
        <v>10348</v>
      </c>
      <c r="E25" s="12" t="n">
        <f aca="false">D25/46.75</f>
        <v>221.347593582888</v>
      </c>
      <c r="F25" s="12" t="n">
        <v>961</v>
      </c>
      <c r="G25" s="13" t="n">
        <v>43907</v>
      </c>
      <c r="H25" s="1" t="n">
        <f aca="false">_xlfn.DAYS($B$22,G25)</f>
        <v>16</v>
      </c>
      <c r="I25" s="13" t="n">
        <v>43913</v>
      </c>
      <c r="J25" s="1" t="n">
        <f aca="false">_xlfn.DAYS($B$22,I25)</f>
        <v>10</v>
      </c>
      <c r="K25" s="13" t="n">
        <f aca="false">$B$22+1</f>
        <v>43924</v>
      </c>
      <c r="L25" s="0" t="n">
        <f aca="false">_xlfn.DAYS(K25,G25)</f>
        <v>17</v>
      </c>
      <c r="M25" s="0"/>
      <c r="N25" s="0"/>
      <c r="O25" s="0"/>
      <c r="P25" s="0"/>
      <c r="Q25" s="0"/>
    </row>
    <row r="26" customFormat="false" ht="12.8" hidden="false" customHeight="false" outlineLevel="0" collapsed="false">
      <c r="B26" s="0" t="s">
        <v>44</v>
      </c>
      <c r="C26" s="12" t="n">
        <v>330</v>
      </c>
      <c r="D26" s="1" t="n">
        <v>5387</v>
      </c>
      <c r="E26" s="12" t="n">
        <f aca="false">D26/65.27</f>
        <v>82.5340891680711</v>
      </c>
      <c r="F26" s="12" t="n">
        <v>1355</v>
      </c>
      <c r="G26" s="13" t="n">
        <v>43912</v>
      </c>
      <c r="H26" s="1" t="n">
        <f aca="false">_xlfn.DAYS($B$22,G26)</f>
        <v>11</v>
      </c>
      <c r="I26" s="13" t="n">
        <v>43914</v>
      </c>
      <c r="J26" s="1" t="n">
        <f aca="false">_xlfn.DAYS($B$22,I26)</f>
        <v>9</v>
      </c>
      <c r="K26" s="13" t="n">
        <f aca="false">$B$22+1</f>
        <v>43924</v>
      </c>
      <c r="L26" s="0" t="n">
        <f aca="false">_xlfn.DAYS(K26,G26)</f>
        <v>12</v>
      </c>
      <c r="M26" s="0"/>
      <c r="N26" s="0"/>
      <c r="O26" s="0"/>
      <c r="P26" s="0"/>
      <c r="Q26" s="0"/>
    </row>
    <row r="27" customFormat="false" ht="12.8" hidden="false" customHeight="false" outlineLevel="0" collapsed="false">
      <c r="B27" s="0" t="s">
        <v>45</v>
      </c>
      <c r="C27" s="12" t="n">
        <v>50</v>
      </c>
      <c r="D27" s="12" t="n">
        <v>308</v>
      </c>
      <c r="E27" s="12" t="n">
        <f aca="false">D27/10.36</f>
        <v>29.7297297297297</v>
      </c>
      <c r="F27" s="12" t="n">
        <v>69</v>
      </c>
      <c r="G27" s="13" t="n">
        <v>43915</v>
      </c>
      <c r="H27" s="1" t="n">
        <f aca="false">_xlfn.DAYS($B$22,G27)</f>
        <v>8</v>
      </c>
      <c r="I27" s="13" t="n">
        <f aca="false">$B$22+1</f>
        <v>43924</v>
      </c>
      <c r="J27" s="1" t="n">
        <f aca="false">_xlfn.DAYS($B$22,I27)</f>
        <v>-1</v>
      </c>
      <c r="K27" s="13" t="n">
        <f aca="false">$B$22+1</f>
        <v>43924</v>
      </c>
      <c r="L27" s="0" t="n">
        <f aca="false">_xlfn.DAYS(K27,G27)</f>
        <v>9</v>
      </c>
      <c r="M27" s="0"/>
      <c r="N27" s="0"/>
      <c r="O27" s="0"/>
      <c r="P27" s="0"/>
      <c r="Q27" s="0"/>
    </row>
    <row r="28" customFormat="false" ht="12.8" hidden="false" customHeight="false" outlineLevel="0" collapsed="false">
      <c r="B28" s="0" t="s">
        <v>46</v>
      </c>
      <c r="C28" s="12" t="n">
        <v>330</v>
      </c>
      <c r="D28" s="1" t="n">
        <v>2921</v>
      </c>
      <c r="E28" s="12" t="n">
        <f aca="false">D28/67.79</f>
        <v>43.0889511727393</v>
      </c>
      <c r="F28" s="12" t="n">
        <v>569</v>
      </c>
      <c r="G28" s="13" t="n">
        <v>43916</v>
      </c>
      <c r="H28" s="1" t="n">
        <f aca="false">_xlfn.DAYS($B$22,G28)</f>
        <v>7</v>
      </c>
      <c r="I28" s="13" t="n">
        <f aca="false">$B$22+1</f>
        <v>43924</v>
      </c>
      <c r="J28" s="1" t="n">
        <f aca="false">_xlfn.DAYS($B$22,I28)</f>
        <v>-1</v>
      </c>
      <c r="K28" s="13" t="n">
        <f aca="false">$B$22+1</f>
        <v>43924</v>
      </c>
      <c r="L28" s="0" t="n">
        <f aca="false">_xlfn.DAYS(K28,G28)</f>
        <v>8</v>
      </c>
      <c r="M28" s="0"/>
      <c r="N28" s="0"/>
      <c r="O28" s="0"/>
      <c r="P28" s="0"/>
      <c r="Q28" s="0"/>
    </row>
    <row r="29" customFormat="false" ht="12.8" hidden="false" customHeight="false" outlineLevel="0" collapsed="false">
      <c r="B29" s="0" t="s">
        <v>47</v>
      </c>
      <c r="C29" s="12" t="n">
        <v>1660</v>
      </c>
      <c r="D29" s="1" t="n">
        <v>6070</v>
      </c>
      <c r="E29" s="12" t="n">
        <f aca="false">D29/331</f>
        <v>18.3383685800604</v>
      </c>
      <c r="F29" s="12" t="n">
        <v>968</v>
      </c>
      <c r="G29" s="13" t="n">
        <v>43917</v>
      </c>
      <c r="H29" s="1" t="n">
        <f aca="false">_xlfn.DAYS($B$22,G29)</f>
        <v>6</v>
      </c>
      <c r="I29" s="13" t="n">
        <f aca="false">$B$22+1</f>
        <v>43924</v>
      </c>
      <c r="J29" s="1" t="n">
        <f aca="false">_xlfn.DAYS($B$22,I29)</f>
        <v>-1</v>
      </c>
      <c r="K29" s="13" t="n">
        <f aca="false">$B$22+1</f>
        <v>43924</v>
      </c>
      <c r="L29" s="0" t="n">
        <f aca="false">_xlfn.DAYS(K29,G29)</f>
        <v>7</v>
      </c>
      <c r="M29" s="0"/>
      <c r="N29" s="0"/>
      <c r="O29" s="0"/>
      <c r="P29" s="0"/>
      <c r="Q29" s="0"/>
    </row>
    <row r="30" customFormat="false" ht="12.8" hidden="false" customHeight="false" outlineLevel="0" collapsed="false">
      <c r="B30" s="0" t="s">
        <v>48</v>
      </c>
      <c r="C30" s="12" t="n">
        <v>414</v>
      </c>
      <c r="D30" s="1" t="n">
        <v>1107</v>
      </c>
      <c r="E30" s="12" t="n">
        <f aca="false">D30/83.784</f>
        <v>13.212546548267</v>
      </c>
      <c r="F30" s="12" t="n">
        <v>176</v>
      </c>
      <c r="G30" s="13" t="n">
        <v>43918</v>
      </c>
      <c r="H30" s="1" t="n">
        <f aca="false">_xlfn.DAYS($B$22,G30)</f>
        <v>5</v>
      </c>
      <c r="I30" s="13" t="n">
        <f aca="false">$B$22+1</f>
        <v>43924</v>
      </c>
      <c r="J30" s="1" t="n">
        <f aca="false">_xlfn.DAYS($B$22,I30)</f>
        <v>-1</v>
      </c>
      <c r="K30" s="13" t="n">
        <f aca="false">$B$22+1</f>
        <v>43924</v>
      </c>
      <c r="L30" s="0" t="n">
        <f aca="false">_xlfn.DAYS(K30,G30)</f>
        <v>6</v>
      </c>
      <c r="M30" s="0"/>
      <c r="N30" s="0"/>
      <c r="O30" s="0"/>
      <c r="P30" s="0"/>
      <c r="Q30" s="0"/>
    </row>
    <row r="31" customFormat="false" ht="12.8" hidden="false" customHeight="false" outlineLevel="0" collapsed="false">
      <c r="B31" s="4"/>
      <c r="C31" s="5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</row>
    <row r="32" customFormat="false" ht="12.8" hidden="false" customHeight="false" outlineLevel="0" collapsed="false">
      <c r="B32" s="4"/>
      <c r="C32" s="5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</row>
    <row r="33" customFormat="false" ht="12.8" hidden="false" customHeight="false" outlineLevel="0" collapsed="false">
      <c r="B33" s="6" t="s">
        <v>27</v>
      </c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</row>
    <row r="34" customFormat="false" ht="12.8" hidden="false" customHeight="false" outlineLevel="0" collapsed="false">
      <c r="B34" s="7" t="n">
        <v>43922</v>
      </c>
      <c r="D34" s="0"/>
      <c r="E34" s="8" t="s">
        <v>28</v>
      </c>
      <c r="F34" s="0"/>
      <c r="G34" s="8" t="s">
        <v>29</v>
      </c>
      <c r="H34" s="8" t="s">
        <v>30</v>
      </c>
      <c r="I34" s="8" t="s">
        <v>31</v>
      </c>
      <c r="J34" s="8" t="s">
        <v>30</v>
      </c>
      <c r="K34" s="8" t="s">
        <v>32</v>
      </c>
      <c r="L34" s="8" t="s">
        <v>33</v>
      </c>
      <c r="M34" s="0"/>
      <c r="N34" s="0"/>
      <c r="O34" s="0"/>
      <c r="P34" s="0"/>
      <c r="Q34" s="0"/>
    </row>
    <row r="35" customFormat="false" ht="12.8" hidden="false" customHeight="false" outlineLevel="0" collapsed="false">
      <c r="B35" s="9"/>
      <c r="C35" s="10" t="s">
        <v>34</v>
      </c>
      <c r="D35" s="8" t="s">
        <v>6</v>
      </c>
      <c r="E35" s="10" t="s">
        <v>35</v>
      </c>
      <c r="F35" s="10" t="s">
        <v>36</v>
      </c>
      <c r="G35" s="11" t="s">
        <v>37</v>
      </c>
      <c r="H35" s="8" t="s">
        <v>38</v>
      </c>
      <c r="I35" s="11" t="s">
        <v>39</v>
      </c>
      <c r="J35" s="8" t="s">
        <v>40</v>
      </c>
      <c r="K35" s="8" t="s">
        <v>37</v>
      </c>
      <c r="L35" s="8" t="s">
        <v>41</v>
      </c>
      <c r="M35" s="0"/>
      <c r="N35" s="0"/>
      <c r="O35" s="0"/>
      <c r="P35" s="0"/>
      <c r="Q35" s="0"/>
    </row>
    <row r="36" customFormat="false" ht="12.8" hidden="false" customHeight="false" outlineLevel="0" collapsed="false">
      <c r="B36" s="0" t="s">
        <v>42</v>
      </c>
      <c r="C36" s="12" t="n">
        <v>300</v>
      </c>
      <c r="D36" s="1" t="n">
        <v>13155</v>
      </c>
      <c r="E36" s="12" t="n">
        <f aca="false">D36/60.48</f>
        <v>217.509920634921</v>
      </c>
      <c r="F36" s="12" t="n">
        <v>727</v>
      </c>
      <c r="G36" s="13" t="n">
        <v>43900</v>
      </c>
      <c r="H36" s="1" t="n">
        <f aca="false">_xlfn.DAYS($B$34,G36)</f>
        <v>22</v>
      </c>
      <c r="I36" s="13" t="n">
        <v>43902</v>
      </c>
      <c r="J36" s="1" t="n">
        <f aca="false">_xlfn.DAYS($B$34,I36)</f>
        <v>20</v>
      </c>
      <c r="K36" s="13" t="n">
        <f aca="false">$B$34+1</f>
        <v>43923</v>
      </c>
      <c r="L36" s="0" t="n">
        <f aca="false">_xlfn.DAYS(K36,G36)</f>
        <v>23</v>
      </c>
      <c r="M36" s="0"/>
      <c r="N36" s="0"/>
      <c r="O36" s="0"/>
      <c r="P36" s="0"/>
      <c r="Q36" s="0"/>
    </row>
    <row r="37" customFormat="false" ht="12.8" hidden="false" customHeight="false" outlineLevel="0" collapsed="false">
      <c r="B37" s="0" t="s">
        <v>43</v>
      </c>
      <c r="C37" s="12" t="n">
        <v>230</v>
      </c>
      <c r="D37" s="1" t="n">
        <v>9387</v>
      </c>
      <c r="E37" s="12" t="n">
        <f aca="false">D37/46.75</f>
        <v>200.791443850267</v>
      </c>
      <c r="F37" s="12" t="n">
        <v>923</v>
      </c>
      <c r="G37" s="13" t="n">
        <v>43907</v>
      </c>
      <c r="H37" s="1" t="n">
        <f aca="false">_xlfn.DAYS($B$34,G37)</f>
        <v>15</v>
      </c>
      <c r="I37" s="13" t="n">
        <v>43913</v>
      </c>
      <c r="J37" s="1" t="n">
        <f aca="false">_xlfn.DAYS($B$34,I37)</f>
        <v>9</v>
      </c>
      <c r="K37" s="13" t="n">
        <f aca="false">$B$34+1</f>
        <v>43923</v>
      </c>
      <c r="L37" s="0" t="n">
        <f aca="false">_xlfn.DAYS(K37,G37)</f>
        <v>16</v>
      </c>
      <c r="M37" s="0"/>
      <c r="N37" s="0"/>
      <c r="O37" s="0"/>
      <c r="P37" s="0"/>
      <c r="Q37" s="0"/>
    </row>
    <row r="38" customFormat="false" ht="12.8" hidden="false" customHeight="false" outlineLevel="0" collapsed="false">
      <c r="B38" s="0" t="s">
        <v>44</v>
      </c>
      <c r="C38" s="12" t="n">
        <v>330</v>
      </c>
      <c r="D38" s="1" t="n">
        <v>4032</v>
      </c>
      <c r="E38" s="12" t="n">
        <f aca="false">D38/65.27</f>
        <v>61.7741688371381</v>
      </c>
      <c r="F38" s="12" t="n">
        <v>509</v>
      </c>
      <c r="G38" s="13" t="n">
        <v>43912</v>
      </c>
      <c r="H38" s="1" t="n">
        <f aca="false">_xlfn.DAYS($B$34,G38)</f>
        <v>10</v>
      </c>
      <c r="I38" s="13" t="n">
        <v>43914</v>
      </c>
      <c r="J38" s="1" t="n">
        <f aca="false">_xlfn.DAYS($B$34,I38)</f>
        <v>8</v>
      </c>
      <c r="K38" s="13" t="n">
        <f aca="false">$B$34+1</f>
        <v>43923</v>
      </c>
      <c r="L38" s="0" t="n">
        <f aca="false">_xlfn.DAYS(K38,G38)</f>
        <v>11</v>
      </c>
      <c r="M38" s="0"/>
      <c r="N38" s="0"/>
      <c r="O38" s="0"/>
      <c r="P38" s="0"/>
      <c r="Q38" s="0"/>
    </row>
    <row r="39" customFormat="false" ht="12.8" hidden="false" customHeight="false" outlineLevel="0" collapsed="false">
      <c r="B39" s="0" t="s">
        <v>45</v>
      </c>
      <c r="C39" s="12" t="n">
        <v>50</v>
      </c>
      <c r="D39" s="12" t="n">
        <v>239</v>
      </c>
      <c r="E39" s="12" t="n">
        <f aca="false">D39/10.36</f>
        <v>23.0694980694981</v>
      </c>
      <c r="F39" s="12" t="n">
        <v>59</v>
      </c>
      <c r="G39" s="13" t="n">
        <v>43915</v>
      </c>
      <c r="H39" s="1" t="n">
        <f aca="false">_xlfn.DAYS($B$34,G39)</f>
        <v>7</v>
      </c>
      <c r="I39" s="13" t="n">
        <f aca="false">$B$34+1</f>
        <v>43923</v>
      </c>
      <c r="J39" s="1" t="n">
        <f aca="false">_xlfn.DAYS($B$34,I39)</f>
        <v>-1</v>
      </c>
      <c r="K39" s="13" t="n">
        <f aca="false">$B$34+1</f>
        <v>43923</v>
      </c>
      <c r="L39" s="0" t="n">
        <f aca="false">_xlfn.DAYS(K39,G39)</f>
        <v>8</v>
      </c>
      <c r="M39" s="0"/>
      <c r="N39" s="0"/>
      <c r="O39" s="0"/>
      <c r="P39" s="0"/>
      <c r="Q39" s="0"/>
    </row>
    <row r="40" customFormat="false" ht="12.8" hidden="false" customHeight="false" outlineLevel="0" collapsed="false">
      <c r="B40" s="0" t="s">
        <v>46</v>
      </c>
      <c r="C40" s="12" t="n">
        <v>330</v>
      </c>
      <c r="D40" s="1" t="n">
        <v>2352</v>
      </c>
      <c r="E40" s="12" t="n">
        <f aca="false">D40/67.79</f>
        <v>34.695382799823</v>
      </c>
      <c r="F40" s="12" t="n">
        <v>563</v>
      </c>
      <c r="G40" s="13" t="n">
        <v>43916</v>
      </c>
      <c r="H40" s="1" t="n">
        <f aca="false">_xlfn.DAYS($B$34,G40)</f>
        <v>6</v>
      </c>
      <c r="I40" s="13" t="n">
        <f aca="false">$B$34+1</f>
        <v>43923</v>
      </c>
      <c r="J40" s="1" t="n">
        <f aca="false">_xlfn.DAYS($B$34,I40)</f>
        <v>-1</v>
      </c>
      <c r="K40" s="13" t="n">
        <f aca="false">$B$34+1</f>
        <v>43923</v>
      </c>
      <c r="L40" s="0" t="n">
        <f aca="false">_xlfn.DAYS(K40,G40)</f>
        <v>7</v>
      </c>
      <c r="M40" s="0"/>
      <c r="N40" s="0"/>
      <c r="O40" s="0"/>
      <c r="P40" s="0"/>
      <c r="Q40" s="0"/>
    </row>
    <row r="41" customFormat="false" ht="12.8" hidden="false" customHeight="false" outlineLevel="0" collapsed="false">
      <c r="B41" s="0" t="s">
        <v>47</v>
      </c>
      <c r="C41" s="12" t="n">
        <v>1660</v>
      </c>
      <c r="D41" s="1" t="n">
        <v>5102</v>
      </c>
      <c r="E41" s="12" t="n">
        <f aca="false">D41/331</f>
        <v>15.4138972809668</v>
      </c>
      <c r="F41" s="12" t="n">
        <v>1049</v>
      </c>
      <c r="G41" s="13" t="n">
        <v>43917</v>
      </c>
      <c r="H41" s="1" t="n">
        <f aca="false">_xlfn.DAYS($B$34,G41)</f>
        <v>5</v>
      </c>
      <c r="I41" s="13" t="n">
        <f aca="false">$B$34+1</f>
        <v>43923</v>
      </c>
      <c r="J41" s="1" t="n">
        <f aca="false">_xlfn.DAYS($B$34,I41)</f>
        <v>-1</v>
      </c>
      <c r="K41" s="13" t="n">
        <f aca="false">$B$34+1</f>
        <v>43923</v>
      </c>
      <c r="L41" s="0" t="n">
        <f aca="false">_xlfn.DAYS(K41,G41)</f>
        <v>6</v>
      </c>
      <c r="M41" s="0"/>
      <c r="N41" s="0"/>
      <c r="O41" s="0"/>
      <c r="P41" s="0"/>
      <c r="Q41" s="0"/>
    </row>
    <row r="42" customFormat="false" ht="12.8" hidden="false" customHeight="false" outlineLevel="0" collapsed="false">
      <c r="B42" s="0" t="s">
        <v>48</v>
      </c>
      <c r="C42" s="12" t="n">
        <v>414</v>
      </c>
      <c r="D42" s="1" t="n">
        <v>931</v>
      </c>
      <c r="E42" s="12" t="n">
        <f aca="false">D42/83.784</f>
        <v>11.1119068079824</v>
      </c>
      <c r="F42" s="12" t="n">
        <v>156</v>
      </c>
      <c r="G42" s="13" t="n">
        <v>43918</v>
      </c>
      <c r="H42" s="1" t="n">
        <f aca="false">_xlfn.DAYS($B$34,G42)</f>
        <v>4</v>
      </c>
      <c r="I42" s="13" t="n">
        <f aca="false">$B$34+1</f>
        <v>43923</v>
      </c>
      <c r="J42" s="1" t="n">
        <f aca="false">_xlfn.DAYS($B$34,I42)</f>
        <v>-1</v>
      </c>
      <c r="K42" s="13" t="n">
        <f aca="false">$B$34+1</f>
        <v>43923</v>
      </c>
      <c r="L42" s="0" t="n">
        <f aca="false">_xlfn.DAYS(K42,G42)</f>
        <v>5</v>
      </c>
      <c r="M42" s="0"/>
      <c r="N42" s="0"/>
      <c r="O42" s="0"/>
      <c r="P42" s="0"/>
      <c r="Q42" s="0"/>
    </row>
    <row r="43" customFormat="false" ht="12.8" hidden="false" customHeight="false" outlineLevel="0" collapsed="false">
      <c r="B43" s="4"/>
      <c r="C43" s="5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</row>
    <row r="44" customFormat="false" ht="12.8" hidden="false" customHeight="false" outlineLevel="0" collapsed="false">
      <c r="B44" s="4"/>
      <c r="C44" s="5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</row>
    <row r="45" customFormat="false" ht="12.8" hidden="false" customHeight="false" outlineLevel="0" collapsed="false">
      <c r="B45" s="6" t="s">
        <v>27</v>
      </c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</row>
    <row r="46" customFormat="false" ht="12.8" hidden="false" customHeight="false" outlineLevel="0" collapsed="false">
      <c r="B46" s="7" t="n">
        <v>43921</v>
      </c>
      <c r="D46" s="0"/>
      <c r="E46" s="8" t="s">
        <v>28</v>
      </c>
      <c r="F46" s="0"/>
      <c r="G46" s="8" t="s">
        <v>29</v>
      </c>
      <c r="H46" s="8" t="s">
        <v>30</v>
      </c>
      <c r="I46" s="8" t="s">
        <v>31</v>
      </c>
      <c r="J46" s="8" t="s">
        <v>30</v>
      </c>
      <c r="K46" s="8" t="s">
        <v>32</v>
      </c>
      <c r="L46" s="8" t="s">
        <v>33</v>
      </c>
      <c r="M46" s="0"/>
      <c r="N46" s="0"/>
      <c r="O46" s="0"/>
      <c r="P46" s="0"/>
      <c r="Q46" s="0"/>
    </row>
    <row r="47" customFormat="false" ht="12.8" hidden="false" customHeight="false" outlineLevel="0" collapsed="false">
      <c r="B47" s="9"/>
      <c r="C47" s="10" t="s">
        <v>34</v>
      </c>
      <c r="D47" s="8" t="s">
        <v>6</v>
      </c>
      <c r="E47" s="10" t="s">
        <v>35</v>
      </c>
      <c r="F47" s="10" t="s">
        <v>36</v>
      </c>
      <c r="G47" s="11" t="s">
        <v>37</v>
      </c>
      <c r="H47" s="8" t="s">
        <v>38</v>
      </c>
      <c r="I47" s="11" t="s">
        <v>39</v>
      </c>
      <c r="J47" s="8" t="s">
        <v>40</v>
      </c>
      <c r="K47" s="8" t="s">
        <v>37</v>
      </c>
      <c r="L47" s="8" t="s">
        <v>41</v>
      </c>
      <c r="M47" s="0"/>
      <c r="N47" s="0"/>
      <c r="O47" s="0"/>
      <c r="P47" s="0"/>
      <c r="Q47" s="0"/>
    </row>
    <row r="48" customFormat="false" ht="12.8" hidden="false" customHeight="false" outlineLevel="0" collapsed="false">
      <c r="B48" s="0" t="s">
        <v>42</v>
      </c>
      <c r="C48" s="12" t="n">
        <v>300</v>
      </c>
      <c r="D48" s="1" t="n">
        <v>12428</v>
      </c>
      <c r="E48" s="12" t="n">
        <f aca="false">D48/60.48</f>
        <v>205.489417989418</v>
      </c>
      <c r="F48" s="12" t="n">
        <v>837</v>
      </c>
      <c r="G48" s="13" t="n">
        <v>43900</v>
      </c>
      <c r="H48" s="1" t="n">
        <f aca="false">_xlfn.DAYS($B$46,G48)</f>
        <v>21</v>
      </c>
      <c r="I48" s="13" t="n">
        <v>43902</v>
      </c>
      <c r="J48" s="1" t="n">
        <f aca="false">_xlfn.DAYS($B$46,I48)</f>
        <v>19</v>
      </c>
      <c r="K48" s="13" t="n">
        <f aca="false">$B$46+1</f>
        <v>43922</v>
      </c>
      <c r="L48" s="0" t="n">
        <f aca="false">_xlfn.DAYS(K48,G48)</f>
        <v>22</v>
      </c>
      <c r="M48" s="0"/>
      <c r="N48" s="0"/>
      <c r="O48" s="0"/>
      <c r="P48" s="0"/>
      <c r="Q48" s="0"/>
    </row>
    <row r="49" customFormat="false" ht="12.8" hidden="false" customHeight="false" outlineLevel="0" collapsed="false">
      <c r="B49" s="0" t="s">
        <v>43</v>
      </c>
      <c r="C49" s="12" t="n">
        <v>230</v>
      </c>
      <c r="D49" s="1" t="n">
        <v>8464</v>
      </c>
      <c r="E49" s="12" t="n">
        <f aca="false">D49/46.75</f>
        <v>181.048128342246</v>
      </c>
      <c r="F49" s="12" t="n">
        <v>748</v>
      </c>
      <c r="G49" s="13" t="n">
        <v>43907</v>
      </c>
      <c r="H49" s="1" t="n">
        <f aca="false">_xlfn.DAYS($B$46,G49)</f>
        <v>14</v>
      </c>
      <c r="I49" s="13" t="n">
        <v>43913</v>
      </c>
      <c r="J49" s="1" t="n">
        <f aca="false">_xlfn.DAYS($B$46,I49)</f>
        <v>8</v>
      </c>
      <c r="K49" s="13" t="n">
        <f aca="false">$B$46+1</f>
        <v>43922</v>
      </c>
      <c r="L49" s="0" t="n">
        <f aca="false">_xlfn.DAYS(K49,G49)</f>
        <v>15</v>
      </c>
      <c r="M49" s="0"/>
      <c r="N49" s="0"/>
      <c r="O49" s="0"/>
      <c r="P49" s="0"/>
      <c r="Q49" s="0"/>
    </row>
    <row r="50" customFormat="false" ht="12.8" hidden="false" customHeight="false" outlineLevel="0" collapsed="false">
      <c r="B50" s="0" t="s">
        <v>44</v>
      </c>
      <c r="C50" s="12" t="n">
        <v>330</v>
      </c>
      <c r="D50" s="1" t="n">
        <v>3523</v>
      </c>
      <c r="E50" s="12" t="n">
        <f aca="false">D50/65.27</f>
        <v>53.9757928604259</v>
      </c>
      <c r="F50" s="12" t="n">
        <v>499</v>
      </c>
      <c r="G50" s="13" t="n">
        <v>43912</v>
      </c>
      <c r="H50" s="1" t="n">
        <f aca="false">_xlfn.DAYS($B$46,G50)</f>
        <v>9</v>
      </c>
      <c r="I50" s="13" t="n">
        <v>43914</v>
      </c>
      <c r="J50" s="1" t="n">
        <f aca="false">_xlfn.DAYS($B$46,I50)</f>
        <v>7</v>
      </c>
      <c r="K50" s="13" t="n">
        <f aca="false">$B$46+1</f>
        <v>43922</v>
      </c>
      <c r="L50" s="0" t="n">
        <f aca="false">_xlfn.DAYS(K50,G50)</f>
        <v>10</v>
      </c>
      <c r="M50" s="0"/>
      <c r="N50" s="0"/>
      <c r="O50" s="0"/>
      <c r="P50" s="0"/>
      <c r="Q50" s="0"/>
    </row>
    <row r="51" customFormat="false" ht="12.8" hidden="false" customHeight="false" outlineLevel="0" collapsed="false">
      <c r="B51" s="0" t="s">
        <v>45</v>
      </c>
      <c r="C51" s="12" t="n">
        <v>50</v>
      </c>
      <c r="D51" s="12" t="n">
        <v>180</v>
      </c>
      <c r="E51" s="12" t="n">
        <f aca="false">D51/10.36</f>
        <v>17.3745173745174</v>
      </c>
      <c r="F51" s="12" t="n">
        <v>34</v>
      </c>
      <c r="G51" s="13" t="n">
        <v>43915</v>
      </c>
      <c r="H51" s="1" t="n">
        <f aca="false">_xlfn.DAYS($B$46,G51)</f>
        <v>6</v>
      </c>
      <c r="I51" s="13" t="n">
        <f aca="false">$B$46+1</f>
        <v>43922</v>
      </c>
      <c r="J51" s="1" t="n">
        <f aca="false">_xlfn.DAYS($B$46,I51)</f>
        <v>-1</v>
      </c>
      <c r="K51" s="13" t="n">
        <f aca="false">$B$46+1</f>
        <v>43922</v>
      </c>
      <c r="L51" s="0" t="n">
        <f aca="false">_xlfn.DAYS(K51,G51)</f>
        <v>7</v>
      </c>
      <c r="M51" s="0"/>
      <c r="N51" s="0"/>
      <c r="O51" s="0"/>
      <c r="P51" s="0"/>
      <c r="Q51" s="0"/>
    </row>
    <row r="52" customFormat="false" ht="12.8" hidden="false" customHeight="false" outlineLevel="0" collapsed="false">
      <c r="B52" s="0" t="s">
        <v>46</v>
      </c>
      <c r="C52" s="12" t="n">
        <v>330</v>
      </c>
      <c r="D52" s="1" t="n">
        <v>1789</v>
      </c>
      <c r="E52" s="12" t="n">
        <f aca="false">D52/67.79</f>
        <v>26.390323056498</v>
      </c>
      <c r="F52" s="12" t="n">
        <v>381</v>
      </c>
      <c r="G52" s="13" t="n">
        <v>43916</v>
      </c>
      <c r="H52" s="1" t="n">
        <f aca="false">_xlfn.DAYS($B$46,G52)</f>
        <v>5</v>
      </c>
      <c r="I52" s="13" t="n">
        <f aca="false">$B$46+1</f>
        <v>43922</v>
      </c>
      <c r="J52" s="1" t="n">
        <f aca="false">_xlfn.DAYS($B$46,I52)</f>
        <v>-1</v>
      </c>
      <c r="K52" s="13" t="n">
        <f aca="false">$B$46+1</f>
        <v>43922</v>
      </c>
      <c r="L52" s="0" t="n">
        <f aca="false">_xlfn.DAYS(K52,G52)</f>
        <v>6</v>
      </c>
      <c r="M52" s="0"/>
      <c r="N52" s="0"/>
      <c r="O52" s="0"/>
      <c r="P52" s="0"/>
      <c r="Q52" s="0"/>
    </row>
    <row r="53" customFormat="false" ht="12.8" hidden="false" customHeight="false" outlineLevel="0" collapsed="false">
      <c r="B53" s="0" t="s">
        <v>47</v>
      </c>
      <c r="C53" s="12" t="n">
        <v>1660</v>
      </c>
      <c r="D53" s="1" t="n">
        <v>4053</v>
      </c>
      <c r="E53" s="12" t="n">
        <f aca="false">D53/331</f>
        <v>12.2447129909366</v>
      </c>
      <c r="F53" s="12" t="n">
        <v>912</v>
      </c>
      <c r="G53" s="13" t="n">
        <v>43917</v>
      </c>
      <c r="H53" s="1" t="n">
        <f aca="false">_xlfn.DAYS($B$46,G53)</f>
        <v>4</v>
      </c>
      <c r="I53" s="13" t="n">
        <f aca="false">$B$46+1</f>
        <v>43922</v>
      </c>
      <c r="J53" s="1" t="n">
        <f aca="false">_xlfn.DAYS($B$46,I53)</f>
        <v>-1</v>
      </c>
      <c r="K53" s="13" t="n">
        <f aca="false">$B$46+1</f>
        <v>43922</v>
      </c>
      <c r="L53" s="0" t="n">
        <f aca="false">_xlfn.DAYS(K53,G53)</f>
        <v>5</v>
      </c>
      <c r="M53" s="0"/>
      <c r="N53" s="0"/>
      <c r="O53" s="0"/>
      <c r="P53" s="0"/>
      <c r="Q53" s="0"/>
    </row>
    <row r="54" customFormat="false" ht="12.8" hidden="false" customHeight="false" outlineLevel="0" collapsed="false">
      <c r="B54" s="0" t="s">
        <v>48</v>
      </c>
      <c r="C54" s="12" t="n">
        <v>414</v>
      </c>
      <c r="D54" s="1" t="n">
        <v>775</v>
      </c>
      <c r="E54" s="12" t="n">
        <f aca="false">D54/83.784</f>
        <v>9.24997612909386</v>
      </c>
      <c r="F54" s="12" t="n">
        <v>130</v>
      </c>
      <c r="G54" s="13" t="n">
        <v>43918</v>
      </c>
      <c r="H54" s="1" t="n">
        <f aca="false">_xlfn.DAYS($B$46,G54)</f>
        <v>3</v>
      </c>
      <c r="I54" s="13" t="n">
        <f aca="false">$B$46+1</f>
        <v>43922</v>
      </c>
      <c r="J54" s="1" t="n">
        <f aca="false">_xlfn.DAYS($B$46,I54)</f>
        <v>-1</v>
      </c>
      <c r="K54" s="13" t="n">
        <f aca="false">$B$46+1</f>
        <v>43922</v>
      </c>
      <c r="L54" s="0" t="n">
        <f aca="false">_xlfn.DAYS(K54,G54)</f>
        <v>4</v>
      </c>
      <c r="M54" s="0"/>
      <c r="N54" s="0"/>
      <c r="O54" s="0"/>
      <c r="P54" s="0"/>
      <c r="Q54" s="0"/>
    </row>
    <row r="55" customFormat="false" ht="12.8" hidden="false" customHeight="false" outlineLevel="0" collapsed="false">
      <c r="C55" s="12"/>
      <c r="D55" s="0"/>
      <c r="E55" s="12"/>
      <c r="F55" s="12"/>
      <c r="G55" s="13"/>
      <c r="H55" s="0"/>
      <c r="I55" s="13"/>
      <c r="J55" s="0"/>
      <c r="K55" s="13"/>
      <c r="L55" s="0"/>
      <c r="M55" s="0"/>
      <c r="N55" s="0"/>
      <c r="O55" s="0"/>
      <c r="P55" s="0"/>
      <c r="Q55" s="0"/>
    </row>
    <row r="56" customFormat="false" ht="12.8" hidden="false" customHeight="false" outlineLevel="0" collapsed="false">
      <c r="C56" s="12"/>
      <c r="D56" s="0"/>
      <c r="E56" s="12"/>
      <c r="F56" s="12"/>
      <c r="G56" s="13"/>
      <c r="H56" s="0"/>
      <c r="I56" s="13"/>
      <c r="J56" s="0"/>
      <c r="K56" s="13"/>
      <c r="L56" s="0"/>
      <c r="M56" s="0"/>
      <c r="N56" s="0"/>
      <c r="O56" s="0"/>
      <c r="P56" s="0"/>
      <c r="Q56" s="0"/>
    </row>
    <row r="57" customFormat="false" ht="12.8" hidden="false" customHeight="false" outlineLevel="0" collapsed="false">
      <c r="B57" s="6" t="s">
        <v>27</v>
      </c>
      <c r="D57" s="0"/>
      <c r="E57" s="0"/>
      <c r="F57" s="0"/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</row>
    <row r="58" customFormat="false" ht="12.8" hidden="false" customHeight="false" outlineLevel="0" collapsed="false">
      <c r="B58" s="7" t="n">
        <v>43920</v>
      </c>
      <c r="D58" s="0"/>
      <c r="E58" s="8" t="s">
        <v>28</v>
      </c>
      <c r="F58" s="0"/>
      <c r="G58" s="8" t="s">
        <v>29</v>
      </c>
      <c r="H58" s="8" t="s">
        <v>30</v>
      </c>
      <c r="I58" s="8" t="s">
        <v>31</v>
      </c>
      <c r="J58" s="8" t="s">
        <v>30</v>
      </c>
      <c r="K58" s="8" t="s">
        <v>32</v>
      </c>
      <c r="L58" s="0"/>
      <c r="M58" s="0"/>
      <c r="N58" s="0"/>
      <c r="O58" s="0"/>
      <c r="P58" s="0"/>
      <c r="Q58" s="0"/>
    </row>
    <row r="59" customFormat="false" ht="12.8" hidden="false" customHeight="false" outlineLevel="0" collapsed="false">
      <c r="B59" s="9"/>
      <c r="C59" s="10" t="s">
        <v>34</v>
      </c>
      <c r="D59" s="8" t="s">
        <v>6</v>
      </c>
      <c r="E59" s="10" t="s">
        <v>35</v>
      </c>
      <c r="F59" s="10" t="s">
        <v>36</v>
      </c>
      <c r="G59" s="11" t="s">
        <v>37</v>
      </c>
      <c r="H59" s="8" t="s">
        <v>38</v>
      </c>
      <c r="I59" s="11" t="s">
        <v>39</v>
      </c>
      <c r="J59" s="8" t="s">
        <v>40</v>
      </c>
      <c r="K59" s="8" t="s">
        <v>37</v>
      </c>
      <c r="L59" s="0"/>
      <c r="M59" s="0"/>
      <c r="N59" s="0"/>
      <c r="O59" s="0"/>
      <c r="P59" s="0"/>
      <c r="Q59" s="0"/>
    </row>
    <row r="60" customFormat="false" ht="12.8" hidden="false" customHeight="false" outlineLevel="0" collapsed="false">
      <c r="B60" s="0" t="s">
        <v>42</v>
      </c>
      <c r="C60" s="12" t="n">
        <v>300</v>
      </c>
      <c r="D60" s="1" t="n">
        <v>11591</v>
      </c>
      <c r="E60" s="12" t="n">
        <f aca="false">D60/60.48</f>
        <v>191.650132275132</v>
      </c>
      <c r="F60" s="12" t="n">
        <v>812</v>
      </c>
      <c r="G60" s="13" t="n">
        <v>43900</v>
      </c>
      <c r="H60" s="1" t="n">
        <f aca="false">_xlfn.DAYS($B$58,G60)</f>
        <v>20</v>
      </c>
      <c r="I60" s="13" t="n">
        <v>43902</v>
      </c>
      <c r="J60" s="1" t="n">
        <f aca="false">_xlfn.DAYS($B$58,I60)</f>
        <v>18</v>
      </c>
      <c r="K60" s="13" t="n">
        <f aca="false">$B$70+1</f>
        <v>43920</v>
      </c>
      <c r="L60" s="0"/>
      <c r="M60" s="0"/>
      <c r="N60" s="0"/>
      <c r="O60" s="0"/>
      <c r="P60" s="0"/>
      <c r="Q60" s="0"/>
    </row>
    <row r="61" customFormat="false" ht="12.8" hidden="false" customHeight="false" outlineLevel="0" collapsed="false">
      <c r="B61" s="0" t="s">
        <v>43</v>
      </c>
      <c r="C61" s="12" t="n">
        <v>230</v>
      </c>
      <c r="D61" s="1" t="n">
        <v>7716</v>
      </c>
      <c r="E61" s="12" t="n">
        <f aca="false">D61/46.75</f>
        <v>165.048128342246</v>
      </c>
      <c r="F61" s="12" t="n">
        <v>913</v>
      </c>
      <c r="G61" s="13" t="n">
        <v>43907</v>
      </c>
      <c r="H61" s="1" t="n">
        <f aca="false">_xlfn.DAYS($B$58,G61)</f>
        <v>13</v>
      </c>
      <c r="I61" s="13" t="n">
        <v>43913</v>
      </c>
      <c r="J61" s="1" t="n">
        <f aca="false">_xlfn.DAYS($B$58,I61)</f>
        <v>7</v>
      </c>
      <c r="K61" s="13" t="n">
        <f aca="false">$B$70+1</f>
        <v>43920</v>
      </c>
      <c r="L61" s="0"/>
      <c r="M61" s="0"/>
      <c r="N61" s="0"/>
      <c r="O61" s="0"/>
      <c r="P61" s="0"/>
      <c r="Q61" s="0"/>
    </row>
    <row r="62" customFormat="false" ht="12.8" hidden="false" customHeight="false" outlineLevel="0" collapsed="false">
      <c r="B62" s="0" t="s">
        <v>44</v>
      </c>
      <c r="C62" s="12" t="n">
        <v>330</v>
      </c>
      <c r="D62" s="1" t="n">
        <v>3024</v>
      </c>
      <c r="E62" s="12" t="n">
        <f aca="false">D62/65.27</f>
        <v>46.3306266278535</v>
      </c>
      <c r="F62" s="12" t="n">
        <v>418</v>
      </c>
      <c r="G62" s="13" t="n">
        <v>43912</v>
      </c>
      <c r="H62" s="1" t="n">
        <f aca="false">_xlfn.DAYS($B$58,G62)</f>
        <v>8</v>
      </c>
      <c r="I62" s="13" t="n">
        <v>43914</v>
      </c>
      <c r="J62" s="1" t="n">
        <f aca="false">_xlfn.DAYS($B$58,I62)</f>
        <v>6</v>
      </c>
      <c r="K62" s="13" t="n">
        <f aca="false">$B$70+1</f>
        <v>43920</v>
      </c>
      <c r="L62" s="0"/>
      <c r="M62" s="0"/>
      <c r="N62" s="0"/>
      <c r="O62" s="0"/>
      <c r="P62" s="0"/>
      <c r="Q62" s="0"/>
    </row>
    <row r="63" customFormat="false" ht="12.8" hidden="false" customHeight="false" outlineLevel="0" collapsed="false">
      <c r="B63" s="0" t="s">
        <v>45</v>
      </c>
      <c r="C63" s="12" t="n">
        <v>50</v>
      </c>
      <c r="D63" s="12" t="n">
        <v>146</v>
      </c>
      <c r="E63" s="12" t="n">
        <f aca="false">D63/10.36</f>
        <v>14.0926640926641</v>
      </c>
      <c r="F63" s="12" t="n">
        <v>36</v>
      </c>
      <c r="G63" s="13" t="n">
        <v>43915</v>
      </c>
      <c r="H63" s="1" t="n">
        <f aca="false">_xlfn.DAYS($B$58,G63)</f>
        <v>5</v>
      </c>
      <c r="I63" s="13" t="n">
        <f aca="false">$B$58+1</f>
        <v>43921</v>
      </c>
      <c r="J63" s="1" t="n">
        <f aca="false">_xlfn.DAYS($B$58,I63)</f>
        <v>-1</v>
      </c>
      <c r="K63" s="13" t="n">
        <f aca="false">$B$70+1</f>
        <v>43920</v>
      </c>
      <c r="L63" s="0"/>
      <c r="M63" s="0"/>
      <c r="N63" s="0"/>
      <c r="O63" s="0"/>
      <c r="P63" s="0"/>
      <c r="Q63" s="0"/>
    </row>
    <row r="64" customFormat="false" ht="12.8" hidden="false" customHeight="false" outlineLevel="0" collapsed="false">
      <c r="B64" s="0" t="s">
        <v>46</v>
      </c>
      <c r="C64" s="12" t="n">
        <v>330</v>
      </c>
      <c r="D64" s="1" t="n">
        <v>1408</v>
      </c>
      <c r="E64" s="12" t="n">
        <f aca="false">D64/67.79</f>
        <v>20.770025077445</v>
      </c>
      <c r="F64" s="12" t="n">
        <v>180</v>
      </c>
      <c r="G64" s="13" t="n">
        <v>43916</v>
      </c>
      <c r="H64" s="1" t="n">
        <f aca="false">_xlfn.DAYS($B$58,G64)</f>
        <v>4</v>
      </c>
      <c r="I64" s="13" t="n">
        <f aca="false">$B$58+1</f>
        <v>43921</v>
      </c>
      <c r="J64" s="1" t="n">
        <f aca="false">_xlfn.DAYS($B$58,I64)</f>
        <v>-1</v>
      </c>
      <c r="K64" s="13" t="n">
        <f aca="false">$B$70+1</f>
        <v>43920</v>
      </c>
      <c r="L64" s="0"/>
      <c r="M64" s="0"/>
      <c r="N64" s="0"/>
      <c r="O64" s="0"/>
      <c r="P64" s="0"/>
      <c r="Q64" s="0"/>
    </row>
    <row r="65" customFormat="false" ht="12.8" hidden="false" customHeight="false" outlineLevel="0" collapsed="false">
      <c r="B65" s="0" t="s">
        <v>47</v>
      </c>
      <c r="C65" s="12" t="n">
        <v>1660</v>
      </c>
      <c r="D65" s="1" t="n">
        <v>3141</v>
      </c>
      <c r="E65" s="12" t="n">
        <f aca="false">D65/331</f>
        <v>9.48942598187311</v>
      </c>
      <c r="F65" s="12" t="n">
        <v>573</v>
      </c>
      <c r="G65" s="13" t="n">
        <v>43917</v>
      </c>
      <c r="H65" s="1" t="n">
        <f aca="false">_xlfn.DAYS($B$58,G65)</f>
        <v>3</v>
      </c>
      <c r="I65" s="13" t="n">
        <v>43920</v>
      </c>
      <c r="J65" s="1" t="n">
        <f aca="false">_xlfn.DAYS($B$58,I65)</f>
        <v>0</v>
      </c>
      <c r="K65" s="13" t="n">
        <f aca="false">$B$70+1</f>
        <v>43920</v>
      </c>
      <c r="L65" s="0"/>
      <c r="M65" s="0"/>
      <c r="N65" s="0"/>
      <c r="O65" s="0"/>
      <c r="P65" s="0"/>
      <c r="Q65" s="0"/>
    </row>
    <row r="66" customFormat="false" ht="12.8" hidden="false" customHeight="false" outlineLevel="0" collapsed="false">
      <c r="B66" s="0" t="s">
        <v>48</v>
      </c>
      <c r="C66" s="12" t="n">
        <v>414</v>
      </c>
      <c r="D66" s="1" t="n">
        <v>645</v>
      </c>
      <c r="E66" s="12" t="n">
        <f aca="false">D66/83.784</f>
        <v>7.69836723002005</v>
      </c>
      <c r="F66" s="12" t="n">
        <v>104</v>
      </c>
      <c r="G66" s="13" t="n">
        <v>43918</v>
      </c>
      <c r="H66" s="1" t="n">
        <f aca="false">_xlfn.DAYS($B$58,G66)</f>
        <v>2</v>
      </c>
      <c r="I66" s="13" t="n">
        <f aca="false">$B$58+1</f>
        <v>43921</v>
      </c>
      <c r="J66" s="1" t="n">
        <f aca="false">_xlfn.DAYS($B$58,I66)</f>
        <v>-1</v>
      </c>
      <c r="K66" s="13" t="n">
        <f aca="false">$B$70+1</f>
        <v>43920</v>
      </c>
      <c r="L66" s="0"/>
      <c r="M66" s="0"/>
      <c r="N66" s="0"/>
      <c r="O66" s="0"/>
      <c r="P66" s="0"/>
      <c r="Q66" s="0"/>
    </row>
    <row r="67" customFormat="false" ht="12.8" hidden="false" customHeight="false" outlineLevel="0" collapsed="false">
      <c r="B67" s="4"/>
      <c r="C67" s="5"/>
      <c r="D67" s="0"/>
      <c r="E67" s="0"/>
      <c r="F67" s="0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</row>
    <row r="68" customFormat="false" ht="12.8" hidden="false" customHeight="false" outlineLevel="0" collapsed="false">
      <c r="B68" s="4"/>
      <c r="C68" s="5"/>
      <c r="D68" s="0"/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</row>
    <row r="69" customFormat="false" ht="12.8" hidden="false" customHeight="false" outlineLevel="0" collapsed="false">
      <c r="B69" s="6" t="s">
        <v>27</v>
      </c>
      <c r="D69" s="0"/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</row>
    <row r="70" customFormat="false" ht="12.8" hidden="false" customHeight="false" outlineLevel="0" collapsed="false">
      <c r="B70" s="7" t="n">
        <v>43919</v>
      </c>
      <c r="D70" s="0"/>
      <c r="E70" s="8" t="s">
        <v>28</v>
      </c>
      <c r="F70" s="0"/>
      <c r="G70" s="8" t="s">
        <v>29</v>
      </c>
      <c r="H70" s="8" t="s">
        <v>30</v>
      </c>
      <c r="I70" s="8" t="s">
        <v>31</v>
      </c>
      <c r="J70" s="8" t="s">
        <v>30</v>
      </c>
      <c r="K70" s="8" t="s">
        <v>32</v>
      </c>
      <c r="L70" s="0"/>
      <c r="M70" s="0"/>
      <c r="N70" s="0"/>
      <c r="O70" s="0"/>
      <c r="P70" s="0"/>
      <c r="Q70" s="0"/>
    </row>
    <row r="71" customFormat="false" ht="12.8" hidden="false" customHeight="false" outlineLevel="0" collapsed="false">
      <c r="B71" s="9"/>
      <c r="C71" s="10" t="s">
        <v>34</v>
      </c>
      <c r="D71" s="8" t="s">
        <v>6</v>
      </c>
      <c r="E71" s="10" t="s">
        <v>35</v>
      </c>
      <c r="F71" s="10" t="s">
        <v>36</v>
      </c>
      <c r="G71" s="11" t="s">
        <v>37</v>
      </c>
      <c r="H71" s="8" t="s">
        <v>38</v>
      </c>
      <c r="I71" s="11" t="s">
        <v>39</v>
      </c>
      <c r="J71" s="8" t="s">
        <v>40</v>
      </c>
      <c r="K71" s="8" t="s">
        <v>37</v>
      </c>
      <c r="L71" s="0"/>
      <c r="M71" s="0"/>
      <c r="N71" s="0"/>
      <c r="O71" s="0"/>
      <c r="P71" s="0"/>
      <c r="Q71" s="0"/>
    </row>
    <row r="72" customFormat="false" ht="12.8" hidden="false" customHeight="false" outlineLevel="0" collapsed="false">
      <c r="B72" s="0" t="s">
        <v>42</v>
      </c>
      <c r="C72" s="12" t="n">
        <v>300</v>
      </c>
      <c r="D72" s="1" t="n">
        <v>10779</v>
      </c>
      <c r="E72" s="12" t="n">
        <f aca="false">D72/60.48</f>
        <v>178.224206349206</v>
      </c>
      <c r="F72" s="12" t="n">
        <v>756</v>
      </c>
      <c r="G72" s="13" t="n">
        <v>43900</v>
      </c>
      <c r="H72" s="1" t="n">
        <f aca="false">_xlfn.DAYS($B$70,G72)</f>
        <v>19</v>
      </c>
      <c r="I72" s="13" t="n">
        <v>43902</v>
      </c>
      <c r="J72" s="1" t="n">
        <f aca="false">_xlfn.DAYS($B$70,I72)</f>
        <v>17</v>
      </c>
      <c r="K72" s="13" t="n">
        <f aca="false">$B$70+1</f>
        <v>43920</v>
      </c>
      <c r="L72" s="0"/>
      <c r="M72" s="0"/>
      <c r="N72" s="0"/>
      <c r="O72" s="0"/>
      <c r="P72" s="0"/>
      <c r="Q72" s="0"/>
    </row>
    <row r="73" customFormat="false" ht="12.8" hidden="false" customHeight="false" outlineLevel="0" collapsed="false">
      <c r="B73" s="0" t="s">
        <v>43</v>
      </c>
      <c r="C73" s="12" t="n">
        <v>230</v>
      </c>
      <c r="D73" s="1" t="n">
        <v>6803</v>
      </c>
      <c r="E73" s="12" t="n">
        <f aca="false">D73/46.75</f>
        <v>145.51871657754</v>
      </c>
      <c r="F73" s="12" t="n">
        <v>821</v>
      </c>
      <c r="G73" s="13" t="n">
        <v>43907</v>
      </c>
      <c r="H73" s="1" t="n">
        <f aca="false">_xlfn.DAYS($B$70,G73)</f>
        <v>12</v>
      </c>
      <c r="I73" s="13" t="n">
        <v>43913</v>
      </c>
      <c r="J73" s="1" t="n">
        <f aca="false">_xlfn.DAYS($B$70,I73)</f>
        <v>6</v>
      </c>
      <c r="K73" s="13" t="n">
        <f aca="false">$B$70+1</f>
        <v>43920</v>
      </c>
      <c r="L73" s="0"/>
      <c r="M73" s="0"/>
      <c r="N73" s="0"/>
      <c r="O73" s="0"/>
      <c r="P73" s="0"/>
      <c r="Q73" s="0"/>
    </row>
    <row r="74" customFormat="false" ht="12.8" hidden="false" customHeight="false" outlineLevel="0" collapsed="false">
      <c r="B74" s="0" t="s">
        <v>44</v>
      </c>
      <c r="C74" s="12" t="n">
        <v>330</v>
      </c>
      <c r="D74" s="1" t="n">
        <v>2606</v>
      </c>
      <c r="E74" s="12" t="n">
        <f aca="false">D74/65.27</f>
        <v>39.9264593228129</v>
      </c>
      <c r="F74" s="12" t="n">
        <v>292</v>
      </c>
      <c r="G74" s="13" t="n">
        <v>43912</v>
      </c>
      <c r="H74" s="1" t="n">
        <f aca="false">_xlfn.DAYS($B$70,G74)</f>
        <v>7</v>
      </c>
      <c r="I74" s="13" t="n">
        <v>43914</v>
      </c>
      <c r="J74" s="1" t="n">
        <f aca="false">_xlfn.DAYS($B$70,I74)</f>
        <v>5</v>
      </c>
      <c r="K74" s="13" t="n">
        <f aca="false">$B$70+1</f>
        <v>43920</v>
      </c>
      <c r="L74" s="0"/>
      <c r="M74" s="0"/>
      <c r="N74" s="0"/>
      <c r="O74" s="0"/>
      <c r="P74" s="0"/>
      <c r="Q74" s="0"/>
    </row>
    <row r="75" customFormat="false" ht="12.8" hidden="false" customHeight="false" outlineLevel="0" collapsed="false">
      <c r="B75" s="0" t="s">
        <v>47</v>
      </c>
      <c r="C75" s="12" t="n">
        <v>1660</v>
      </c>
      <c r="D75" s="1" t="n">
        <v>2583</v>
      </c>
      <c r="E75" s="12" t="n">
        <f aca="false">D75/331</f>
        <v>7.8036253776435</v>
      </c>
      <c r="F75" s="12" t="n">
        <v>363</v>
      </c>
      <c r="G75" s="13" t="n">
        <v>43917</v>
      </c>
      <c r="H75" s="1" t="n">
        <f aca="false">_xlfn.DAYS($B$70,G75)</f>
        <v>2</v>
      </c>
      <c r="I75" s="13" t="n">
        <f aca="false">$B$70+1</f>
        <v>43920</v>
      </c>
      <c r="J75" s="1" t="n">
        <f aca="false">_xlfn.DAYS($B$70,I75)</f>
        <v>-1</v>
      </c>
      <c r="K75" s="13" t="n">
        <f aca="false">$B$70+1</f>
        <v>43920</v>
      </c>
      <c r="L75" s="0"/>
      <c r="M75" s="0"/>
      <c r="N75" s="0"/>
      <c r="O75" s="0"/>
      <c r="P75" s="0"/>
      <c r="Q75" s="0"/>
    </row>
    <row r="76" customFormat="false" ht="12.8" hidden="false" customHeight="false" outlineLevel="0" collapsed="false">
      <c r="B76" s="0" t="s">
        <v>46</v>
      </c>
      <c r="C76" s="12" t="n">
        <v>330</v>
      </c>
      <c r="D76" s="1" t="n">
        <v>1228</v>
      </c>
      <c r="E76" s="12" t="n">
        <f aca="false">D76/67.79</f>
        <v>18.1147661897035</v>
      </c>
      <c r="F76" s="12" t="n">
        <v>209</v>
      </c>
      <c r="G76" s="13" t="n">
        <v>43916</v>
      </c>
      <c r="H76" s="1" t="n">
        <f aca="false">_xlfn.DAYS($B$70,G76)</f>
        <v>3</v>
      </c>
      <c r="I76" s="13" t="n">
        <f aca="false">$B$70+1</f>
        <v>43920</v>
      </c>
      <c r="J76" s="1" t="n">
        <f aca="false">_xlfn.DAYS($B$70,I76)</f>
        <v>-1</v>
      </c>
      <c r="K76" s="13" t="n">
        <f aca="false">$B$70+1</f>
        <v>43920</v>
      </c>
      <c r="L76" s="0"/>
      <c r="M76" s="0"/>
      <c r="N76" s="0"/>
      <c r="O76" s="0"/>
      <c r="P76" s="0"/>
      <c r="Q76" s="0"/>
    </row>
    <row r="77" customFormat="false" ht="12.8" hidden="false" customHeight="false" outlineLevel="0" collapsed="false">
      <c r="B77" s="0" t="s">
        <v>48</v>
      </c>
      <c r="C77" s="12" t="n">
        <v>414</v>
      </c>
      <c r="D77" s="1" t="n">
        <v>541</v>
      </c>
      <c r="E77" s="12" t="n">
        <f aca="false">D77/83.784</f>
        <v>6.457080110761</v>
      </c>
      <c r="F77" s="12" t="n">
        <v>108</v>
      </c>
      <c r="G77" s="13" t="n">
        <v>43918</v>
      </c>
      <c r="H77" s="1" t="n">
        <f aca="false">_xlfn.DAYS($B$70,G77)</f>
        <v>1</v>
      </c>
      <c r="I77" s="13" t="n">
        <f aca="false">$B$70+1</f>
        <v>43920</v>
      </c>
      <c r="J77" s="1" t="n">
        <f aca="false">_xlfn.DAYS($B$70,I77)</f>
        <v>-1</v>
      </c>
      <c r="K77" s="13" t="n">
        <f aca="false">$B$70+1</f>
        <v>43920</v>
      </c>
      <c r="L77" s="0"/>
      <c r="M77" s="0"/>
      <c r="N77" s="0"/>
      <c r="O77" s="0"/>
      <c r="P77" s="0"/>
      <c r="Q77" s="0"/>
    </row>
    <row r="78" customFormat="false" ht="12.8" hidden="false" customHeight="false" outlineLevel="0" collapsed="false">
      <c r="B78" s="0" t="s">
        <v>45</v>
      </c>
      <c r="C78" s="12" t="n">
        <v>50</v>
      </c>
      <c r="D78" s="12" t="n">
        <v>110</v>
      </c>
      <c r="E78" s="12" t="n">
        <f aca="false">D78/10.36</f>
        <v>10.6177606177606</v>
      </c>
      <c r="F78" s="12" t="n">
        <v>5</v>
      </c>
      <c r="G78" s="13" t="n">
        <v>43915</v>
      </c>
      <c r="H78" s="1" t="n">
        <f aca="false">_xlfn.DAYS($B$70,G78)</f>
        <v>4</v>
      </c>
      <c r="I78" s="13" t="n">
        <f aca="false">$B$70+1</f>
        <v>43920</v>
      </c>
      <c r="J78" s="1" t="n">
        <f aca="false">_xlfn.DAYS($B$70,I78)</f>
        <v>-1</v>
      </c>
      <c r="K78" s="13" t="n">
        <f aca="false">$B$70+1</f>
        <v>43920</v>
      </c>
      <c r="L78" s="0"/>
      <c r="M78" s="0"/>
      <c r="N78" s="0"/>
      <c r="O78" s="0"/>
      <c r="P78" s="0"/>
      <c r="Q78" s="0"/>
    </row>
    <row r="79" customFormat="false" ht="12.8" hidden="false" customHeight="false" outlineLevel="0" collapsed="false">
      <c r="B79" s="4"/>
      <c r="C79" s="5"/>
      <c r="D79" s="0"/>
      <c r="E79" s="0"/>
      <c r="F79" s="0"/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</row>
    <row r="80" customFormat="false" ht="12.8" hidden="false" customHeight="false" outlineLevel="0" collapsed="false">
      <c r="B80" s="4"/>
      <c r="C80" s="5"/>
      <c r="D80" s="0"/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</row>
    <row r="81" customFormat="false" ht="12.8" hidden="false" customHeight="false" outlineLevel="0" collapsed="false">
      <c r="B81" s="6" t="s">
        <v>27</v>
      </c>
      <c r="D81" s="0"/>
      <c r="E81" s="0"/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</row>
    <row r="82" customFormat="false" ht="12.8" hidden="false" customHeight="false" outlineLevel="0" collapsed="false">
      <c r="B82" s="7" t="n">
        <v>43918</v>
      </c>
      <c r="D82" s="8" t="s">
        <v>6</v>
      </c>
      <c r="E82" s="8" t="s">
        <v>28</v>
      </c>
      <c r="F82" s="8"/>
      <c r="G82" s="8" t="s">
        <v>29</v>
      </c>
      <c r="H82" s="8" t="s">
        <v>30</v>
      </c>
      <c r="I82" s="8" t="s">
        <v>31</v>
      </c>
      <c r="J82" s="8" t="s">
        <v>30</v>
      </c>
      <c r="K82" s="8" t="s">
        <v>32</v>
      </c>
      <c r="L82" s="0"/>
      <c r="M82" s="0"/>
      <c r="N82" s="0"/>
      <c r="O82" s="0"/>
      <c r="P82" s="0"/>
      <c r="Q82" s="0"/>
    </row>
    <row r="83" customFormat="false" ht="12.8" hidden="false" customHeight="false" outlineLevel="0" collapsed="false">
      <c r="B83" s="9"/>
      <c r="C83" s="10" t="s">
        <v>34</v>
      </c>
      <c r="D83" s="10" t="s">
        <v>2</v>
      </c>
      <c r="E83" s="10" t="s">
        <v>35</v>
      </c>
      <c r="F83" s="10" t="s">
        <v>36</v>
      </c>
      <c r="G83" s="11" t="s">
        <v>37</v>
      </c>
      <c r="H83" s="8" t="s">
        <v>38</v>
      </c>
      <c r="I83" s="11" t="s">
        <v>39</v>
      </c>
      <c r="J83" s="8" t="s">
        <v>40</v>
      </c>
      <c r="K83" s="8" t="s">
        <v>37</v>
      </c>
      <c r="L83" s="0"/>
      <c r="M83" s="0"/>
      <c r="N83" s="0"/>
      <c r="O83" s="0"/>
      <c r="P83" s="0"/>
      <c r="Q83" s="0"/>
    </row>
    <row r="84" customFormat="false" ht="12.8" hidden="false" customHeight="false" outlineLevel="0" collapsed="false">
      <c r="B84" s="0" t="s">
        <v>42</v>
      </c>
      <c r="C84" s="12" t="n">
        <v>300</v>
      </c>
      <c r="D84" s="1" t="n">
        <v>10023</v>
      </c>
      <c r="E84" s="12" t="n">
        <f aca="false">D84/60.48</f>
        <v>165.724206349206</v>
      </c>
      <c r="F84" s="12" t="n">
        <v>889</v>
      </c>
      <c r="G84" s="13" t="n">
        <v>43900</v>
      </c>
      <c r="H84" s="1" t="n">
        <f aca="false">_xlfn.DAYS($B$82,G84)</f>
        <v>18</v>
      </c>
      <c r="I84" s="13" t="n">
        <v>43902</v>
      </c>
      <c r="J84" s="1" t="n">
        <f aca="false">_xlfn.DAYS(B$94,I84)</f>
        <v>15</v>
      </c>
      <c r="K84" s="13" t="n">
        <f aca="false">$B$82+1</f>
        <v>43919</v>
      </c>
      <c r="L84" s="0"/>
      <c r="M84" s="0"/>
      <c r="N84" s="0"/>
      <c r="O84" s="0"/>
      <c r="P84" s="0"/>
      <c r="Q84" s="0"/>
    </row>
    <row r="85" customFormat="false" ht="12.8" hidden="false" customHeight="false" outlineLevel="0" collapsed="false">
      <c r="B85" s="0" t="s">
        <v>43</v>
      </c>
      <c r="C85" s="12" t="n">
        <v>230</v>
      </c>
      <c r="D85" s="1" t="n">
        <v>5982</v>
      </c>
      <c r="E85" s="12" t="n">
        <f aca="false">D85/46.75</f>
        <v>127.957219251337</v>
      </c>
      <c r="F85" s="12" t="n">
        <v>844</v>
      </c>
      <c r="G85" s="13" t="n">
        <v>43907</v>
      </c>
      <c r="H85" s="1" t="n">
        <f aca="false">_xlfn.DAYS($B$82,G85)</f>
        <v>11</v>
      </c>
      <c r="I85" s="13" t="n">
        <v>43913</v>
      </c>
      <c r="J85" s="1" t="n">
        <f aca="false">_xlfn.DAYS(B$94,I85)</f>
        <v>4</v>
      </c>
      <c r="K85" s="13" t="n">
        <f aca="false">$B$82+1</f>
        <v>43919</v>
      </c>
      <c r="L85" s="0"/>
      <c r="M85" s="0"/>
      <c r="N85" s="0"/>
      <c r="O85" s="0"/>
      <c r="P85" s="0"/>
      <c r="Q85" s="0"/>
    </row>
    <row r="86" customFormat="false" ht="12.8" hidden="false" customHeight="false" outlineLevel="0" collapsed="false">
      <c r="B86" s="0" t="s">
        <v>44</v>
      </c>
      <c r="C86" s="12" t="n">
        <v>330</v>
      </c>
      <c r="D86" s="1" t="n">
        <v>2314</v>
      </c>
      <c r="E86" s="12" t="n">
        <f aca="false">D86/65.27</f>
        <v>35.4527347939329</v>
      </c>
      <c r="F86" s="12" t="n">
        <v>319</v>
      </c>
      <c r="G86" s="13" t="n">
        <v>43912</v>
      </c>
      <c r="H86" s="1" t="n">
        <f aca="false">_xlfn.DAYS($B$82,G86)</f>
        <v>6</v>
      </c>
      <c r="I86" s="13" t="n">
        <v>43914</v>
      </c>
      <c r="J86" s="1" t="n">
        <f aca="false">_xlfn.DAYS(B$94,I86)</f>
        <v>3</v>
      </c>
      <c r="K86" s="13" t="n">
        <f aca="false">$B$82+1</f>
        <v>43919</v>
      </c>
      <c r="L86" s="0"/>
      <c r="M86" s="0"/>
      <c r="N86" s="0"/>
      <c r="O86" s="0"/>
      <c r="P86" s="0"/>
      <c r="Q86" s="0"/>
    </row>
    <row r="87" customFormat="false" ht="12.8" hidden="false" customHeight="false" outlineLevel="0" collapsed="false">
      <c r="B87" s="0" t="s">
        <v>47</v>
      </c>
      <c r="C87" s="12" t="n">
        <v>1660</v>
      </c>
      <c r="D87" s="1" t="n">
        <v>2221</v>
      </c>
      <c r="E87" s="12" t="n">
        <f aca="false">D87/331</f>
        <v>6.70996978851964</v>
      </c>
      <c r="F87" s="12" t="n">
        <v>525</v>
      </c>
      <c r="G87" s="13" t="n">
        <v>43917</v>
      </c>
      <c r="H87" s="1" t="n">
        <f aca="false">_xlfn.DAYS($B$82,G87)</f>
        <v>1</v>
      </c>
      <c r="I87" s="13" t="n">
        <f aca="false">$B$82+1</f>
        <v>43919</v>
      </c>
      <c r="J87" s="1" t="n">
        <f aca="false">_xlfn.DAYS($B$82,I87)</f>
        <v>-1</v>
      </c>
      <c r="K87" s="13" t="n">
        <f aca="false">$B$82+1</f>
        <v>43919</v>
      </c>
      <c r="L87" s="0"/>
      <c r="M87" s="0"/>
      <c r="N87" s="0"/>
      <c r="O87" s="0"/>
      <c r="P87" s="0"/>
      <c r="Q87" s="0"/>
    </row>
    <row r="88" customFormat="false" ht="12.8" hidden="false" customHeight="false" outlineLevel="0" collapsed="false">
      <c r="B88" s="0" t="s">
        <v>46</v>
      </c>
      <c r="C88" s="12" t="n">
        <v>330</v>
      </c>
      <c r="D88" s="1" t="n">
        <v>1019</v>
      </c>
      <c r="E88" s="12" t="n">
        <f aca="false">D88/67.79</f>
        <v>15.0317155922702</v>
      </c>
      <c r="F88" s="12" t="n">
        <v>260</v>
      </c>
      <c r="G88" s="13" t="n">
        <v>43916</v>
      </c>
      <c r="H88" s="1" t="n">
        <f aca="false">_xlfn.DAYS($B$82,G88)</f>
        <v>2</v>
      </c>
      <c r="I88" s="13" t="n">
        <f aca="false">$B$82+1</f>
        <v>43919</v>
      </c>
      <c r="J88" s="1" t="n">
        <f aca="false">_xlfn.DAYS($B$82,I88)</f>
        <v>-1</v>
      </c>
      <c r="K88" s="13" t="n">
        <f aca="false">$B$82+1</f>
        <v>43919</v>
      </c>
      <c r="L88" s="0"/>
      <c r="M88" s="0"/>
      <c r="N88" s="0"/>
      <c r="O88" s="0"/>
      <c r="P88" s="0"/>
      <c r="Q88" s="0"/>
    </row>
    <row r="89" customFormat="false" ht="12.8" hidden="false" customHeight="false" outlineLevel="0" collapsed="false">
      <c r="B89" s="0" t="s">
        <v>48</v>
      </c>
      <c r="C89" s="12" t="n">
        <v>414</v>
      </c>
      <c r="D89" s="1" t="n">
        <v>433</v>
      </c>
      <c r="E89" s="12" t="n">
        <f aca="false">D89/83.784</f>
        <v>5.16805117922276</v>
      </c>
      <c r="F89" s="12" t="n">
        <v>82</v>
      </c>
      <c r="G89" s="13" t="n">
        <v>43918</v>
      </c>
      <c r="H89" s="1" t="n">
        <f aca="false">_xlfn.DAYS($B$82,G89)</f>
        <v>0</v>
      </c>
      <c r="I89" s="13" t="n">
        <f aca="false">$B$82+1</f>
        <v>43919</v>
      </c>
      <c r="J89" s="1" t="n">
        <f aca="false">_xlfn.DAYS($B$82,I89)</f>
        <v>-1</v>
      </c>
      <c r="K89" s="13" t="n">
        <f aca="false">$B$82+1</f>
        <v>43919</v>
      </c>
      <c r="L89" s="0"/>
      <c r="M89" s="0"/>
      <c r="N89" s="0"/>
      <c r="O89" s="0"/>
      <c r="P89" s="0"/>
      <c r="Q89" s="0"/>
    </row>
    <row r="90" customFormat="false" ht="12.8" hidden="false" customHeight="false" outlineLevel="0" collapsed="false">
      <c r="B90" s="0" t="s">
        <v>45</v>
      </c>
      <c r="C90" s="12" t="n">
        <v>50</v>
      </c>
      <c r="D90" s="12" t="n">
        <v>105</v>
      </c>
      <c r="E90" s="12" t="n">
        <f aca="false">D90/10.36</f>
        <v>10.1351351351351</v>
      </c>
      <c r="F90" s="12" t="n">
        <v>0</v>
      </c>
      <c r="G90" s="13" t="n">
        <v>43915</v>
      </c>
      <c r="H90" s="1" t="n">
        <f aca="false">_xlfn.DAYS($B$82,G90)</f>
        <v>3</v>
      </c>
      <c r="I90" s="13" t="n">
        <f aca="false">$B$82+1</f>
        <v>43919</v>
      </c>
      <c r="J90" s="1" t="n">
        <f aca="false">_xlfn.DAYS($B$82,I90)</f>
        <v>-1</v>
      </c>
      <c r="K90" s="13" t="n">
        <f aca="false">$B$82+1</f>
        <v>43919</v>
      </c>
      <c r="L90" s="0"/>
      <c r="M90" s="0"/>
      <c r="N90" s="0"/>
      <c r="O90" s="0"/>
      <c r="P90" s="0"/>
      <c r="Q90" s="0"/>
    </row>
    <row r="91" customFormat="false" ht="12.8" hidden="false" customHeight="false" outlineLevel="0" collapsed="false">
      <c r="C91" s="12"/>
      <c r="D91" s="12"/>
      <c r="E91" s="12"/>
      <c r="F91" s="12"/>
      <c r="G91" s="13"/>
      <c r="H91" s="0"/>
      <c r="I91" s="13"/>
      <c r="J91" s="0"/>
      <c r="K91" s="13"/>
      <c r="L91" s="0"/>
      <c r="M91" s="0"/>
      <c r="N91" s="0"/>
      <c r="O91" s="0"/>
      <c r="P91" s="0"/>
      <c r="Q91" s="0"/>
    </row>
    <row r="92" customFormat="false" ht="12.8" hidden="false" customHeight="false" outlineLevel="0" collapsed="false">
      <c r="B92" s="4"/>
      <c r="C92" s="5"/>
      <c r="D92" s="0"/>
      <c r="E92" s="0"/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</row>
    <row r="93" customFormat="false" ht="12.8" hidden="false" customHeight="false" outlineLevel="0" collapsed="false">
      <c r="B93" s="6" t="s">
        <v>27</v>
      </c>
      <c r="D93" s="0"/>
      <c r="E93" s="0"/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  <c r="Q93" s="0"/>
    </row>
    <row r="94" s="3" customFormat="true" ht="12.8" hidden="false" customHeight="false" outlineLevel="0" collapsed="false">
      <c r="B94" s="7" t="n">
        <v>43917</v>
      </c>
      <c r="C94" s="0"/>
      <c r="D94" s="8" t="s">
        <v>6</v>
      </c>
      <c r="E94" s="8" t="s">
        <v>28</v>
      </c>
      <c r="F94" s="8"/>
      <c r="G94" s="8" t="s">
        <v>29</v>
      </c>
      <c r="H94" s="8" t="s">
        <v>30</v>
      </c>
      <c r="I94" s="8" t="s">
        <v>31</v>
      </c>
      <c r="J94" s="8" t="s">
        <v>30</v>
      </c>
      <c r="K94" s="8" t="s">
        <v>32</v>
      </c>
      <c r="L94" s="8"/>
    </row>
    <row r="95" customFormat="false" ht="12.8" hidden="false" customHeight="false" outlineLevel="0" collapsed="false">
      <c r="A95" s="3"/>
      <c r="B95" s="9"/>
      <c r="C95" s="10" t="s">
        <v>34</v>
      </c>
      <c r="D95" s="10" t="s">
        <v>2</v>
      </c>
      <c r="E95" s="10" t="s">
        <v>35</v>
      </c>
      <c r="F95" s="10" t="s">
        <v>36</v>
      </c>
      <c r="G95" s="11" t="s">
        <v>37</v>
      </c>
      <c r="H95" s="8" t="s">
        <v>38</v>
      </c>
      <c r="I95" s="11" t="s">
        <v>39</v>
      </c>
      <c r="J95" s="8" t="s">
        <v>40</v>
      </c>
      <c r="K95" s="8" t="s">
        <v>37</v>
      </c>
      <c r="L95" s="8"/>
      <c r="M95" s="0"/>
      <c r="N95" s="0"/>
      <c r="O95" s="0"/>
      <c r="P95" s="0"/>
      <c r="Q95" s="0"/>
    </row>
    <row r="96" customFormat="false" ht="12.8" hidden="false" customHeight="false" outlineLevel="0" collapsed="false">
      <c r="B96" s="0" t="s">
        <v>42</v>
      </c>
      <c r="C96" s="12" t="n">
        <v>300</v>
      </c>
      <c r="D96" s="1" t="n">
        <v>9134</v>
      </c>
      <c r="E96" s="12" t="n">
        <f aca="false">D96/60.48</f>
        <v>151.025132275132</v>
      </c>
      <c r="F96" s="12" t="n">
        <v>919</v>
      </c>
      <c r="G96" s="13" t="n">
        <v>43900</v>
      </c>
      <c r="H96" s="1" t="n">
        <f aca="false">_xlfn.DAYS($B$94,G96)</f>
        <v>17</v>
      </c>
      <c r="I96" s="13" t="n">
        <v>43902</v>
      </c>
      <c r="J96" s="1" t="n">
        <f aca="false">_xlfn.DAYS(B$94,I96)</f>
        <v>15</v>
      </c>
      <c r="K96" s="13" t="n">
        <f aca="false">$B$94+1</f>
        <v>43918</v>
      </c>
      <c r="L96" s="0"/>
      <c r="M96" s="0"/>
      <c r="N96" s="0"/>
      <c r="O96" s="0"/>
      <c r="P96" s="0"/>
      <c r="Q96" s="0"/>
    </row>
    <row r="97" customFormat="false" ht="12.8" hidden="false" customHeight="false" outlineLevel="0" collapsed="false">
      <c r="B97" s="0" t="s">
        <v>43</v>
      </c>
      <c r="C97" s="12" t="n">
        <v>230</v>
      </c>
      <c r="D97" s="1" t="n">
        <v>5138</v>
      </c>
      <c r="E97" s="12" t="n">
        <f aca="false">D97/46.75</f>
        <v>109.903743315508</v>
      </c>
      <c r="F97" s="12" t="n">
        <v>773</v>
      </c>
      <c r="G97" s="13" t="n">
        <v>43907</v>
      </c>
      <c r="H97" s="1" t="n">
        <f aca="false">_xlfn.DAYS($B$94,G97)</f>
        <v>10</v>
      </c>
      <c r="I97" s="13" t="n">
        <v>43913</v>
      </c>
      <c r="J97" s="1" t="n">
        <f aca="false">_xlfn.DAYS(B$94,I97)</f>
        <v>4</v>
      </c>
      <c r="K97" s="13" t="n">
        <f aca="false">$B$94+1</f>
        <v>43918</v>
      </c>
      <c r="L97" s="0"/>
      <c r="M97" s="0"/>
      <c r="N97" s="0"/>
      <c r="O97" s="0"/>
      <c r="P97" s="0"/>
      <c r="Q97" s="0"/>
    </row>
    <row r="98" customFormat="false" ht="12.8" hidden="false" customHeight="false" outlineLevel="0" collapsed="false">
      <c r="B98" s="0" t="s">
        <v>44</v>
      </c>
      <c r="C98" s="12" t="n">
        <v>330</v>
      </c>
      <c r="D98" s="1" t="n">
        <v>1995</v>
      </c>
      <c r="E98" s="12" t="n">
        <f aca="false">D98/65.27</f>
        <v>30.5653439558756</v>
      </c>
      <c r="F98" s="12" t="n">
        <v>299</v>
      </c>
      <c r="G98" s="13" t="n">
        <v>43912</v>
      </c>
      <c r="H98" s="1" t="n">
        <f aca="false">_xlfn.DAYS($B$94,G98)</f>
        <v>5</v>
      </c>
      <c r="I98" s="13" t="n">
        <v>43914</v>
      </c>
      <c r="J98" s="1" t="n">
        <f aca="false">_xlfn.DAYS(B$94,I98)</f>
        <v>3</v>
      </c>
      <c r="K98" s="13" t="n">
        <f aca="false">$B$94+1</f>
        <v>43918</v>
      </c>
      <c r="L98" s="0"/>
      <c r="M98" s="0"/>
      <c r="N98" s="0"/>
      <c r="O98" s="0"/>
      <c r="P98" s="0"/>
      <c r="Q98" s="0"/>
    </row>
    <row r="99" customFormat="false" ht="12.8" hidden="false" customHeight="false" outlineLevel="0" collapsed="false">
      <c r="B99" s="0" t="s">
        <v>47</v>
      </c>
      <c r="C99" s="12" t="n">
        <v>1660</v>
      </c>
      <c r="D99" s="1" t="n">
        <v>1696</v>
      </c>
      <c r="E99" s="12" t="n">
        <f aca="false">D99/331</f>
        <v>5.12386706948641</v>
      </c>
      <c r="F99" s="12" t="n">
        <v>400</v>
      </c>
      <c r="G99" s="13" t="n">
        <f aca="false">$B$94</f>
        <v>43917</v>
      </c>
      <c r="H99" s="1" t="n">
        <f aca="false">_xlfn.DAYS($B$94,G99)</f>
        <v>0</v>
      </c>
      <c r="I99" s="13" t="n">
        <f aca="false">$B$94+1</f>
        <v>43918</v>
      </c>
      <c r="J99" s="1" t="n">
        <f aca="false">_xlfn.DAYS(B$94,I99)</f>
        <v>-1</v>
      </c>
      <c r="K99" s="13" t="n">
        <f aca="false">$B$94+1</f>
        <v>43918</v>
      </c>
      <c r="L99" s="0"/>
      <c r="M99" s="0"/>
      <c r="N99" s="0"/>
      <c r="O99" s="0"/>
      <c r="P99" s="0"/>
      <c r="Q99" s="0"/>
    </row>
    <row r="100" customFormat="false" ht="12.8" hidden="false" customHeight="false" outlineLevel="0" collapsed="false">
      <c r="B100" s="0" t="s">
        <v>46</v>
      </c>
      <c r="C100" s="12" t="n">
        <v>330</v>
      </c>
      <c r="D100" s="1" t="n">
        <v>759</v>
      </c>
      <c r="E100" s="12" t="n">
        <f aca="false">D100/67.79</f>
        <v>11.1963416433102</v>
      </c>
      <c r="F100" s="12" t="n">
        <v>181</v>
      </c>
      <c r="G100" s="13" t="n">
        <v>43916</v>
      </c>
      <c r="H100" s="1" t="n">
        <f aca="false">_xlfn.DAYS($B$94,G100)</f>
        <v>1</v>
      </c>
      <c r="I100" s="13" t="n">
        <f aca="false">$B$94+1</f>
        <v>43918</v>
      </c>
      <c r="J100" s="1" t="n">
        <f aca="false">_xlfn.DAYS(B$94,I100)</f>
        <v>-1</v>
      </c>
      <c r="K100" s="13" t="n">
        <f aca="false">$B$94+1</f>
        <v>43918</v>
      </c>
      <c r="L100" s="0"/>
      <c r="M100" s="0"/>
      <c r="N100" s="0"/>
      <c r="O100" s="0"/>
      <c r="P100" s="0"/>
      <c r="Q100" s="0"/>
    </row>
    <row r="101" customFormat="false" ht="12.8" hidden="false" customHeight="false" outlineLevel="0" collapsed="false">
      <c r="B101" s="0" t="s">
        <v>48</v>
      </c>
      <c r="C101" s="12" t="n">
        <v>414</v>
      </c>
      <c r="D101" s="1" t="n">
        <v>351</v>
      </c>
      <c r="E101" s="12" t="n">
        <f aca="false">D101/83.784</f>
        <v>4.18934402749928</v>
      </c>
      <c r="F101" s="12" t="n">
        <v>84</v>
      </c>
      <c r="G101" s="13" t="n">
        <f aca="false">$B$94+1</f>
        <v>43918</v>
      </c>
      <c r="H101" s="1" t="n">
        <f aca="false">_xlfn.DAYS($B$94,G101)</f>
        <v>-1</v>
      </c>
      <c r="I101" s="13" t="n">
        <f aca="false">$B$94+1</f>
        <v>43918</v>
      </c>
      <c r="J101" s="1" t="n">
        <f aca="false">_xlfn.DAYS(B$94,I101)</f>
        <v>-1</v>
      </c>
      <c r="K101" s="13" t="n">
        <f aca="false">$B$94+1</f>
        <v>43918</v>
      </c>
      <c r="L101" s="0"/>
      <c r="M101" s="0"/>
      <c r="N101" s="0"/>
      <c r="O101" s="0"/>
      <c r="P101" s="0"/>
      <c r="Q101" s="0"/>
    </row>
    <row r="102" customFormat="false" ht="12.8" hidden="false" customHeight="false" outlineLevel="0" collapsed="false">
      <c r="B102" s="0" t="s">
        <v>45</v>
      </c>
      <c r="C102" s="12" t="n">
        <v>50</v>
      </c>
      <c r="D102" s="12" t="n">
        <v>105</v>
      </c>
      <c r="E102" s="12" t="n">
        <f aca="false">D102/10.36</f>
        <v>10.1351351351351</v>
      </c>
      <c r="F102" s="12" t="n">
        <v>28</v>
      </c>
      <c r="G102" s="13" t="n">
        <v>43915</v>
      </c>
      <c r="H102" s="1" t="n">
        <f aca="false">_xlfn.DAYS($B$94,G102)</f>
        <v>2</v>
      </c>
      <c r="I102" s="13" t="n">
        <f aca="false">$B$94+1</f>
        <v>43918</v>
      </c>
      <c r="J102" s="1" t="n">
        <f aca="false">_xlfn.DAYS(B$94,I102)</f>
        <v>-1</v>
      </c>
      <c r="K102" s="13" t="n">
        <f aca="false">$B$94+1</f>
        <v>43918</v>
      </c>
      <c r="L102" s="0"/>
      <c r="M102" s="0"/>
      <c r="N102" s="0"/>
      <c r="O102" s="0"/>
      <c r="P102" s="0"/>
      <c r="Q102" s="0"/>
    </row>
    <row r="103" customFormat="false" ht="12.8" hidden="false" customHeight="false" outlineLevel="0" collapsed="false">
      <c r="D103" s="0"/>
      <c r="E103" s="0"/>
      <c r="F103" s="0"/>
      <c r="G103" s="0"/>
      <c r="H103" s="0"/>
      <c r="I103" s="0"/>
      <c r="J103" s="0"/>
      <c r="K103" s="0"/>
      <c r="L103" s="0"/>
      <c r="M103" s="0"/>
      <c r="N103" s="0"/>
      <c r="O103" s="0"/>
      <c r="P103" s="0"/>
      <c r="Q103" s="0"/>
    </row>
    <row r="104" customFormat="false" ht="12.8" hidden="false" customHeight="false" outlineLevel="0" collapsed="false">
      <c r="D104" s="0"/>
      <c r="E104" s="0"/>
      <c r="F104" s="0"/>
      <c r="G104" s="0"/>
      <c r="H104" s="0"/>
      <c r="I104" s="0"/>
      <c r="J104" s="0"/>
      <c r="K104" s="0"/>
      <c r="L104" s="0"/>
      <c r="M104" s="0"/>
      <c r="N104" s="0"/>
      <c r="O104" s="0"/>
      <c r="P104" s="0"/>
      <c r="Q104" s="0"/>
    </row>
    <row r="105" customFormat="false" ht="12.8" hidden="false" customHeight="false" outlineLevel="0" collapsed="false">
      <c r="B105" s="6" t="s">
        <v>27</v>
      </c>
      <c r="D105" s="0"/>
      <c r="E105" s="0"/>
      <c r="F105" s="0"/>
      <c r="G105" s="0"/>
      <c r="H105" s="0"/>
      <c r="I105" s="0"/>
      <c r="J105" s="0"/>
      <c r="K105" s="0"/>
      <c r="L105" s="0"/>
      <c r="M105" s="0"/>
      <c r="N105" s="0"/>
      <c r="O105" s="0"/>
      <c r="P105" s="0"/>
      <c r="Q105" s="0"/>
    </row>
    <row r="106" customFormat="false" ht="12.8" hidden="false" customHeight="false" outlineLevel="0" collapsed="false">
      <c r="B106" s="7" t="n">
        <v>43916</v>
      </c>
      <c r="D106" s="8" t="s">
        <v>6</v>
      </c>
      <c r="E106" s="8" t="s">
        <v>28</v>
      </c>
      <c r="F106" s="8"/>
      <c r="G106" s="8" t="s">
        <v>29</v>
      </c>
      <c r="H106" s="8" t="s">
        <v>30</v>
      </c>
      <c r="I106" s="8" t="s">
        <v>31</v>
      </c>
      <c r="J106" s="8" t="s">
        <v>30</v>
      </c>
      <c r="K106" s="8" t="s">
        <v>32</v>
      </c>
      <c r="L106" s="0"/>
      <c r="M106" s="0"/>
      <c r="N106" s="0"/>
      <c r="O106" s="0"/>
      <c r="P106" s="0"/>
      <c r="Q106" s="0"/>
    </row>
    <row r="107" customFormat="false" ht="12.8" hidden="false" customHeight="false" outlineLevel="0" collapsed="false">
      <c r="B107" s="9"/>
      <c r="C107" s="10" t="s">
        <v>4</v>
      </c>
      <c r="D107" s="10" t="s">
        <v>2</v>
      </c>
      <c r="E107" s="10" t="s">
        <v>35</v>
      </c>
      <c r="F107" s="10" t="s">
        <v>36</v>
      </c>
      <c r="G107" s="11" t="s">
        <v>37</v>
      </c>
      <c r="H107" s="8" t="s">
        <v>38</v>
      </c>
      <c r="I107" s="11" t="s">
        <v>39</v>
      </c>
      <c r="J107" s="8" t="s">
        <v>40</v>
      </c>
      <c r="K107" s="8" t="s">
        <v>37</v>
      </c>
      <c r="L107" s="0"/>
      <c r="M107" s="0"/>
      <c r="N107" s="0"/>
      <c r="O107" s="0"/>
      <c r="P107" s="0"/>
      <c r="Q107" s="0"/>
    </row>
    <row r="108" customFormat="false" ht="12.8" hidden="false" customHeight="false" outlineLevel="0" collapsed="false">
      <c r="B108" s="0" t="s">
        <v>42</v>
      </c>
      <c r="C108" s="12" t="n">
        <v>300</v>
      </c>
      <c r="D108" s="1" t="n">
        <v>8215</v>
      </c>
      <c r="E108" s="12" t="n">
        <f aca="false">D108/60.48</f>
        <v>135.830026455026</v>
      </c>
      <c r="F108" s="12" t="n">
        <v>712</v>
      </c>
      <c r="G108" s="13" t="n">
        <v>43900</v>
      </c>
      <c r="H108" s="1" t="n">
        <f aca="false">_xlfn.DAYS(B$106,G108)</f>
        <v>16</v>
      </c>
      <c r="I108" s="13" t="n">
        <v>43902</v>
      </c>
      <c r="J108" s="1" t="n">
        <f aca="false">_xlfn.DAYS(B$106,I108)</f>
        <v>14</v>
      </c>
      <c r="K108" s="13" t="n">
        <f aca="false">B$106+1</f>
        <v>43917</v>
      </c>
      <c r="L108" s="0"/>
      <c r="M108" s="0"/>
      <c r="N108" s="0"/>
      <c r="O108" s="0"/>
      <c r="P108" s="0"/>
      <c r="Q108" s="0"/>
    </row>
    <row r="109" customFormat="false" ht="12.8" hidden="false" customHeight="false" outlineLevel="0" collapsed="false">
      <c r="B109" s="0" t="s">
        <v>43</v>
      </c>
      <c r="C109" s="12" t="n">
        <v>230</v>
      </c>
      <c r="D109" s="1" t="n">
        <v>4365</v>
      </c>
      <c r="E109" s="12" t="n">
        <f aca="false">D109/46.75</f>
        <v>93.3689839572193</v>
      </c>
      <c r="F109" s="12" t="n">
        <v>718</v>
      </c>
      <c r="G109" s="13" t="n">
        <v>43907</v>
      </c>
      <c r="H109" s="1" t="n">
        <f aca="false">_xlfn.DAYS(B$106,G109)</f>
        <v>9</v>
      </c>
      <c r="I109" s="13" t="n">
        <v>43913</v>
      </c>
      <c r="J109" s="1" t="n">
        <f aca="false">_xlfn.DAYS(B$106,I109)</f>
        <v>3</v>
      </c>
      <c r="K109" s="13" t="n">
        <f aca="false">B$106+1</f>
        <v>43917</v>
      </c>
      <c r="L109" s="0"/>
      <c r="M109" s="0"/>
      <c r="N109" s="0"/>
      <c r="O109" s="0"/>
      <c r="P109" s="0"/>
      <c r="Q109" s="0"/>
    </row>
    <row r="110" customFormat="false" ht="12.8" hidden="false" customHeight="false" outlineLevel="0" collapsed="false">
      <c r="B110" s="0" t="s">
        <v>44</v>
      </c>
      <c r="C110" s="12" t="n">
        <v>330</v>
      </c>
      <c r="D110" s="1" t="n">
        <v>1696</v>
      </c>
      <c r="E110" s="12" t="n">
        <f aca="false">D110/65.27</f>
        <v>25.9843726060978</v>
      </c>
      <c r="F110" s="12" t="n">
        <v>365</v>
      </c>
      <c r="G110" s="13" t="n">
        <v>43912</v>
      </c>
      <c r="H110" s="1" t="n">
        <f aca="false">_xlfn.DAYS(B$106,G110)</f>
        <v>4</v>
      </c>
      <c r="I110" s="13" t="n">
        <v>43914</v>
      </c>
      <c r="J110" s="1" t="n">
        <f aca="false">_xlfn.DAYS(B$106,I110)</f>
        <v>2</v>
      </c>
      <c r="K110" s="13" t="n">
        <f aca="false">B$106+1</f>
        <v>43917</v>
      </c>
      <c r="L110" s="0"/>
      <c r="M110" s="0"/>
      <c r="N110" s="0"/>
      <c r="O110" s="0"/>
      <c r="P110" s="0"/>
      <c r="Q110" s="0"/>
    </row>
    <row r="111" customFormat="false" ht="12.8" hidden="false" customHeight="false" outlineLevel="0" collapsed="false">
      <c r="B111" s="0" t="s">
        <v>47</v>
      </c>
      <c r="C111" s="12" t="n">
        <v>1660</v>
      </c>
      <c r="D111" s="1" t="n">
        <v>1295</v>
      </c>
      <c r="E111" s="12" t="n">
        <f aca="false">D111/331</f>
        <v>3.91238670694864</v>
      </c>
      <c r="F111" s="12" t="n">
        <v>268</v>
      </c>
      <c r="G111" s="13" t="n">
        <v>43917</v>
      </c>
      <c r="H111" s="1" t="n">
        <f aca="false">_xlfn.DAYS(B$106,G111)</f>
        <v>-1</v>
      </c>
      <c r="I111" s="13" t="n">
        <f aca="false">B$106+1</f>
        <v>43917</v>
      </c>
      <c r="J111" s="1" t="n">
        <f aca="false">_xlfn.DAYS($B$106,I111)</f>
        <v>-1</v>
      </c>
      <c r="K111" s="13" t="n">
        <f aca="false">B$106+1</f>
        <v>43917</v>
      </c>
      <c r="L111" s="0"/>
      <c r="M111" s="0"/>
      <c r="N111" s="0"/>
      <c r="O111" s="0"/>
      <c r="P111" s="0"/>
      <c r="Q111" s="0"/>
    </row>
    <row r="112" customFormat="false" ht="12.8" hidden="false" customHeight="false" outlineLevel="0" collapsed="false">
      <c r="B112" s="0" t="s">
        <v>46</v>
      </c>
      <c r="C112" s="12" t="n">
        <v>330</v>
      </c>
      <c r="D112" s="1" t="n">
        <v>578</v>
      </c>
      <c r="E112" s="12" t="n">
        <f aca="false">D112/67.79</f>
        <v>8.52633131730344</v>
      </c>
      <c r="F112" s="12" t="n">
        <v>115</v>
      </c>
      <c r="G112" s="13" t="n">
        <v>43916</v>
      </c>
      <c r="H112" s="1" t="n">
        <f aca="false">_xlfn.DAYS(B$106,G112)</f>
        <v>0</v>
      </c>
      <c r="I112" s="13" t="n">
        <f aca="false">B$106+1</f>
        <v>43917</v>
      </c>
      <c r="J112" s="1" t="n">
        <f aca="false">_xlfn.DAYS(B$106,I112)</f>
        <v>-1</v>
      </c>
      <c r="K112" s="13" t="n">
        <f aca="false">B$106+1</f>
        <v>43917</v>
      </c>
      <c r="L112" s="0"/>
      <c r="M112" s="0"/>
      <c r="N112" s="0"/>
      <c r="O112" s="0"/>
      <c r="P112" s="0"/>
      <c r="Q112" s="0"/>
    </row>
    <row r="113" customFormat="false" ht="12.8" hidden="false" customHeight="false" outlineLevel="0" collapsed="false">
      <c r="B113" s="0" t="s">
        <v>48</v>
      </c>
      <c r="C113" s="12" t="n">
        <v>414</v>
      </c>
      <c r="D113" s="1" t="n">
        <v>267</v>
      </c>
      <c r="E113" s="12" t="n">
        <f aca="false">D113/83.784</f>
        <v>3.18676596963621</v>
      </c>
      <c r="F113" s="12" t="n">
        <v>61</v>
      </c>
      <c r="G113" s="13" t="n">
        <v>43917</v>
      </c>
      <c r="H113" s="1" t="n">
        <f aca="false">_xlfn.DAYS(B$106,G113)</f>
        <v>-1</v>
      </c>
      <c r="I113" s="13" t="n">
        <f aca="false">B$106+1</f>
        <v>43917</v>
      </c>
      <c r="J113" s="1" t="n">
        <f aca="false">_xlfn.DAYS(B$106,I113)</f>
        <v>-1</v>
      </c>
      <c r="K113" s="13" t="n">
        <f aca="false">B$106+1</f>
        <v>43917</v>
      </c>
      <c r="L113" s="0"/>
      <c r="M113" s="0"/>
      <c r="N113" s="0"/>
      <c r="O113" s="0"/>
      <c r="P113" s="0"/>
      <c r="Q113" s="0"/>
    </row>
    <row r="114" customFormat="false" ht="12.8" hidden="false" customHeight="false" outlineLevel="0" collapsed="false">
      <c r="B114" s="0" t="s">
        <v>45</v>
      </c>
      <c r="C114" s="12" t="n">
        <v>50</v>
      </c>
      <c r="D114" s="12" t="n">
        <v>77</v>
      </c>
      <c r="E114" s="12" t="n">
        <f aca="false">D114/10.36</f>
        <v>7.43243243243243</v>
      </c>
      <c r="F114" s="12" t="n">
        <v>15</v>
      </c>
      <c r="G114" s="13" t="n">
        <v>43915</v>
      </c>
      <c r="H114" s="1" t="n">
        <f aca="false">_xlfn.DAYS(B$106,G114)</f>
        <v>1</v>
      </c>
      <c r="I114" s="13" t="n">
        <f aca="false">B$106+1</f>
        <v>43917</v>
      </c>
      <c r="J114" s="1" t="n">
        <f aca="false">_xlfn.DAYS(B$106,I114)</f>
        <v>-1</v>
      </c>
      <c r="K114" s="13" t="n">
        <f aca="false">B$106+1</f>
        <v>43917</v>
      </c>
      <c r="L114" s="0"/>
      <c r="M114" s="0"/>
      <c r="N114" s="0"/>
      <c r="O114" s="0"/>
      <c r="P114" s="0"/>
      <c r="Q114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39945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2020-03-27T12:20:14Z</dcterms:created>
  <dc:language>en-US</dc:language>
  <dcterms:modified xsi:type="dcterms:W3CDTF">2020-03-28T21:56:43Z</dcterms:modified>
  <cp:revision>7</cp:revision>
</cp:coreProperties>
</file>