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MiM_Analytics_Tesis\Tesis\"/>
    </mc:Choice>
  </mc:AlternateContent>
  <xr:revisionPtr revIDLastSave="0" documentId="13_ncr:1_{F4630C4B-C74B-46A6-A16C-2D187C4CBA50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Variables" sheetId="1" r:id="rId1"/>
    <sheet name="Sheet1" sheetId="4" r:id="rId2"/>
    <sheet name="Datos" sheetId="2" r:id="rId3"/>
    <sheet name="Sheet3" sheetId="3" r:id="rId4"/>
  </sheets>
  <definedNames>
    <definedName name="_xlnm._FilterDatabase" localSheetId="2" hidden="1">Datos!$A$1:$U$175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5" i="2" l="1"/>
  <c r="T175" i="2"/>
  <c r="S175" i="2"/>
  <c r="R175" i="2"/>
  <c r="Q175" i="2"/>
  <c r="P175" i="2"/>
  <c r="O175" i="2"/>
  <c r="U174" i="2"/>
  <c r="T174" i="2"/>
  <c r="S174" i="2"/>
  <c r="R174" i="2"/>
  <c r="Q174" i="2"/>
  <c r="P174" i="2"/>
  <c r="O174" i="2"/>
  <c r="U173" i="2"/>
  <c r="T173" i="2"/>
  <c r="S173" i="2"/>
  <c r="R173" i="2"/>
  <c r="Q173" i="2"/>
  <c r="P173" i="2"/>
  <c r="O173" i="2"/>
  <c r="U172" i="2"/>
  <c r="T172" i="2"/>
  <c r="S172" i="2"/>
  <c r="R172" i="2"/>
  <c r="Q172" i="2"/>
  <c r="P172" i="2"/>
  <c r="O172" i="2"/>
  <c r="U171" i="2"/>
  <c r="T171" i="2"/>
  <c r="S171" i="2"/>
  <c r="R171" i="2"/>
  <c r="Q171" i="2"/>
  <c r="P171" i="2"/>
  <c r="O171" i="2"/>
  <c r="U170" i="2"/>
  <c r="T170" i="2"/>
  <c r="S170" i="2"/>
  <c r="R170" i="2"/>
  <c r="Q170" i="2"/>
  <c r="P170" i="2"/>
  <c r="O170" i="2"/>
  <c r="U169" i="2"/>
  <c r="T169" i="2"/>
  <c r="S169" i="2"/>
  <c r="R169" i="2"/>
  <c r="Q169" i="2"/>
  <c r="P169" i="2"/>
  <c r="O169" i="2"/>
  <c r="U168" i="2"/>
  <c r="T168" i="2"/>
  <c r="S168" i="2"/>
  <c r="R168" i="2"/>
  <c r="Q168" i="2"/>
  <c r="P168" i="2"/>
  <c r="O168" i="2"/>
  <c r="U167" i="2"/>
  <c r="T167" i="2"/>
  <c r="S167" i="2"/>
  <c r="R167" i="2"/>
  <c r="Q167" i="2"/>
  <c r="P167" i="2"/>
  <c r="O167" i="2"/>
  <c r="U166" i="2"/>
  <c r="T166" i="2"/>
  <c r="S166" i="2"/>
  <c r="R166" i="2"/>
  <c r="Q166" i="2"/>
  <c r="P166" i="2"/>
  <c r="O166" i="2"/>
  <c r="U165" i="2"/>
  <c r="T165" i="2"/>
  <c r="S165" i="2"/>
  <c r="R165" i="2"/>
  <c r="Q165" i="2"/>
  <c r="P165" i="2"/>
  <c r="O165" i="2"/>
  <c r="U164" i="2"/>
  <c r="T164" i="2"/>
  <c r="S164" i="2"/>
  <c r="R164" i="2"/>
  <c r="Q164" i="2"/>
  <c r="P164" i="2"/>
  <c r="O164" i="2"/>
  <c r="U163" i="2"/>
  <c r="T163" i="2"/>
  <c r="S163" i="2"/>
  <c r="R163" i="2"/>
  <c r="Q163" i="2"/>
  <c r="P163" i="2"/>
  <c r="O163" i="2"/>
  <c r="U162" i="2"/>
  <c r="T162" i="2"/>
  <c r="S162" i="2"/>
  <c r="R162" i="2"/>
  <c r="Q162" i="2"/>
  <c r="P162" i="2"/>
  <c r="O162" i="2"/>
  <c r="U161" i="2"/>
  <c r="T161" i="2"/>
  <c r="S161" i="2"/>
  <c r="R161" i="2"/>
  <c r="Q161" i="2"/>
  <c r="P161" i="2"/>
  <c r="O161" i="2"/>
  <c r="U160" i="2"/>
  <c r="T160" i="2"/>
  <c r="S160" i="2"/>
  <c r="R160" i="2"/>
  <c r="Q160" i="2"/>
  <c r="P160" i="2"/>
  <c r="O160" i="2"/>
  <c r="U159" i="2"/>
  <c r="T159" i="2"/>
  <c r="S159" i="2"/>
  <c r="R159" i="2"/>
  <c r="Q159" i="2"/>
  <c r="P159" i="2"/>
  <c r="O159" i="2"/>
  <c r="U158" i="2"/>
  <c r="T158" i="2"/>
  <c r="S158" i="2"/>
  <c r="R158" i="2"/>
  <c r="Q158" i="2"/>
  <c r="P158" i="2"/>
  <c r="O158" i="2"/>
  <c r="U157" i="2"/>
  <c r="T157" i="2"/>
  <c r="S157" i="2"/>
  <c r="R157" i="2"/>
  <c r="Q157" i="2"/>
  <c r="P157" i="2"/>
  <c r="O157" i="2"/>
  <c r="U156" i="2"/>
  <c r="T156" i="2"/>
  <c r="S156" i="2"/>
  <c r="R156" i="2"/>
  <c r="Q156" i="2"/>
  <c r="P156" i="2"/>
  <c r="O156" i="2"/>
  <c r="U155" i="2"/>
  <c r="T155" i="2"/>
  <c r="S155" i="2"/>
  <c r="R155" i="2"/>
  <c r="Q155" i="2"/>
  <c r="P155" i="2"/>
  <c r="O155" i="2"/>
  <c r="U154" i="2"/>
  <c r="T154" i="2"/>
  <c r="S154" i="2"/>
  <c r="R154" i="2"/>
  <c r="Q154" i="2"/>
  <c r="P154" i="2"/>
  <c r="O154" i="2"/>
  <c r="U153" i="2"/>
  <c r="T153" i="2"/>
  <c r="S153" i="2"/>
  <c r="R153" i="2"/>
  <c r="Q153" i="2"/>
  <c r="P153" i="2"/>
  <c r="O153" i="2"/>
  <c r="U152" i="2"/>
  <c r="T152" i="2"/>
  <c r="S152" i="2"/>
  <c r="R152" i="2"/>
  <c r="Q152" i="2"/>
  <c r="P152" i="2"/>
  <c r="O152" i="2"/>
  <c r="U151" i="2"/>
  <c r="T151" i="2"/>
  <c r="S151" i="2"/>
  <c r="R151" i="2"/>
  <c r="Q151" i="2"/>
  <c r="P151" i="2"/>
  <c r="O151" i="2"/>
  <c r="U150" i="2"/>
  <c r="T150" i="2"/>
  <c r="S150" i="2"/>
  <c r="R150" i="2"/>
  <c r="Q150" i="2"/>
  <c r="P150" i="2"/>
  <c r="O150" i="2"/>
  <c r="U149" i="2"/>
  <c r="T149" i="2"/>
  <c r="S149" i="2"/>
  <c r="R149" i="2"/>
  <c r="Q149" i="2"/>
  <c r="P149" i="2"/>
  <c r="O149" i="2"/>
  <c r="U148" i="2"/>
  <c r="T148" i="2"/>
  <c r="S148" i="2"/>
  <c r="R148" i="2"/>
  <c r="Q148" i="2"/>
  <c r="P148" i="2"/>
  <c r="O148" i="2"/>
  <c r="U147" i="2"/>
  <c r="T147" i="2"/>
  <c r="S147" i="2"/>
  <c r="R147" i="2"/>
  <c r="Q147" i="2"/>
  <c r="P147" i="2"/>
  <c r="O147" i="2"/>
  <c r="U146" i="2"/>
  <c r="T146" i="2"/>
  <c r="S146" i="2"/>
  <c r="R146" i="2"/>
  <c r="Q146" i="2"/>
  <c r="P146" i="2"/>
  <c r="O146" i="2"/>
  <c r="U145" i="2"/>
  <c r="T145" i="2"/>
  <c r="S145" i="2"/>
  <c r="R145" i="2"/>
  <c r="Q145" i="2"/>
  <c r="P145" i="2"/>
  <c r="O145" i="2"/>
  <c r="U144" i="2"/>
  <c r="T144" i="2"/>
  <c r="S144" i="2"/>
  <c r="R144" i="2"/>
  <c r="Q144" i="2"/>
  <c r="P144" i="2"/>
  <c r="O144" i="2"/>
  <c r="U143" i="2"/>
  <c r="T143" i="2"/>
  <c r="S143" i="2"/>
  <c r="R143" i="2"/>
  <c r="Q143" i="2"/>
  <c r="P143" i="2"/>
  <c r="O143" i="2"/>
  <c r="U142" i="2"/>
  <c r="T142" i="2"/>
  <c r="S142" i="2"/>
  <c r="R142" i="2"/>
  <c r="Q142" i="2"/>
  <c r="P142" i="2"/>
  <c r="O142" i="2"/>
  <c r="U141" i="2"/>
  <c r="T141" i="2"/>
  <c r="S141" i="2"/>
  <c r="R141" i="2"/>
  <c r="Q141" i="2"/>
  <c r="P141" i="2"/>
  <c r="O141" i="2"/>
  <c r="U140" i="2"/>
  <c r="T140" i="2"/>
  <c r="S140" i="2"/>
  <c r="R140" i="2"/>
  <c r="Q140" i="2"/>
  <c r="P140" i="2"/>
  <c r="O140" i="2"/>
  <c r="U139" i="2"/>
  <c r="T139" i="2"/>
  <c r="S139" i="2"/>
  <c r="R139" i="2"/>
  <c r="Q139" i="2"/>
  <c r="P139" i="2"/>
  <c r="O139" i="2"/>
  <c r="U138" i="2"/>
  <c r="T138" i="2"/>
  <c r="S138" i="2"/>
  <c r="R138" i="2"/>
  <c r="Q138" i="2"/>
  <c r="P138" i="2"/>
  <c r="O138" i="2"/>
  <c r="U137" i="2"/>
  <c r="T137" i="2"/>
  <c r="S137" i="2"/>
  <c r="R137" i="2"/>
  <c r="Q137" i="2"/>
  <c r="P137" i="2"/>
  <c r="O137" i="2"/>
  <c r="U136" i="2"/>
  <c r="T136" i="2"/>
  <c r="S136" i="2"/>
  <c r="R136" i="2"/>
  <c r="Q136" i="2"/>
  <c r="P136" i="2"/>
  <c r="O136" i="2"/>
  <c r="U135" i="2"/>
  <c r="T135" i="2"/>
  <c r="S135" i="2"/>
  <c r="R135" i="2"/>
  <c r="Q135" i="2"/>
  <c r="P135" i="2"/>
  <c r="O135" i="2"/>
  <c r="U134" i="2"/>
  <c r="T134" i="2"/>
  <c r="S134" i="2"/>
  <c r="R134" i="2"/>
  <c r="Q134" i="2"/>
  <c r="P134" i="2"/>
  <c r="O134" i="2"/>
  <c r="U133" i="2"/>
  <c r="T133" i="2"/>
  <c r="S133" i="2"/>
  <c r="R133" i="2"/>
  <c r="Q133" i="2"/>
  <c r="P133" i="2"/>
  <c r="O133" i="2"/>
  <c r="U132" i="2"/>
  <c r="T132" i="2"/>
  <c r="S132" i="2"/>
  <c r="R132" i="2"/>
  <c r="Q132" i="2"/>
  <c r="P132" i="2"/>
  <c r="O132" i="2"/>
  <c r="U131" i="2"/>
  <c r="T131" i="2"/>
  <c r="S131" i="2"/>
  <c r="R131" i="2"/>
  <c r="Q131" i="2"/>
  <c r="P131" i="2"/>
  <c r="O131" i="2"/>
  <c r="U130" i="2"/>
  <c r="T130" i="2"/>
  <c r="S130" i="2"/>
  <c r="R130" i="2"/>
  <c r="Q130" i="2"/>
  <c r="P130" i="2"/>
  <c r="O130" i="2"/>
  <c r="U129" i="2"/>
  <c r="T129" i="2"/>
  <c r="S129" i="2"/>
  <c r="R129" i="2"/>
  <c r="Q129" i="2"/>
  <c r="P129" i="2"/>
  <c r="O129" i="2"/>
  <c r="U128" i="2"/>
  <c r="T128" i="2"/>
  <c r="S128" i="2"/>
  <c r="R128" i="2"/>
  <c r="Q128" i="2"/>
  <c r="P128" i="2"/>
  <c r="O128" i="2"/>
  <c r="U127" i="2"/>
  <c r="T127" i="2"/>
  <c r="S127" i="2"/>
  <c r="R127" i="2"/>
  <c r="Q127" i="2"/>
  <c r="P127" i="2"/>
  <c r="O127" i="2"/>
  <c r="U126" i="2"/>
  <c r="T126" i="2"/>
  <c r="S126" i="2"/>
  <c r="R126" i="2"/>
  <c r="Q126" i="2"/>
  <c r="P126" i="2"/>
  <c r="O126" i="2"/>
  <c r="U125" i="2"/>
  <c r="T125" i="2"/>
  <c r="S125" i="2"/>
  <c r="R125" i="2"/>
  <c r="Q125" i="2"/>
  <c r="P125" i="2"/>
  <c r="O125" i="2"/>
  <c r="U124" i="2"/>
  <c r="T124" i="2"/>
  <c r="S124" i="2"/>
  <c r="R124" i="2"/>
  <c r="Q124" i="2"/>
  <c r="P124" i="2"/>
  <c r="O124" i="2"/>
  <c r="U123" i="2"/>
  <c r="T123" i="2"/>
  <c r="S123" i="2"/>
  <c r="R123" i="2"/>
  <c r="Q123" i="2"/>
  <c r="P123" i="2"/>
  <c r="O123" i="2"/>
  <c r="U122" i="2"/>
  <c r="T122" i="2"/>
  <c r="S122" i="2"/>
  <c r="R122" i="2"/>
  <c r="Q122" i="2"/>
  <c r="P122" i="2"/>
  <c r="O122" i="2"/>
  <c r="U121" i="2"/>
  <c r="T121" i="2"/>
  <c r="S121" i="2"/>
  <c r="R121" i="2"/>
  <c r="Q121" i="2"/>
  <c r="P121" i="2"/>
  <c r="O121" i="2"/>
  <c r="U120" i="2"/>
  <c r="T120" i="2"/>
  <c r="S120" i="2"/>
  <c r="R120" i="2"/>
  <c r="Q120" i="2"/>
  <c r="P120" i="2"/>
  <c r="O120" i="2"/>
  <c r="U119" i="2"/>
  <c r="T119" i="2"/>
  <c r="S119" i="2"/>
  <c r="R119" i="2"/>
  <c r="Q119" i="2"/>
  <c r="P119" i="2"/>
  <c r="O119" i="2"/>
  <c r="U118" i="2"/>
  <c r="T118" i="2"/>
  <c r="S118" i="2"/>
  <c r="R118" i="2"/>
  <c r="Q118" i="2"/>
  <c r="P118" i="2"/>
  <c r="O118" i="2"/>
  <c r="U117" i="2"/>
  <c r="T117" i="2"/>
  <c r="S117" i="2"/>
  <c r="R117" i="2"/>
  <c r="Q117" i="2"/>
  <c r="P117" i="2"/>
  <c r="O117" i="2"/>
  <c r="U116" i="2"/>
  <c r="T116" i="2"/>
  <c r="S116" i="2"/>
  <c r="R116" i="2"/>
  <c r="Q116" i="2"/>
  <c r="P116" i="2"/>
  <c r="O116" i="2"/>
  <c r="U115" i="2"/>
  <c r="T115" i="2"/>
  <c r="S115" i="2"/>
  <c r="R115" i="2"/>
  <c r="Q115" i="2"/>
  <c r="P115" i="2"/>
  <c r="O115" i="2"/>
  <c r="U114" i="2"/>
  <c r="T114" i="2"/>
  <c r="S114" i="2"/>
  <c r="R114" i="2"/>
  <c r="Q114" i="2"/>
  <c r="P114" i="2"/>
  <c r="O114" i="2"/>
  <c r="U113" i="2"/>
  <c r="T113" i="2"/>
  <c r="S113" i="2"/>
  <c r="R113" i="2"/>
  <c r="Q113" i="2"/>
  <c r="P113" i="2"/>
  <c r="O113" i="2"/>
  <c r="U112" i="2"/>
  <c r="T112" i="2"/>
  <c r="S112" i="2"/>
  <c r="R112" i="2"/>
  <c r="Q112" i="2"/>
  <c r="P112" i="2"/>
  <c r="O112" i="2"/>
  <c r="U111" i="2"/>
  <c r="T111" i="2"/>
  <c r="S111" i="2"/>
  <c r="R111" i="2"/>
  <c r="Q111" i="2"/>
  <c r="P111" i="2"/>
  <c r="O111" i="2"/>
  <c r="U110" i="2"/>
  <c r="T110" i="2"/>
  <c r="S110" i="2"/>
  <c r="R110" i="2"/>
  <c r="Q110" i="2"/>
  <c r="P110" i="2"/>
  <c r="O110" i="2"/>
  <c r="U109" i="2"/>
  <c r="T109" i="2"/>
  <c r="S109" i="2"/>
  <c r="R109" i="2"/>
  <c r="Q109" i="2"/>
  <c r="P109" i="2"/>
  <c r="O109" i="2"/>
  <c r="U108" i="2"/>
  <c r="T108" i="2"/>
  <c r="S108" i="2"/>
  <c r="R108" i="2"/>
  <c r="Q108" i="2"/>
  <c r="P108" i="2"/>
  <c r="O108" i="2"/>
  <c r="U107" i="2"/>
  <c r="T107" i="2"/>
  <c r="S107" i="2"/>
  <c r="R107" i="2"/>
  <c r="Q107" i="2"/>
  <c r="P107" i="2"/>
  <c r="O107" i="2"/>
  <c r="U106" i="2"/>
  <c r="T106" i="2"/>
  <c r="S106" i="2"/>
  <c r="R106" i="2"/>
  <c r="Q106" i="2"/>
  <c r="P106" i="2"/>
  <c r="O106" i="2"/>
  <c r="U105" i="2"/>
  <c r="T105" i="2"/>
  <c r="S105" i="2"/>
  <c r="R105" i="2"/>
  <c r="Q105" i="2"/>
  <c r="P105" i="2"/>
  <c r="O105" i="2"/>
  <c r="U104" i="2"/>
  <c r="T104" i="2"/>
  <c r="S104" i="2"/>
  <c r="R104" i="2"/>
  <c r="Q104" i="2"/>
  <c r="P104" i="2"/>
  <c r="O104" i="2"/>
  <c r="U103" i="2"/>
  <c r="T103" i="2"/>
  <c r="S103" i="2"/>
  <c r="R103" i="2"/>
  <c r="Q103" i="2"/>
  <c r="P103" i="2"/>
  <c r="O103" i="2"/>
  <c r="U102" i="2"/>
  <c r="T102" i="2"/>
  <c r="S102" i="2"/>
  <c r="R102" i="2"/>
  <c r="Q102" i="2"/>
  <c r="P102" i="2"/>
  <c r="O102" i="2"/>
  <c r="U101" i="2"/>
  <c r="T101" i="2"/>
  <c r="S101" i="2"/>
  <c r="R101" i="2"/>
  <c r="Q101" i="2"/>
  <c r="P101" i="2"/>
  <c r="O101" i="2"/>
  <c r="U100" i="2"/>
  <c r="T100" i="2"/>
  <c r="S100" i="2"/>
  <c r="R100" i="2"/>
  <c r="Q100" i="2"/>
  <c r="P100" i="2"/>
  <c r="O100" i="2"/>
  <c r="U99" i="2"/>
  <c r="T99" i="2"/>
  <c r="S99" i="2"/>
  <c r="R99" i="2"/>
  <c r="Q99" i="2"/>
  <c r="P99" i="2"/>
  <c r="O99" i="2"/>
  <c r="U98" i="2"/>
  <c r="T98" i="2"/>
  <c r="S98" i="2"/>
  <c r="R98" i="2"/>
  <c r="Q98" i="2"/>
  <c r="P98" i="2"/>
  <c r="O98" i="2"/>
  <c r="U97" i="2"/>
  <c r="T97" i="2"/>
  <c r="S97" i="2"/>
  <c r="R97" i="2"/>
  <c r="Q97" i="2"/>
  <c r="P97" i="2"/>
  <c r="O97" i="2"/>
  <c r="U96" i="2"/>
  <c r="T96" i="2"/>
  <c r="S96" i="2"/>
  <c r="R96" i="2"/>
  <c r="Q96" i="2"/>
  <c r="P96" i="2"/>
  <c r="O96" i="2"/>
  <c r="U95" i="2"/>
  <c r="T95" i="2"/>
  <c r="S95" i="2"/>
  <c r="R95" i="2"/>
  <c r="Q95" i="2"/>
  <c r="P95" i="2"/>
  <c r="O95" i="2"/>
  <c r="U94" i="2"/>
  <c r="T94" i="2"/>
  <c r="S94" i="2"/>
  <c r="R94" i="2"/>
  <c r="Q94" i="2"/>
  <c r="P94" i="2"/>
  <c r="O94" i="2"/>
  <c r="U93" i="2"/>
  <c r="T93" i="2"/>
  <c r="S93" i="2"/>
  <c r="R93" i="2"/>
  <c r="Q93" i="2"/>
  <c r="P93" i="2"/>
  <c r="O93" i="2"/>
  <c r="U92" i="2"/>
  <c r="T92" i="2"/>
  <c r="S92" i="2"/>
  <c r="R92" i="2"/>
  <c r="Q92" i="2"/>
  <c r="P92" i="2"/>
  <c r="O92" i="2"/>
  <c r="U91" i="2"/>
  <c r="T91" i="2"/>
  <c r="S91" i="2"/>
  <c r="R91" i="2"/>
  <c r="Q91" i="2"/>
  <c r="P91" i="2"/>
  <c r="O91" i="2"/>
  <c r="U90" i="2"/>
  <c r="T90" i="2"/>
  <c r="S90" i="2"/>
  <c r="R90" i="2"/>
  <c r="Q90" i="2"/>
  <c r="P90" i="2"/>
  <c r="O90" i="2"/>
  <c r="U89" i="2"/>
  <c r="T89" i="2"/>
  <c r="S89" i="2"/>
  <c r="R89" i="2"/>
  <c r="Q89" i="2"/>
  <c r="P89" i="2"/>
  <c r="O89" i="2"/>
  <c r="U88" i="2"/>
  <c r="T88" i="2"/>
  <c r="S88" i="2"/>
  <c r="R88" i="2"/>
  <c r="Q88" i="2"/>
  <c r="P88" i="2"/>
  <c r="O88" i="2"/>
  <c r="U87" i="2"/>
  <c r="T87" i="2"/>
  <c r="S87" i="2"/>
  <c r="R87" i="2"/>
  <c r="Q87" i="2"/>
  <c r="P87" i="2"/>
  <c r="O87" i="2"/>
  <c r="U86" i="2"/>
  <c r="T86" i="2"/>
  <c r="S86" i="2"/>
  <c r="R86" i="2"/>
  <c r="Q86" i="2"/>
  <c r="P86" i="2"/>
  <c r="O86" i="2"/>
  <c r="U85" i="2"/>
  <c r="T85" i="2"/>
  <c r="S85" i="2"/>
  <c r="R85" i="2"/>
  <c r="Q85" i="2"/>
  <c r="P85" i="2"/>
  <c r="O85" i="2"/>
  <c r="U84" i="2"/>
  <c r="T84" i="2"/>
  <c r="S84" i="2"/>
  <c r="R84" i="2"/>
  <c r="Q84" i="2"/>
  <c r="P84" i="2"/>
  <c r="O84" i="2"/>
  <c r="U83" i="2"/>
  <c r="T83" i="2"/>
  <c r="S83" i="2"/>
  <c r="R83" i="2"/>
  <c r="Q83" i="2"/>
  <c r="P83" i="2"/>
  <c r="O83" i="2"/>
  <c r="U82" i="2"/>
  <c r="T82" i="2"/>
  <c r="S82" i="2"/>
  <c r="R82" i="2"/>
  <c r="Q82" i="2"/>
  <c r="P82" i="2"/>
  <c r="O82" i="2"/>
  <c r="U81" i="2"/>
  <c r="T81" i="2"/>
  <c r="S81" i="2"/>
  <c r="R81" i="2"/>
  <c r="Q81" i="2"/>
  <c r="P81" i="2"/>
  <c r="O81" i="2"/>
  <c r="U80" i="2"/>
  <c r="T80" i="2"/>
  <c r="S80" i="2"/>
  <c r="R80" i="2"/>
  <c r="Q80" i="2"/>
  <c r="P80" i="2"/>
  <c r="O80" i="2"/>
  <c r="U79" i="2"/>
  <c r="T79" i="2"/>
  <c r="S79" i="2"/>
  <c r="R79" i="2"/>
  <c r="Q79" i="2"/>
  <c r="P79" i="2"/>
  <c r="O79" i="2"/>
  <c r="U78" i="2"/>
  <c r="T78" i="2"/>
  <c r="S78" i="2"/>
  <c r="R78" i="2"/>
  <c r="Q78" i="2"/>
  <c r="P78" i="2"/>
  <c r="O78" i="2"/>
  <c r="U77" i="2"/>
  <c r="T77" i="2"/>
  <c r="S77" i="2"/>
  <c r="R77" i="2"/>
  <c r="Q77" i="2"/>
  <c r="P77" i="2"/>
  <c r="O77" i="2"/>
  <c r="U76" i="2"/>
  <c r="T76" i="2"/>
  <c r="S76" i="2"/>
  <c r="R76" i="2"/>
  <c r="Q76" i="2"/>
  <c r="P76" i="2"/>
  <c r="O76" i="2"/>
  <c r="U75" i="2"/>
  <c r="T75" i="2"/>
  <c r="S75" i="2"/>
  <c r="R75" i="2"/>
  <c r="Q75" i="2"/>
  <c r="P75" i="2"/>
  <c r="O75" i="2"/>
  <c r="U74" i="2"/>
  <c r="T74" i="2"/>
  <c r="S74" i="2"/>
  <c r="R74" i="2"/>
  <c r="Q74" i="2"/>
  <c r="P74" i="2"/>
  <c r="O74" i="2"/>
  <c r="U73" i="2"/>
  <c r="T73" i="2"/>
  <c r="S73" i="2"/>
  <c r="R73" i="2"/>
  <c r="Q73" i="2"/>
  <c r="P73" i="2"/>
  <c r="O73" i="2"/>
  <c r="U72" i="2"/>
  <c r="T72" i="2"/>
  <c r="S72" i="2"/>
  <c r="R72" i="2"/>
  <c r="Q72" i="2"/>
  <c r="P72" i="2"/>
  <c r="O72" i="2"/>
  <c r="U71" i="2"/>
  <c r="T71" i="2"/>
  <c r="S71" i="2"/>
  <c r="R71" i="2"/>
  <c r="Q71" i="2"/>
  <c r="P71" i="2"/>
  <c r="O71" i="2"/>
  <c r="U70" i="2"/>
  <c r="T70" i="2"/>
  <c r="S70" i="2"/>
  <c r="R70" i="2"/>
  <c r="Q70" i="2"/>
  <c r="P70" i="2"/>
  <c r="O70" i="2"/>
  <c r="U69" i="2"/>
  <c r="T69" i="2"/>
  <c r="S69" i="2"/>
  <c r="R69" i="2"/>
  <c r="Q69" i="2"/>
  <c r="P69" i="2"/>
  <c r="O69" i="2"/>
  <c r="U68" i="2"/>
  <c r="T68" i="2"/>
  <c r="S68" i="2"/>
  <c r="R68" i="2"/>
  <c r="Q68" i="2"/>
  <c r="P68" i="2"/>
  <c r="O68" i="2"/>
  <c r="U67" i="2"/>
  <c r="T67" i="2"/>
  <c r="S67" i="2"/>
  <c r="R67" i="2"/>
  <c r="Q67" i="2"/>
  <c r="P67" i="2"/>
  <c r="O67" i="2"/>
  <c r="U66" i="2"/>
  <c r="T66" i="2"/>
  <c r="S66" i="2"/>
  <c r="R66" i="2"/>
  <c r="Q66" i="2"/>
  <c r="P66" i="2"/>
  <c r="O66" i="2"/>
  <c r="U65" i="2"/>
  <c r="T65" i="2"/>
  <c r="S65" i="2"/>
  <c r="R65" i="2"/>
  <c r="Q65" i="2"/>
  <c r="P65" i="2"/>
  <c r="O65" i="2"/>
  <c r="U64" i="2"/>
  <c r="T64" i="2"/>
  <c r="S64" i="2"/>
  <c r="R64" i="2"/>
  <c r="Q64" i="2"/>
  <c r="P64" i="2"/>
  <c r="O64" i="2"/>
  <c r="U63" i="2"/>
  <c r="T63" i="2"/>
  <c r="S63" i="2"/>
  <c r="R63" i="2"/>
  <c r="Q63" i="2"/>
  <c r="P63" i="2"/>
  <c r="O63" i="2"/>
  <c r="U62" i="2"/>
  <c r="T62" i="2"/>
  <c r="S62" i="2"/>
  <c r="R62" i="2"/>
  <c r="Q62" i="2"/>
  <c r="P62" i="2"/>
  <c r="O62" i="2"/>
  <c r="U61" i="2"/>
  <c r="T61" i="2"/>
  <c r="S61" i="2"/>
  <c r="R61" i="2"/>
  <c r="Q61" i="2"/>
  <c r="P61" i="2"/>
  <c r="O61" i="2"/>
  <c r="U60" i="2"/>
  <c r="T60" i="2"/>
  <c r="S60" i="2"/>
  <c r="R60" i="2"/>
  <c r="Q60" i="2"/>
  <c r="P60" i="2"/>
  <c r="O60" i="2"/>
  <c r="U59" i="2"/>
  <c r="T59" i="2"/>
  <c r="S59" i="2"/>
  <c r="R59" i="2"/>
  <c r="Q59" i="2"/>
  <c r="P59" i="2"/>
  <c r="O59" i="2"/>
  <c r="U58" i="2"/>
  <c r="T58" i="2"/>
  <c r="S58" i="2"/>
  <c r="R58" i="2"/>
  <c r="Q58" i="2"/>
  <c r="P58" i="2"/>
  <c r="O58" i="2"/>
  <c r="U57" i="2"/>
  <c r="T57" i="2"/>
  <c r="S57" i="2"/>
  <c r="R57" i="2"/>
  <c r="Q57" i="2"/>
  <c r="P57" i="2"/>
  <c r="O57" i="2"/>
  <c r="U56" i="2"/>
  <c r="T56" i="2"/>
  <c r="S56" i="2"/>
  <c r="R56" i="2"/>
  <c r="Q56" i="2"/>
  <c r="P56" i="2"/>
  <c r="O56" i="2"/>
  <c r="U55" i="2"/>
  <c r="T55" i="2"/>
  <c r="S55" i="2"/>
  <c r="R55" i="2"/>
  <c r="Q55" i="2"/>
  <c r="P55" i="2"/>
  <c r="O55" i="2"/>
  <c r="U54" i="2"/>
  <c r="T54" i="2"/>
  <c r="S54" i="2"/>
  <c r="R54" i="2"/>
  <c r="Q54" i="2"/>
  <c r="P54" i="2"/>
  <c r="O54" i="2"/>
  <c r="U53" i="2"/>
  <c r="T53" i="2"/>
  <c r="S53" i="2"/>
  <c r="R53" i="2"/>
  <c r="Q53" i="2"/>
  <c r="P53" i="2"/>
  <c r="O53" i="2"/>
  <c r="U52" i="2"/>
  <c r="T52" i="2"/>
  <c r="S52" i="2"/>
  <c r="R52" i="2"/>
  <c r="Q52" i="2"/>
  <c r="P52" i="2"/>
  <c r="O52" i="2"/>
  <c r="U51" i="2"/>
  <c r="T51" i="2"/>
  <c r="S51" i="2"/>
  <c r="R51" i="2"/>
  <c r="Q51" i="2"/>
  <c r="P51" i="2"/>
  <c r="O51" i="2"/>
  <c r="U50" i="2"/>
  <c r="T50" i="2"/>
  <c r="S50" i="2"/>
  <c r="R50" i="2"/>
  <c r="Q50" i="2"/>
  <c r="P50" i="2"/>
  <c r="O50" i="2"/>
  <c r="U49" i="2"/>
  <c r="T49" i="2"/>
  <c r="S49" i="2"/>
  <c r="R49" i="2"/>
  <c r="Q49" i="2"/>
  <c r="P49" i="2"/>
  <c r="O49" i="2"/>
  <c r="U48" i="2"/>
  <c r="T48" i="2"/>
  <c r="S48" i="2"/>
  <c r="R48" i="2"/>
  <c r="Q48" i="2"/>
  <c r="P48" i="2"/>
  <c r="O48" i="2"/>
  <c r="U47" i="2"/>
  <c r="T47" i="2"/>
  <c r="S47" i="2"/>
  <c r="R47" i="2"/>
  <c r="Q47" i="2"/>
  <c r="P47" i="2"/>
  <c r="O47" i="2"/>
  <c r="U46" i="2"/>
  <c r="T46" i="2"/>
  <c r="S46" i="2"/>
  <c r="R46" i="2"/>
  <c r="Q46" i="2"/>
  <c r="P46" i="2"/>
  <c r="O46" i="2"/>
  <c r="U45" i="2"/>
  <c r="T45" i="2"/>
  <c r="S45" i="2"/>
  <c r="R45" i="2"/>
  <c r="Q45" i="2"/>
  <c r="P45" i="2"/>
  <c r="O45" i="2"/>
  <c r="U44" i="2"/>
  <c r="T44" i="2"/>
  <c r="S44" i="2"/>
  <c r="R44" i="2"/>
  <c r="Q44" i="2"/>
  <c r="P44" i="2"/>
  <c r="O44" i="2"/>
  <c r="U43" i="2"/>
  <c r="T43" i="2"/>
  <c r="S43" i="2"/>
  <c r="R43" i="2"/>
  <c r="Q43" i="2"/>
  <c r="P43" i="2"/>
  <c r="O43" i="2"/>
  <c r="U42" i="2"/>
  <c r="T42" i="2"/>
  <c r="S42" i="2"/>
  <c r="R42" i="2"/>
  <c r="Q42" i="2"/>
  <c r="P42" i="2"/>
  <c r="O42" i="2"/>
  <c r="U41" i="2"/>
  <c r="T41" i="2"/>
  <c r="S41" i="2"/>
  <c r="R41" i="2"/>
  <c r="Q41" i="2"/>
  <c r="P41" i="2"/>
  <c r="O41" i="2"/>
  <c r="U40" i="2"/>
  <c r="T40" i="2"/>
  <c r="S40" i="2"/>
  <c r="R40" i="2"/>
  <c r="Q40" i="2"/>
  <c r="P40" i="2"/>
  <c r="O40" i="2"/>
  <c r="U39" i="2"/>
  <c r="T39" i="2"/>
  <c r="S39" i="2"/>
  <c r="R39" i="2"/>
  <c r="Q39" i="2"/>
  <c r="P39" i="2"/>
  <c r="O39" i="2"/>
  <c r="U38" i="2"/>
  <c r="T38" i="2"/>
  <c r="S38" i="2"/>
  <c r="R38" i="2"/>
  <c r="Q38" i="2"/>
  <c r="P38" i="2"/>
  <c r="O38" i="2"/>
  <c r="U37" i="2"/>
  <c r="T37" i="2"/>
  <c r="S37" i="2"/>
  <c r="R37" i="2"/>
  <c r="Q37" i="2"/>
  <c r="P37" i="2"/>
  <c r="O37" i="2"/>
  <c r="U36" i="2"/>
  <c r="T36" i="2"/>
  <c r="S36" i="2"/>
  <c r="R36" i="2"/>
  <c r="Q36" i="2"/>
  <c r="P36" i="2"/>
  <c r="O36" i="2"/>
  <c r="U35" i="2"/>
  <c r="T35" i="2"/>
  <c r="S35" i="2"/>
  <c r="R35" i="2"/>
  <c r="Q35" i="2"/>
  <c r="P35" i="2"/>
  <c r="O35" i="2"/>
  <c r="U34" i="2"/>
  <c r="T34" i="2"/>
  <c r="S34" i="2"/>
  <c r="R34" i="2"/>
  <c r="Q34" i="2"/>
  <c r="P34" i="2"/>
  <c r="O34" i="2"/>
  <c r="U33" i="2"/>
  <c r="T33" i="2"/>
  <c r="S33" i="2"/>
  <c r="R33" i="2"/>
  <c r="Q33" i="2"/>
  <c r="P33" i="2"/>
  <c r="O33" i="2"/>
  <c r="U32" i="2"/>
  <c r="T32" i="2"/>
  <c r="S32" i="2"/>
  <c r="R32" i="2"/>
  <c r="Q32" i="2"/>
  <c r="P32" i="2"/>
  <c r="O32" i="2"/>
  <c r="U31" i="2"/>
  <c r="T31" i="2"/>
  <c r="S31" i="2"/>
  <c r="R31" i="2"/>
  <c r="Q31" i="2"/>
  <c r="P31" i="2"/>
  <c r="O31" i="2"/>
  <c r="U30" i="2"/>
  <c r="T30" i="2"/>
  <c r="S30" i="2"/>
  <c r="R30" i="2"/>
  <c r="Q30" i="2"/>
  <c r="P30" i="2"/>
  <c r="O30" i="2"/>
  <c r="U29" i="2"/>
  <c r="T29" i="2"/>
  <c r="S29" i="2"/>
  <c r="R29" i="2"/>
  <c r="Q29" i="2"/>
  <c r="P29" i="2"/>
  <c r="O29" i="2"/>
  <c r="U28" i="2"/>
  <c r="T28" i="2"/>
  <c r="S28" i="2"/>
  <c r="R28" i="2"/>
  <c r="Q28" i="2"/>
  <c r="P28" i="2"/>
  <c r="O28" i="2"/>
  <c r="U27" i="2"/>
  <c r="T27" i="2"/>
  <c r="S27" i="2"/>
  <c r="R27" i="2"/>
  <c r="Q27" i="2"/>
  <c r="P27" i="2"/>
  <c r="O27" i="2"/>
  <c r="U26" i="2"/>
  <c r="T26" i="2"/>
  <c r="S26" i="2"/>
  <c r="R26" i="2"/>
  <c r="Q26" i="2"/>
  <c r="P26" i="2"/>
  <c r="O26" i="2"/>
  <c r="U25" i="2"/>
  <c r="T25" i="2"/>
  <c r="S25" i="2"/>
  <c r="R25" i="2"/>
  <c r="Q25" i="2"/>
  <c r="P25" i="2"/>
  <c r="O25" i="2"/>
  <c r="U24" i="2"/>
  <c r="T24" i="2"/>
  <c r="S24" i="2"/>
  <c r="R24" i="2"/>
  <c r="Q24" i="2"/>
  <c r="P24" i="2"/>
  <c r="O24" i="2"/>
  <c r="U23" i="2"/>
  <c r="T23" i="2"/>
  <c r="S23" i="2"/>
  <c r="R23" i="2"/>
  <c r="Q23" i="2"/>
  <c r="P23" i="2"/>
  <c r="O23" i="2"/>
  <c r="U22" i="2"/>
  <c r="T22" i="2"/>
  <c r="S22" i="2"/>
  <c r="R22" i="2"/>
  <c r="Q22" i="2"/>
  <c r="P22" i="2"/>
  <c r="O22" i="2"/>
  <c r="U21" i="2"/>
  <c r="T21" i="2"/>
  <c r="S21" i="2"/>
  <c r="R21" i="2"/>
  <c r="Q21" i="2"/>
  <c r="P21" i="2"/>
  <c r="O21" i="2"/>
  <c r="U20" i="2"/>
  <c r="T20" i="2"/>
  <c r="S20" i="2"/>
  <c r="R20" i="2"/>
  <c r="Q20" i="2"/>
  <c r="P20" i="2"/>
  <c r="O20" i="2"/>
  <c r="U19" i="2"/>
  <c r="T19" i="2"/>
  <c r="S19" i="2"/>
  <c r="R19" i="2"/>
  <c r="Q19" i="2"/>
  <c r="P19" i="2"/>
  <c r="O19" i="2"/>
  <c r="U18" i="2"/>
  <c r="T18" i="2"/>
  <c r="S18" i="2"/>
  <c r="R18" i="2"/>
  <c r="Q18" i="2"/>
  <c r="P18" i="2"/>
  <c r="O18" i="2"/>
  <c r="U17" i="2"/>
  <c r="T17" i="2"/>
  <c r="S17" i="2"/>
  <c r="R17" i="2"/>
  <c r="Q17" i="2"/>
  <c r="P17" i="2"/>
  <c r="O17" i="2"/>
  <c r="U16" i="2"/>
  <c r="T16" i="2"/>
  <c r="S16" i="2"/>
  <c r="R16" i="2"/>
  <c r="Q16" i="2"/>
  <c r="P16" i="2"/>
  <c r="O16" i="2"/>
  <c r="U15" i="2"/>
  <c r="T15" i="2"/>
  <c r="S15" i="2"/>
  <c r="R15" i="2"/>
  <c r="Q15" i="2"/>
  <c r="P15" i="2"/>
  <c r="O15" i="2"/>
  <c r="U14" i="2"/>
  <c r="T14" i="2"/>
  <c r="S14" i="2"/>
  <c r="R14" i="2"/>
  <c r="Q14" i="2"/>
  <c r="P14" i="2"/>
  <c r="O14" i="2"/>
  <c r="U13" i="2"/>
  <c r="T13" i="2"/>
  <c r="S13" i="2"/>
  <c r="R13" i="2"/>
  <c r="Q13" i="2"/>
  <c r="P13" i="2"/>
  <c r="O13" i="2"/>
  <c r="U12" i="2"/>
  <c r="T12" i="2"/>
  <c r="S12" i="2"/>
  <c r="R12" i="2"/>
  <c r="Q12" i="2"/>
  <c r="P12" i="2"/>
  <c r="O12" i="2"/>
  <c r="U11" i="2"/>
  <c r="T11" i="2"/>
  <c r="S11" i="2"/>
  <c r="R11" i="2"/>
  <c r="Q11" i="2"/>
  <c r="P11" i="2"/>
  <c r="O11" i="2"/>
  <c r="U10" i="2"/>
  <c r="T10" i="2"/>
  <c r="S10" i="2"/>
  <c r="R10" i="2"/>
  <c r="Q10" i="2"/>
  <c r="P10" i="2"/>
  <c r="O10" i="2"/>
  <c r="U9" i="2"/>
  <c r="T9" i="2"/>
  <c r="S9" i="2"/>
  <c r="R9" i="2"/>
  <c r="Q9" i="2"/>
  <c r="P9" i="2"/>
  <c r="O9" i="2"/>
  <c r="U8" i="2"/>
  <c r="T8" i="2"/>
  <c r="S8" i="2"/>
  <c r="R8" i="2"/>
  <c r="Q8" i="2"/>
  <c r="P8" i="2"/>
  <c r="O8" i="2"/>
  <c r="U7" i="2"/>
  <c r="T7" i="2"/>
  <c r="S7" i="2"/>
  <c r="R7" i="2"/>
  <c r="Q7" i="2"/>
  <c r="P7" i="2"/>
  <c r="O7" i="2"/>
  <c r="U6" i="2"/>
  <c r="T6" i="2"/>
  <c r="S6" i="2"/>
  <c r="R6" i="2"/>
  <c r="Q6" i="2"/>
  <c r="P6" i="2"/>
  <c r="O6" i="2"/>
  <c r="U5" i="2"/>
  <c r="T5" i="2"/>
  <c r="S5" i="2"/>
  <c r="R5" i="2"/>
  <c r="Q5" i="2"/>
  <c r="P5" i="2"/>
  <c r="O5" i="2"/>
  <c r="U4" i="2"/>
  <c r="T4" i="2"/>
  <c r="S4" i="2"/>
  <c r="R4" i="2"/>
  <c r="Q4" i="2"/>
  <c r="P4" i="2"/>
  <c r="O4" i="2"/>
  <c r="U3" i="2"/>
  <c r="T3" i="2"/>
  <c r="S3" i="2"/>
  <c r="R3" i="2"/>
  <c r="Q3" i="2"/>
  <c r="P3" i="2"/>
  <c r="O3" i="2"/>
  <c r="U2" i="2"/>
  <c r="T2" i="2"/>
  <c r="S2" i="2"/>
  <c r="R2" i="2"/>
  <c r="Q2" i="2"/>
  <c r="P2" i="2"/>
  <c r="O2" i="2"/>
  <c r="F20" i="3"/>
  <c r="E20" i="3"/>
  <c r="D20" i="3"/>
  <c r="C20" i="3"/>
  <c r="H18" i="3"/>
  <c r="G18" i="3"/>
  <c r="H17" i="3"/>
  <c r="G17" i="3"/>
  <c r="H16" i="3"/>
  <c r="G16" i="3"/>
  <c r="C13" i="3"/>
</calcChain>
</file>

<file path=xl/sharedStrings.xml><?xml version="1.0" encoding="utf-8"?>
<sst xmlns="http://schemas.openxmlformats.org/spreadsheetml/2006/main" count="902" uniqueCount="175">
  <si>
    <t>Categoria</t>
  </si>
  <si>
    <t>Variable</t>
  </si>
  <si>
    <t>Comentarios</t>
  </si>
  <si>
    <t>Calculo</t>
  </si>
  <si>
    <t>Target</t>
  </si>
  <si>
    <t>Fecha</t>
  </si>
  <si>
    <t>Horario (o Mañana/Tarde/Noche)</t>
  </si>
  <si>
    <t>Dìa de la semana</t>
  </si>
  <si>
    <t>Fecha Torneo</t>
  </si>
  <si>
    <t>% avance del torneo</t>
  </si>
  <si>
    <t>Arbitro</t>
  </si>
  <si>
    <t>referee</t>
  </si>
  <si>
    <t>Home, Draw, Away</t>
  </si>
  <si>
    <t>0, 1, 2</t>
  </si>
  <si>
    <t>Historial Equipo</t>
  </si>
  <si>
    <t>goals_scored</t>
  </si>
  <si>
    <t>total_shots</t>
  </si>
  <si>
    <t>shots_on_target</t>
  </si>
  <si>
    <t>shots_off_target</t>
  </si>
  <si>
    <t>ball_posession</t>
  </si>
  <si>
    <t>total_passes</t>
  </si>
  <si>
    <t>passess_accuracy</t>
  </si>
  <si>
    <t>fouls_received</t>
  </si>
  <si>
    <t>shots_inside_box</t>
  </si>
  <si>
    <t>shots_outside_box</t>
  </si>
  <si>
    <t>Subcategoria</t>
  </si>
  <si>
    <t>Fuente</t>
  </si>
  <si>
    <t>Ataque</t>
  </si>
  <si>
    <t>Defensa</t>
  </si>
  <si>
    <t>fouls_committed</t>
  </si>
  <si>
    <t>blocked_shots</t>
  </si>
  <si>
    <t>goalkeeper_saves</t>
  </si>
  <si>
    <t>goals_received</t>
  </si>
  <si>
    <t>shots_on_target_opp</t>
  </si>
  <si>
    <t>corner_kicks</t>
  </si>
  <si>
    <t>yellow_cards_opp</t>
  </si>
  <si>
    <t>red_cards_opp</t>
  </si>
  <si>
    <t>yellow_cards</t>
  </si>
  <si>
    <t>red_cards</t>
  </si>
  <si>
    <t>shots_off_target_opp</t>
  </si>
  <si>
    <t>total_shots_opp</t>
  </si>
  <si>
    <t>shots_inside_box_opp</t>
  </si>
  <si>
    <t>shots_outside_box_opp</t>
  </si>
  <si>
    <t>ft_api_matches</t>
  </si>
  <si>
    <t>ft_api_matches_stats_teams</t>
  </si>
  <si>
    <t>Promedio sobre x ultimos partidos</t>
  </si>
  <si>
    <t>Para Home y para Away teams - Generar variables agregadas</t>
  </si>
  <si>
    <t>Fecha partido / Total fechas</t>
  </si>
  <si>
    <t>avg_player_rating_start_xi</t>
  </si>
  <si>
    <t>Promedio de player rating del 11 inicial</t>
  </si>
  <si>
    <t>ft_api_matches_stats_players</t>
  </si>
  <si>
    <t>Racha / Streak / Form</t>
  </si>
  <si>
    <t>form</t>
  </si>
  <si>
    <t>Psicologia</t>
  </si>
  <si>
    <t>motivacion</t>
  </si>
  <si>
    <t>Ver "Predicting the outcome of soccer matches using ML"</t>
  </si>
  <si>
    <t>Clasico, pelea por torneo, pelea por descenso, pelea por entrar a una copa</t>
  </si>
  <si>
    <t>Relativo Equipos</t>
  </si>
  <si>
    <t>goals_difference</t>
  </si>
  <si>
    <t>rank_difference</t>
  </si>
  <si>
    <t>head_to_head</t>
  </si>
  <si>
    <t>player_rating_difference</t>
  </si>
  <si>
    <t>Home / Away</t>
  </si>
  <si>
    <t>home_win_pct</t>
  </si>
  <si>
    <t>home_draw_pct</t>
  </si>
  <si>
    <t>home_lose_pct</t>
  </si>
  <si>
    <t>away_win_pct</t>
  </si>
  <si>
    <t>away_draw_pct</t>
  </si>
  <si>
    <t>away_lose_pct</t>
  </si>
  <si>
    <t>Distancia recorrida por equipo visitante</t>
  </si>
  <si>
    <t>key_players_pct</t>
  </si>
  <si>
    <t>Disponibilidad de jugadores claves (top scorer, top assister, top defender)</t>
  </si>
  <si>
    <t>ft_api_standings</t>
  </si>
  <si>
    <t>days_since_last_match</t>
  </si>
  <si>
    <t>Fatigue</t>
  </si>
  <si>
    <t>toughness_previous_match</t>
  </si>
  <si>
    <t>cnt_players_rested</t>
  </si>
  <si>
    <t>distance_travelled_away</t>
  </si>
  <si>
    <t>Partido</t>
  </si>
  <si>
    <t>formation</t>
  </si>
  <si>
    <t>ft_api_matches_lineups_teams</t>
  </si>
  <si>
    <t>ft_api_matches_stats_players / ft_api_matches_lineups_players</t>
  </si>
  <si>
    <t>Internacional</t>
  </si>
  <si>
    <t>home_juega_copa</t>
  </si>
  <si>
    <t>away_juega_copa</t>
  </si>
  <si>
    <t>League</t>
  </si>
  <si>
    <t>Name</t>
  </si>
  <si>
    <t>Season</t>
  </si>
  <si>
    <t>Matches</t>
  </si>
  <si>
    <t>Events</t>
  </si>
  <si>
    <t>Lineups Players</t>
  </si>
  <si>
    <t>Lineups Teams</t>
  </si>
  <si>
    <t>Predictions</t>
  </si>
  <si>
    <t>Stats Players</t>
  </si>
  <si>
    <t>Stats Teams</t>
  </si>
  <si>
    <t>Standings</t>
  </si>
  <si>
    <t>Primera Division</t>
  </si>
  <si>
    <t>Country</t>
  </si>
  <si>
    <t>Argentina</t>
  </si>
  <si>
    <t>CONMEBOL Sudamericana</t>
  </si>
  <si>
    <t>CONMEBOL Libertadores</t>
  </si>
  <si>
    <t>CONMEBOL Libertadores U20</t>
  </si>
  <si>
    <t>CONMEBOL Recopa</t>
  </si>
  <si>
    <t>World Cup - Qualification South America</t>
  </si>
  <si>
    <t>Primera B Nacional</t>
  </si>
  <si>
    <t>Copa Argentina</t>
  </si>
  <si>
    <t>Copa de la Superliga</t>
  </si>
  <si>
    <t>Trofeo de Campeones de la Superliga</t>
  </si>
  <si>
    <t>Super Copa</t>
  </si>
  <si>
    <t>Bolivia</t>
  </si>
  <si>
    <t>Brazil</t>
  </si>
  <si>
    <t>Serie A</t>
  </si>
  <si>
    <t>Serie B</t>
  </si>
  <si>
    <t>Copa do Brasil</t>
  </si>
  <si>
    <t>Supercopa do Brasil</t>
  </si>
  <si>
    <t>Chile</t>
  </si>
  <si>
    <t>Primera B</t>
  </si>
  <si>
    <t>Super Cup</t>
  </si>
  <si>
    <t>Segunda Division</t>
  </si>
  <si>
    <t>Primera A</t>
  </si>
  <si>
    <t>Copa Colombia</t>
  </si>
  <si>
    <t>Colombia</t>
  </si>
  <si>
    <t>Superliga</t>
  </si>
  <si>
    <t>Ecuador</t>
  </si>
  <si>
    <t>Peru</t>
  </si>
  <si>
    <t>Copa Bicentenario</t>
  </si>
  <si>
    <t>Supercopa</t>
  </si>
  <si>
    <t>Paraguay</t>
  </si>
  <si>
    <t>Primera Division - Apertura</t>
  </si>
  <si>
    <t>Primera Division - Clausura</t>
  </si>
  <si>
    <t>Uruguay</t>
  </si>
  <si>
    <t>Copa Paraguay</t>
  </si>
  <si>
    <t>Venezuela</t>
  </si>
  <si>
    <t>Sudamerica</t>
  </si>
  <si>
    <t>Teams</t>
  </si>
  <si>
    <t>Away</t>
  </si>
  <si>
    <t>Draw</t>
  </si>
  <si>
    <t>Home</t>
  </si>
  <si>
    <t>Inicio Temporada</t>
  </si>
  <si>
    <t>q_transfers</t>
  </si>
  <si>
    <t>standing_last_season</t>
  </si>
  <si>
    <t>Categorica: Campeon, Subcampeon, 3-5, 6-10, etc., Ascenso</t>
  </si>
  <si>
    <t>home_away_form</t>
  </si>
  <si>
    <t>Performance ultimos x partidos</t>
  </si>
  <si>
    <t>Performance ultimos x partidos jugando de local/visitante</t>
  </si>
  <si>
    <t>fl_juega_copa</t>
  </si>
  <si>
    <t>Away/Draw</t>
  </si>
  <si>
    <t>Home/Draw</t>
  </si>
  <si>
    <t>Prediction</t>
  </si>
  <si>
    <t>Result</t>
  </si>
  <si>
    <t>Grand Total</t>
  </si>
  <si>
    <t>Bookmakers</t>
  </si>
  <si>
    <t>Accuracy</t>
  </si>
  <si>
    <t>Total Accuracy</t>
  </si>
  <si>
    <t>Share</t>
  </si>
  <si>
    <t>Liga</t>
  </si>
  <si>
    <t>Copa</t>
  </si>
  <si>
    <t>Tipo Torneo</t>
  </si>
  <si>
    <t>Events%</t>
  </si>
  <si>
    <t>Lineups Teams%</t>
  </si>
  <si>
    <t>Lineups Players%</t>
  </si>
  <si>
    <t>Predictions%</t>
  </si>
  <si>
    <t>Stats Teams%</t>
  </si>
  <si>
    <t>Stats Players%</t>
  </si>
  <si>
    <t>Standings%</t>
  </si>
  <si>
    <t>Copa Peru</t>
  </si>
  <si>
    <t>result</t>
  </si>
  <si>
    <t>Mexico</t>
  </si>
  <si>
    <t>Copa MX</t>
  </si>
  <si>
    <t>Campeón de Campeones</t>
  </si>
  <si>
    <t>Cup</t>
  </si>
  <si>
    <t>Liga MX</t>
  </si>
  <si>
    <t>Ascenso MX</t>
  </si>
  <si>
    <t>Liga Premier Serie A</t>
  </si>
  <si>
    <t>Copa por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</si>
</sst>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double">
        <color theme="8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numFmt numFmtId="13" formatCode="0%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16.737810300925" createdVersion="7" refreshedVersion="7" minRefreshableVersion="3" recordCount="9" xr:uid="{07491C63-F73E-48F9-91FC-FC41F9CCA4D7}">
  <cacheSource type="worksheet">
    <worksheetSource ref="B2:D11" sheet="Sheet3"/>
  </cacheSource>
  <cacheFields count="3">
    <cacheField name="Prediction" numFmtId="0">
      <sharedItems count="3">
        <s v="Away/Draw"/>
        <s v="Draw"/>
        <s v="Home/Draw"/>
      </sharedItems>
    </cacheField>
    <cacheField name="Result" numFmtId="0">
      <sharedItems count="3">
        <s v="Away"/>
        <s v="Draw"/>
        <s v="Home"/>
      </sharedItems>
    </cacheField>
    <cacheField name="Matches" numFmtId="0">
      <sharedItems containsSemiMixedTypes="0" containsString="0" containsNumber="1" containsInteger="1" minValue="95" maxValue="3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25.755620254633" createdVersion="7" refreshedVersion="7" minRefreshableVersion="3" recordCount="174" xr:uid="{C8408CA1-5B2F-43C9-A9DF-9F3A99FF66FA}">
  <cacheSource type="worksheet">
    <worksheetSource ref="A1:U175" sheet="Datos"/>
  </cacheSource>
  <cacheFields count="21">
    <cacheField name="Country" numFmtId="0">
      <sharedItems count="11">
        <s v="Argentina"/>
        <s v="Bolivia"/>
        <s v="Brazil"/>
        <s v="Chile"/>
        <s v="Colombia"/>
        <s v="Ecuador"/>
        <s v="Peru"/>
        <s v="Paraguay"/>
        <s v="Uruguay"/>
        <s v="Venezuela"/>
        <s v="Sudamerica"/>
      </sharedItems>
    </cacheField>
    <cacheField name="League" numFmtId="0">
      <sharedItems containsSemiMixedTypes="0" containsString="0" containsNumber="1" containsInteger="1" minValue="11" maxValue="810"/>
    </cacheField>
    <cacheField name="Season" numFmtId="0">
      <sharedItems containsSemiMixedTypes="0" containsString="0" containsNumber="1" containsInteger="1" minValue="34" maxValue="2021"/>
    </cacheField>
    <cacheField name="Name" numFmtId="0">
      <sharedItems count="30">
        <s v="Primera Division"/>
        <s v="Primera B Nacional"/>
        <s v="Copa Argentina"/>
        <s v="Copa de la Superliga"/>
        <s v="Trofeo de Campeones de la Superliga"/>
        <s v="Super Copa"/>
        <s v="Serie A"/>
        <s v="Serie B"/>
        <s v="Copa do Brasil"/>
        <s v="Supercopa do Brasil"/>
        <s v="Primera B"/>
        <s v="Super Cup"/>
        <s v="Primera A"/>
        <s v="Copa Colombia"/>
        <s v="Superliga"/>
        <s v="Segunda Division"/>
        <s v="Copa Bicentenario"/>
        <s v="Copa Peru"/>
        <s v="Supercopa"/>
        <s v="Primera Division - Apertura"/>
        <s v="Primera Division - Clausura"/>
        <s v="Copa Paraguay"/>
        <s v="CONMEBOL Sudamericana"/>
        <s v="CONMEBOL Libertadores"/>
        <s v="CONMEBOL Libertadores U20"/>
        <s v="CONMEBOL Recopa"/>
        <s v="World Cup - Qualification South America"/>
        <s v="Nacional B" u="1"/>
        <s v="Supercopa de Ecuador" u="1"/>
        <s v="Copa America" u="1"/>
      </sharedItems>
    </cacheField>
    <cacheField name="Tipo Torneo" numFmtId="0">
      <sharedItems count="2">
        <s v="Liga"/>
        <s v="Copa"/>
      </sharedItems>
    </cacheField>
    <cacheField name="Matches" numFmtId="0">
      <sharedItems containsString="0" containsBlank="1" containsNumber="1" containsInteger="1" minValue="0" maxValue="510"/>
    </cacheField>
    <cacheField name="Teams" numFmtId="0">
      <sharedItems containsString="0" containsBlank="1" containsNumber="1" containsInteger="1" minValue="0" maxValue="86"/>
    </cacheField>
    <cacheField name="Events" numFmtId="0">
      <sharedItems containsString="0" containsBlank="1" containsNumber="1" containsInteger="1" minValue="0" maxValue="506"/>
    </cacheField>
    <cacheField name="Lineups Teams" numFmtId="0">
      <sharedItems containsString="0" containsBlank="1" containsNumber="1" containsInteger="1" minValue="0" maxValue="447"/>
    </cacheField>
    <cacheField name="Lineups Players" numFmtId="0">
      <sharedItems containsString="0" containsBlank="1" containsNumber="1" containsInteger="1" minValue="0" maxValue="447"/>
    </cacheField>
    <cacheField name="Predictions" numFmtId="0">
      <sharedItems containsString="0" containsBlank="1" containsNumber="1" containsInteger="1" minValue="0" maxValue="510"/>
    </cacheField>
    <cacheField name="Stats Teams" numFmtId="0">
      <sharedItems containsString="0" containsBlank="1" containsNumber="1" containsInteger="1" minValue="0" maxValue="448"/>
    </cacheField>
    <cacheField name="Stats Players" numFmtId="0">
      <sharedItems containsString="0" containsBlank="1" containsNumber="1" containsInteger="1" minValue="0" maxValue="439"/>
    </cacheField>
    <cacheField name="Standings" numFmtId="0">
      <sharedItems containsString="0" containsBlank="1" containsNumber="1" containsInteger="1" minValue="0" maxValue="30"/>
    </cacheField>
    <cacheField name="Events2" numFmtId="9">
      <sharedItems containsSemiMixedTypes="0" containsString="0" containsNumber="1" minValue="0" maxValue="1"/>
    </cacheField>
    <cacheField name="Lineups Teams2" numFmtId="9">
      <sharedItems containsSemiMixedTypes="0" containsString="0" containsNumber="1" minValue="0" maxValue="1"/>
    </cacheField>
    <cacheField name="Lineups Players2" numFmtId="9">
      <sharedItems containsSemiMixedTypes="0" containsString="0" containsNumber="1" minValue="0" maxValue="1"/>
    </cacheField>
    <cacheField name="Predictions2" numFmtId="9">
      <sharedItems containsSemiMixedTypes="0" containsString="0" containsNumber="1" minValue="0" maxValue="1"/>
    </cacheField>
    <cacheField name="Stats Teams2" numFmtId="9">
      <sharedItems containsSemiMixedTypes="0" containsString="0" containsNumber="1" minValue="0" maxValue="1"/>
    </cacheField>
    <cacheField name="Stats Players2" numFmtId="9">
      <sharedItems containsSemiMixedTypes="0" containsString="0" containsNumber="1" minValue="0" maxValue="1"/>
    </cacheField>
    <cacheField name="Standings2" numFmtId="9">
      <sharedItems containsSemiMixedTypes="0" containsString="0" containsNumber="1" minValue="0" maxValue="8.695652173913043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494"/>
  </r>
  <r>
    <x v="0"/>
    <x v="1"/>
    <n v="1457"/>
  </r>
  <r>
    <x v="0"/>
    <x v="2"/>
    <n v="1865"/>
  </r>
  <r>
    <x v="1"/>
    <x v="0"/>
    <n v="108"/>
  </r>
  <r>
    <x v="1"/>
    <x v="1"/>
    <n v="95"/>
  </r>
  <r>
    <x v="1"/>
    <x v="2"/>
    <n v="158"/>
  </r>
  <r>
    <x v="2"/>
    <x v="0"/>
    <n v="1411"/>
  </r>
  <r>
    <x v="2"/>
    <x v="1"/>
    <n v="1689"/>
  </r>
  <r>
    <x v="2"/>
    <x v="2"/>
    <n v="3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n v="128"/>
    <n v="2015"/>
    <x v="0"/>
    <x v="0"/>
    <n v="468"/>
    <n v="30"/>
    <n v="0"/>
    <n v="0"/>
    <n v="0"/>
    <n v="0"/>
    <n v="0"/>
    <n v="0"/>
    <n v="30"/>
    <n v="0"/>
    <n v="0"/>
    <n v="0"/>
    <n v="0"/>
    <n v="0"/>
    <n v="0"/>
    <n v="6.4102564102564097E-2"/>
  </r>
  <r>
    <x v="0"/>
    <n v="128"/>
    <n v="2016"/>
    <x v="0"/>
    <x v="0"/>
    <n v="450"/>
    <n v="30"/>
    <n v="448"/>
    <n v="447"/>
    <n v="447"/>
    <n v="450"/>
    <n v="448"/>
    <n v="344"/>
    <n v="30"/>
    <n v="0.99555555555555553"/>
    <n v="0.99333333333333329"/>
    <n v="0.99333333333333329"/>
    <n v="1"/>
    <n v="0.99555555555555553"/>
    <n v="0.76444444444444448"/>
    <n v="6.6666666666666666E-2"/>
  </r>
  <r>
    <x v="0"/>
    <n v="128"/>
    <n v="2017"/>
    <x v="0"/>
    <x v="0"/>
    <n v="378"/>
    <n v="28"/>
    <n v="376"/>
    <n v="375"/>
    <n v="376"/>
    <n v="378"/>
    <n v="376"/>
    <n v="376"/>
    <n v="28"/>
    <n v="0.99470899470899465"/>
    <n v="0.99206349206349209"/>
    <n v="0.99470899470899465"/>
    <n v="1"/>
    <n v="0.99470899470899465"/>
    <n v="0.99470899470899465"/>
    <n v="7.407407407407407E-2"/>
  </r>
  <r>
    <x v="0"/>
    <n v="128"/>
    <n v="2018"/>
    <x v="0"/>
    <x v="0"/>
    <n v="325"/>
    <n v="26"/>
    <n v="321"/>
    <n v="321"/>
    <n v="319"/>
    <n v="325"/>
    <n v="321"/>
    <n v="321"/>
    <n v="26"/>
    <n v="0.98769230769230765"/>
    <n v="0.98769230769230765"/>
    <n v="0.98153846153846158"/>
    <n v="1"/>
    <n v="0.98769230769230765"/>
    <n v="0.98769230769230765"/>
    <n v="0.08"/>
  </r>
  <r>
    <x v="0"/>
    <n v="128"/>
    <n v="2019"/>
    <x v="0"/>
    <x v="0"/>
    <n v="276"/>
    <n v="24"/>
    <n v="275"/>
    <n v="275"/>
    <n v="275"/>
    <n v="276"/>
    <n v="275"/>
    <n v="274"/>
    <n v="24"/>
    <n v="0.99637681159420288"/>
    <n v="0.99637681159420288"/>
    <n v="0.99637681159420288"/>
    <n v="1"/>
    <n v="0.99637681159420288"/>
    <n v="0.99275362318840576"/>
    <n v="8.6956521739130432E-2"/>
  </r>
  <r>
    <x v="0"/>
    <n v="128"/>
    <n v="2020"/>
    <x v="0"/>
    <x v="0"/>
    <n v="134"/>
    <n v="24"/>
    <n v="124"/>
    <n v="124"/>
    <n v="124"/>
    <n v="134"/>
    <n v="124"/>
    <n v="123"/>
    <n v="6"/>
    <n v="0.92537313432835822"/>
    <n v="0.92537313432835822"/>
    <n v="0.92537313432835822"/>
    <n v="1"/>
    <n v="0.92537313432835822"/>
    <n v="0.91791044776119401"/>
    <n v="4.4776119402985072E-2"/>
  </r>
  <r>
    <x v="0"/>
    <n v="128"/>
    <n v="2021"/>
    <x v="0"/>
    <x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n v="129"/>
    <n v="2016"/>
    <x v="1"/>
    <x v="0"/>
    <n v="506"/>
    <n v="23"/>
    <n v="506"/>
    <n v="0"/>
    <n v="0"/>
    <n v="506"/>
    <n v="0"/>
    <n v="0"/>
    <n v="0"/>
    <n v="1"/>
    <n v="0"/>
    <n v="0"/>
    <n v="1"/>
    <n v="0"/>
    <n v="0"/>
    <n v="0"/>
  </r>
  <r>
    <x v="0"/>
    <n v="129"/>
    <n v="2017"/>
    <x v="1"/>
    <x v="0"/>
    <n v="311"/>
    <n v="25"/>
    <n v="311"/>
    <n v="0"/>
    <n v="0"/>
    <n v="311"/>
    <n v="0"/>
    <n v="0"/>
    <n v="0"/>
    <n v="1"/>
    <n v="0"/>
    <n v="0"/>
    <n v="1"/>
    <n v="0"/>
    <n v="0"/>
    <n v="0"/>
  </r>
  <r>
    <x v="0"/>
    <n v="129"/>
    <n v="2018"/>
    <x v="1"/>
    <x v="0"/>
    <n v="315"/>
    <n v="25"/>
    <n v="315"/>
    <n v="0"/>
    <n v="0"/>
    <n v="315"/>
    <n v="0"/>
    <n v="0"/>
    <n v="0"/>
    <n v="1"/>
    <n v="0"/>
    <n v="0"/>
    <n v="1"/>
    <n v="0"/>
    <n v="0"/>
    <n v="0"/>
  </r>
  <r>
    <x v="0"/>
    <n v="129"/>
    <n v="2020"/>
    <x v="1"/>
    <x v="0"/>
    <n v="131"/>
    <n v="32"/>
    <n v="131"/>
    <n v="0"/>
    <n v="0"/>
    <n v="131"/>
    <n v="0"/>
    <n v="0"/>
    <n v="0"/>
    <n v="1"/>
    <n v="0"/>
    <n v="0"/>
    <n v="1"/>
    <n v="0"/>
    <n v="0"/>
    <n v="0"/>
  </r>
  <r>
    <x v="0"/>
    <n v="130"/>
    <n v="2016"/>
    <x v="2"/>
    <x v="1"/>
    <n v="63"/>
    <n v="42"/>
    <m/>
    <m/>
    <m/>
    <m/>
    <m/>
    <m/>
    <m/>
    <n v="0"/>
    <n v="0"/>
    <n v="0"/>
    <n v="0"/>
    <n v="0"/>
    <n v="0"/>
    <n v="0"/>
  </r>
  <r>
    <x v="0"/>
    <n v="130"/>
    <n v="2017"/>
    <x v="2"/>
    <x v="1"/>
    <n v="133"/>
    <n v="79"/>
    <m/>
    <m/>
    <m/>
    <m/>
    <m/>
    <m/>
    <m/>
    <n v="0"/>
    <n v="0"/>
    <n v="0"/>
    <n v="0"/>
    <n v="0"/>
    <n v="0"/>
    <n v="0"/>
  </r>
  <r>
    <x v="0"/>
    <n v="130"/>
    <n v="2018"/>
    <x v="2"/>
    <x v="1"/>
    <n v="135"/>
    <n v="81"/>
    <m/>
    <n v="31"/>
    <m/>
    <m/>
    <m/>
    <m/>
    <m/>
    <n v="0"/>
    <n v="0.22962962962962963"/>
    <n v="0"/>
    <n v="0"/>
    <n v="0"/>
    <n v="0"/>
    <n v="0"/>
  </r>
  <r>
    <x v="0"/>
    <n v="130"/>
    <n v="2019"/>
    <x v="2"/>
    <x v="1"/>
    <n v="109"/>
    <n v="72"/>
    <n v="109"/>
    <n v="31"/>
    <m/>
    <n v="109"/>
    <m/>
    <m/>
    <m/>
    <n v="1"/>
    <n v="0.28440366972477066"/>
    <n v="0"/>
    <n v="1"/>
    <n v="0"/>
    <n v="0"/>
    <n v="0"/>
  </r>
  <r>
    <x v="0"/>
    <n v="130"/>
    <n v="2020"/>
    <x v="2"/>
    <x v="1"/>
    <n v="80"/>
    <n v="63"/>
    <m/>
    <n v="20"/>
    <m/>
    <m/>
    <m/>
    <m/>
    <m/>
    <n v="0"/>
    <n v="0.25"/>
    <n v="0"/>
    <n v="0"/>
    <n v="0"/>
    <n v="0"/>
    <n v="0"/>
  </r>
  <r>
    <x v="0"/>
    <n v="483"/>
    <n v="2020"/>
    <x v="3"/>
    <x v="1"/>
    <n v="132"/>
    <n v="24"/>
    <m/>
    <m/>
    <m/>
    <m/>
    <m/>
    <m/>
    <m/>
    <n v="0"/>
    <n v="0"/>
    <n v="0"/>
    <n v="0"/>
    <n v="0"/>
    <n v="0"/>
    <n v="0"/>
  </r>
  <r>
    <x v="0"/>
    <n v="517"/>
    <n v="2019"/>
    <x v="4"/>
    <x v="1"/>
    <n v="1"/>
    <n v="1"/>
    <m/>
    <m/>
    <m/>
    <m/>
    <m/>
    <m/>
    <m/>
    <n v="0"/>
    <n v="0"/>
    <n v="0"/>
    <n v="0"/>
    <n v="0"/>
    <n v="0"/>
    <n v="0"/>
  </r>
  <r>
    <x v="0"/>
    <n v="810"/>
    <n v="2020"/>
    <x v="5"/>
    <x v="1"/>
    <n v="1"/>
    <n v="1"/>
    <m/>
    <m/>
    <m/>
    <m/>
    <m/>
    <m/>
    <m/>
    <n v="0"/>
    <n v="0"/>
    <n v="0"/>
    <n v="0"/>
    <n v="0"/>
    <n v="0"/>
    <n v="0"/>
  </r>
  <r>
    <x v="1"/>
    <n v="344"/>
    <n v="2018"/>
    <x v="0"/>
    <x v="0"/>
    <n v="310"/>
    <n v="14"/>
    <n v="309"/>
    <m/>
    <m/>
    <n v="310"/>
    <m/>
    <m/>
    <m/>
    <n v="0.99677419354838714"/>
    <n v="0"/>
    <n v="0"/>
    <n v="1"/>
    <n v="0"/>
    <n v="0"/>
    <n v="0"/>
  </r>
  <r>
    <x v="1"/>
    <n v="344"/>
    <n v="2019"/>
    <x v="0"/>
    <x v="0"/>
    <n v="364"/>
    <n v="14"/>
    <n v="362"/>
    <n v="362"/>
    <m/>
    <n v="364"/>
    <m/>
    <m/>
    <m/>
    <n v="0.99450549450549453"/>
    <n v="0.99450549450549453"/>
    <n v="0"/>
    <n v="1"/>
    <n v="0"/>
    <n v="0"/>
    <n v="0"/>
  </r>
  <r>
    <x v="1"/>
    <n v="344"/>
    <n v="2020"/>
    <x v="0"/>
    <x v="0"/>
    <n v="182"/>
    <n v="14"/>
    <n v="182"/>
    <n v="182"/>
    <m/>
    <n v="182"/>
    <m/>
    <m/>
    <m/>
    <n v="1"/>
    <n v="1"/>
    <n v="0"/>
    <n v="1"/>
    <n v="0"/>
    <n v="0"/>
    <n v="0"/>
  </r>
  <r>
    <x v="2"/>
    <n v="71"/>
    <n v="2012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4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5"/>
    <x v="6"/>
    <x v="0"/>
    <n v="380"/>
    <n v="20"/>
    <n v="377"/>
    <n v="377"/>
    <n v="0"/>
    <n v="380"/>
    <n v="377"/>
    <n v="177"/>
    <n v="0"/>
    <n v="0.99210526315789471"/>
    <n v="0.99210526315789471"/>
    <n v="0"/>
    <n v="1"/>
    <n v="0.99210526315789471"/>
    <n v="0.46578947368421053"/>
    <n v="0"/>
  </r>
  <r>
    <x v="2"/>
    <n v="71"/>
    <n v="2017"/>
    <x v="6"/>
    <x v="0"/>
    <n v="380"/>
    <n v="20"/>
    <n v="380"/>
    <n v="380"/>
    <n v="380"/>
    <n v="380"/>
    <n v="380"/>
    <n v="380"/>
    <n v="0"/>
    <n v="1"/>
    <n v="1"/>
    <n v="1"/>
    <n v="1"/>
    <n v="1"/>
    <n v="1"/>
    <n v="0"/>
  </r>
  <r>
    <x v="2"/>
    <n v="71"/>
    <n v="2018"/>
    <x v="6"/>
    <x v="0"/>
    <n v="380"/>
    <n v="20"/>
    <n v="380"/>
    <n v="380"/>
    <n v="380"/>
    <n v="380"/>
    <n v="380"/>
    <n v="378"/>
    <n v="0"/>
    <n v="1"/>
    <n v="1"/>
    <n v="1"/>
    <n v="1"/>
    <n v="1"/>
    <n v="0.99473684210526314"/>
    <n v="0"/>
  </r>
  <r>
    <x v="2"/>
    <n v="71"/>
    <n v="2019"/>
    <x v="6"/>
    <x v="0"/>
    <n v="380"/>
    <n v="20"/>
    <n v="380"/>
    <n v="380"/>
    <n v="380"/>
    <n v="380"/>
    <n v="380"/>
    <n v="353"/>
    <n v="0"/>
    <n v="1"/>
    <n v="1"/>
    <n v="1"/>
    <n v="1"/>
    <n v="1"/>
    <n v="0.92894736842105263"/>
    <n v="0"/>
  </r>
  <r>
    <x v="2"/>
    <n v="71"/>
    <n v="2020"/>
    <x v="6"/>
    <x v="0"/>
    <n v="380"/>
    <n v="20"/>
    <n v="380"/>
    <n v="380"/>
    <n v="374"/>
    <n v="380"/>
    <n v="380"/>
    <n v="379"/>
    <n v="0"/>
    <n v="1"/>
    <n v="1"/>
    <n v="0.98421052631578942"/>
    <n v="1"/>
    <n v="1"/>
    <n v="0.99736842105263157"/>
    <n v="0"/>
  </r>
  <r>
    <x v="2"/>
    <n v="72"/>
    <n v="2012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3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5"/>
    <x v="7"/>
    <x v="0"/>
    <n v="380"/>
    <n v="20"/>
    <n v="380"/>
    <n v="70"/>
    <m/>
    <n v="380"/>
    <m/>
    <m/>
    <m/>
    <n v="1"/>
    <n v="0.18421052631578946"/>
    <n v="0"/>
    <n v="1"/>
    <n v="0"/>
    <n v="0"/>
    <n v="0"/>
  </r>
  <r>
    <x v="2"/>
    <n v="72"/>
    <n v="2016"/>
    <x v="7"/>
    <x v="0"/>
    <n v="380"/>
    <n v="20"/>
    <n v="380"/>
    <m/>
    <m/>
    <n v="380"/>
    <m/>
    <m/>
    <m/>
    <n v="1"/>
    <n v="0"/>
    <n v="0"/>
    <n v="1"/>
    <n v="0"/>
    <n v="0"/>
    <n v="0"/>
  </r>
  <r>
    <x v="2"/>
    <n v="72"/>
    <n v="2017"/>
    <x v="7"/>
    <x v="0"/>
    <n v="380"/>
    <n v="20"/>
    <n v="380"/>
    <n v="380"/>
    <n v="338"/>
    <n v="380"/>
    <n v="338"/>
    <n v="336"/>
    <m/>
    <n v="1"/>
    <n v="1"/>
    <n v="0.88947368421052631"/>
    <n v="1"/>
    <n v="0.88947368421052631"/>
    <n v="0.88421052631578945"/>
    <n v="0"/>
  </r>
  <r>
    <x v="2"/>
    <n v="72"/>
    <n v="2018"/>
    <x v="7"/>
    <x v="0"/>
    <n v="380"/>
    <n v="20"/>
    <n v="380"/>
    <n v="380"/>
    <n v="269"/>
    <n v="380"/>
    <n v="269"/>
    <n v="269"/>
    <m/>
    <n v="1"/>
    <n v="1"/>
    <n v="0.70789473684210524"/>
    <n v="1"/>
    <n v="0.70789473684210524"/>
    <n v="0.70789473684210524"/>
    <n v="0"/>
  </r>
  <r>
    <x v="2"/>
    <n v="72"/>
    <n v="2020"/>
    <x v="7"/>
    <x v="0"/>
    <n v="380"/>
    <n v="20"/>
    <n v="380"/>
    <n v="380"/>
    <n v="358"/>
    <n v="380"/>
    <n v="362"/>
    <n v="354"/>
    <m/>
    <n v="1"/>
    <n v="1"/>
    <n v="0.94210526315789478"/>
    <n v="1"/>
    <n v="0.95263157894736838"/>
    <n v="0.93157894736842106"/>
    <n v="0"/>
  </r>
  <r>
    <x v="2"/>
    <n v="73"/>
    <n v="2016"/>
    <x v="8"/>
    <x v="1"/>
    <n v="170"/>
    <n v="86"/>
    <m/>
    <m/>
    <m/>
    <m/>
    <m/>
    <m/>
    <m/>
    <n v="0"/>
    <n v="0"/>
    <n v="0"/>
    <n v="0"/>
    <n v="0"/>
    <n v="0"/>
    <n v="0"/>
  </r>
  <r>
    <x v="2"/>
    <n v="73"/>
    <n v="2017"/>
    <x v="8"/>
    <x v="1"/>
    <n v="80"/>
    <n v="40"/>
    <m/>
    <m/>
    <m/>
    <m/>
    <m/>
    <m/>
    <m/>
    <n v="0"/>
    <n v="0"/>
    <n v="0"/>
    <n v="0"/>
    <n v="0"/>
    <n v="0"/>
    <n v="0"/>
  </r>
  <r>
    <x v="2"/>
    <n v="73"/>
    <n v="2018"/>
    <x v="8"/>
    <x v="1"/>
    <n v="120"/>
    <n v="76"/>
    <m/>
    <m/>
    <m/>
    <m/>
    <m/>
    <m/>
    <m/>
    <n v="0"/>
    <n v="0"/>
    <n v="0"/>
    <n v="0"/>
    <n v="0"/>
    <n v="0"/>
    <n v="0"/>
  </r>
  <r>
    <x v="2"/>
    <n v="73"/>
    <n v="2019"/>
    <x v="8"/>
    <x v="1"/>
    <n v="120"/>
    <n v="71"/>
    <m/>
    <m/>
    <m/>
    <m/>
    <m/>
    <m/>
    <m/>
    <n v="0"/>
    <n v="0"/>
    <n v="0"/>
    <n v="0"/>
    <n v="0"/>
    <n v="0"/>
    <n v="0"/>
  </r>
  <r>
    <x v="2"/>
    <n v="73"/>
    <n v="2020"/>
    <x v="8"/>
    <x v="1"/>
    <n v="120"/>
    <n v="73"/>
    <m/>
    <m/>
    <m/>
    <m/>
    <m/>
    <m/>
    <m/>
    <n v="0"/>
    <n v="0"/>
    <n v="0"/>
    <n v="0"/>
    <n v="0"/>
    <n v="0"/>
    <n v="0"/>
  </r>
  <r>
    <x v="2"/>
    <n v="632"/>
    <n v="2020"/>
    <x v="9"/>
    <x v="1"/>
    <n v="1"/>
    <n v="1"/>
    <m/>
    <m/>
    <m/>
    <m/>
    <m/>
    <m/>
    <m/>
    <n v="0"/>
    <n v="0"/>
    <n v="0"/>
    <n v="0"/>
    <n v="0"/>
    <n v="0"/>
    <n v="0"/>
  </r>
  <r>
    <x v="3"/>
    <n v="265"/>
    <n v="2018"/>
    <x v="0"/>
    <x v="0"/>
    <n v="240"/>
    <n v="16"/>
    <n v="240"/>
    <n v="240"/>
    <n v="240"/>
    <m/>
    <n v="240"/>
    <n v="240"/>
    <m/>
    <n v="1"/>
    <n v="1"/>
    <n v="1"/>
    <n v="0"/>
    <n v="1"/>
    <n v="1"/>
    <n v="0"/>
  </r>
  <r>
    <x v="3"/>
    <n v="265"/>
    <n v="2019"/>
    <x v="0"/>
    <x v="0"/>
    <n v="240"/>
    <n v="16"/>
    <n v="194"/>
    <n v="194"/>
    <n v="193"/>
    <m/>
    <n v="193"/>
    <n v="190"/>
    <m/>
    <n v="0.80833333333333335"/>
    <n v="0.80833333333333335"/>
    <n v="0.8041666666666667"/>
    <n v="0"/>
    <n v="0.8041666666666667"/>
    <n v="0.79166666666666663"/>
    <n v="0"/>
  </r>
  <r>
    <x v="3"/>
    <n v="265"/>
    <n v="2020"/>
    <x v="0"/>
    <x v="0"/>
    <n v="307"/>
    <n v="18"/>
    <n v="307"/>
    <n v="301"/>
    <n v="301"/>
    <m/>
    <n v="301"/>
    <n v="297"/>
    <m/>
    <n v="1"/>
    <n v="0.98045602605863191"/>
    <n v="0.98045602605863191"/>
    <n v="0"/>
    <n v="0.98045602605863191"/>
    <n v="0.96742671009771986"/>
    <n v="0"/>
  </r>
  <r>
    <x v="3"/>
    <n v="265"/>
    <n v="2021"/>
    <x v="0"/>
    <x v="0"/>
    <n v="272"/>
    <n v="17"/>
    <n v="115"/>
    <n v="111"/>
    <n v="114"/>
    <m/>
    <n v="114"/>
    <n v="114"/>
    <m/>
    <n v="0.42279411764705882"/>
    <n v="0.40808823529411764"/>
    <n v="0.41911764705882354"/>
    <n v="0"/>
    <n v="0.41911764705882354"/>
    <n v="0.41911764705882354"/>
    <n v="0"/>
  </r>
  <r>
    <x v="3"/>
    <n v="266"/>
    <n v="2018"/>
    <x v="10"/>
    <x v="0"/>
    <n v="240"/>
    <n v="16"/>
    <n v="120"/>
    <m/>
    <m/>
    <n v="240"/>
    <m/>
    <m/>
    <m/>
    <n v="0.5"/>
    <n v="0"/>
    <n v="0"/>
    <n v="1"/>
    <n v="0"/>
    <n v="0"/>
    <n v="0"/>
  </r>
  <r>
    <x v="3"/>
    <n v="266"/>
    <n v="2019"/>
    <x v="10"/>
    <x v="0"/>
    <n v="248"/>
    <n v="16"/>
    <n v="221"/>
    <m/>
    <m/>
    <n v="248"/>
    <m/>
    <m/>
    <m/>
    <n v="0.8911290322580645"/>
    <n v="0"/>
    <n v="0"/>
    <n v="1"/>
    <n v="0"/>
    <n v="0"/>
    <n v="0"/>
  </r>
  <r>
    <x v="3"/>
    <n v="266"/>
    <n v="2020"/>
    <x v="10"/>
    <x v="0"/>
    <n v="218"/>
    <n v="15"/>
    <n v="218"/>
    <m/>
    <m/>
    <n v="218"/>
    <m/>
    <m/>
    <m/>
    <n v="1"/>
    <n v="0"/>
    <n v="0"/>
    <n v="1"/>
    <n v="0"/>
    <n v="0"/>
    <n v="0"/>
  </r>
  <r>
    <x v="3"/>
    <n v="267"/>
    <n v="2019"/>
    <x v="11"/>
    <x v="1"/>
    <n v="77"/>
    <n v="45"/>
    <m/>
    <m/>
    <m/>
    <m/>
    <m/>
    <m/>
    <m/>
    <n v="0"/>
    <n v="0"/>
    <n v="0"/>
    <n v="0"/>
    <n v="0"/>
    <n v="0"/>
    <n v="0"/>
  </r>
  <r>
    <x v="3"/>
    <n v="267"/>
    <n v="2020"/>
    <x v="11"/>
    <x v="1"/>
    <n v="69"/>
    <n v="39"/>
    <m/>
    <m/>
    <m/>
    <m/>
    <m/>
    <m/>
    <m/>
    <n v="0"/>
    <n v="0"/>
    <n v="0"/>
    <n v="0"/>
    <n v="0"/>
    <n v="0"/>
    <n v="0"/>
  </r>
  <r>
    <x v="4"/>
    <n v="239"/>
    <n v="2016"/>
    <x v="12"/>
    <x v="0"/>
    <n v="428"/>
    <n v="20"/>
    <n v="423"/>
    <n v="423"/>
    <n v="191"/>
    <n v="428"/>
    <n v="423"/>
    <n v="422"/>
    <n v="0"/>
    <n v="0.98831775700934577"/>
    <n v="0.98831775700934577"/>
    <n v="0.44626168224299068"/>
    <n v="1"/>
    <n v="0.98831775700934577"/>
    <n v="0.98598130841121501"/>
    <n v="0"/>
  </r>
  <r>
    <x v="4"/>
    <n v="239"/>
    <n v="2017"/>
    <x v="12"/>
    <x v="0"/>
    <n v="428"/>
    <n v="20"/>
    <n v="416"/>
    <n v="416"/>
    <n v="410"/>
    <n v="428"/>
    <n v="410"/>
    <n v="410"/>
    <n v="0"/>
    <n v="0.9719626168224299"/>
    <n v="0.9719626168224299"/>
    <n v="0.95794392523364491"/>
    <n v="1"/>
    <n v="0.95794392523364491"/>
    <n v="0.95794392523364491"/>
    <n v="0"/>
  </r>
  <r>
    <x v="4"/>
    <n v="239"/>
    <n v="2018"/>
    <x v="12"/>
    <x v="0"/>
    <n v="408"/>
    <n v="20"/>
    <n v="407"/>
    <n v="407"/>
    <n v="398"/>
    <n v="408"/>
    <n v="407"/>
    <n v="407"/>
    <n v="0"/>
    <n v="0.99754901960784315"/>
    <n v="0.99754901960784315"/>
    <n v="0.97549019607843135"/>
    <n v="1"/>
    <n v="0.99754901960784315"/>
    <n v="0.99754901960784315"/>
    <n v="0"/>
  </r>
  <r>
    <x v="4"/>
    <n v="239"/>
    <n v="2019"/>
    <x v="12"/>
    <x v="0"/>
    <n v="452"/>
    <n v="20"/>
    <n v="444"/>
    <n v="444"/>
    <n v="437"/>
    <n v="452"/>
    <n v="444"/>
    <n v="439"/>
    <n v="0"/>
    <n v="0.98230088495575218"/>
    <n v="0.98230088495575218"/>
    <n v="0.9668141592920354"/>
    <n v="1"/>
    <n v="0.98230088495575218"/>
    <n v="0.97123893805309736"/>
    <n v="0"/>
  </r>
  <r>
    <x v="4"/>
    <n v="239"/>
    <n v="2020"/>
    <x v="12"/>
    <x v="0"/>
    <n v="233"/>
    <n v="20"/>
    <n v="16"/>
    <n v="231"/>
    <m/>
    <m/>
    <m/>
    <n v="77"/>
    <m/>
    <n v="6.8669527896995708E-2"/>
    <n v="0.99141630901287559"/>
    <n v="0"/>
    <n v="0"/>
    <n v="0"/>
    <n v="0.33047210300429186"/>
    <n v="0"/>
  </r>
  <r>
    <x v="4"/>
    <n v="240"/>
    <n v="2016"/>
    <x v="10"/>
    <x v="0"/>
    <n v="282"/>
    <n v="16"/>
    <n v="84"/>
    <m/>
    <m/>
    <n v="282"/>
    <m/>
    <m/>
    <m/>
    <n v="0.2978723404255319"/>
    <n v="0"/>
    <n v="0"/>
    <n v="1"/>
    <n v="0"/>
    <n v="0"/>
    <n v="0"/>
  </r>
  <r>
    <x v="4"/>
    <n v="240"/>
    <n v="2017"/>
    <x v="10"/>
    <x v="0"/>
    <n v="286"/>
    <n v="16"/>
    <n v="271"/>
    <m/>
    <m/>
    <n v="286"/>
    <m/>
    <m/>
    <m/>
    <n v="0.94755244755244761"/>
    <n v="0"/>
    <n v="0"/>
    <n v="1"/>
    <n v="0"/>
    <n v="0"/>
    <n v="0"/>
  </r>
  <r>
    <x v="4"/>
    <n v="240"/>
    <n v="2018"/>
    <x v="10"/>
    <x v="0"/>
    <n v="266"/>
    <n v="16"/>
    <n v="150"/>
    <m/>
    <m/>
    <n v="266"/>
    <m/>
    <m/>
    <m/>
    <n v="0.56390977443609025"/>
    <n v="0"/>
    <n v="0"/>
    <n v="1"/>
    <n v="0"/>
    <n v="0"/>
    <n v="0"/>
  </r>
  <r>
    <x v="4"/>
    <n v="240"/>
    <n v="2019"/>
    <x v="10"/>
    <x v="0"/>
    <n v="294"/>
    <n v="16"/>
    <n v="253"/>
    <m/>
    <m/>
    <n v="294"/>
    <m/>
    <m/>
    <m/>
    <n v="0.86054421768707479"/>
    <n v="0"/>
    <n v="0"/>
    <n v="1"/>
    <n v="0"/>
    <n v="0"/>
    <n v="0"/>
  </r>
  <r>
    <x v="4"/>
    <n v="240"/>
    <n v="2020"/>
    <x v="10"/>
    <x v="0"/>
    <n v="282"/>
    <n v="16"/>
    <n v="162"/>
    <m/>
    <m/>
    <n v="282"/>
    <m/>
    <m/>
    <m/>
    <n v="0.57446808510638303"/>
    <n v="0"/>
    <n v="0"/>
    <n v="1"/>
    <n v="0"/>
    <n v="0"/>
    <n v="0"/>
  </r>
  <r>
    <x v="4"/>
    <n v="241"/>
    <n v="2019"/>
    <x v="13"/>
    <x v="1"/>
    <n v="122"/>
    <n v="36"/>
    <m/>
    <m/>
    <m/>
    <m/>
    <m/>
    <m/>
    <m/>
    <n v="0"/>
    <n v="0"/>
    <n v="0"/>
    <n v="0"/>
    <n v="0"/>
    <n v="0"/>
    <n v="0"/>
  </r>
  <r>
    <x v="4"/>
    <n v="241"/>
    <n v="2020"/>
    <x v="13"/>
    <x v="1"/>
    <n v="55"/>
    <n v="31"/>
    <m/>
    <m/>
    <m/>
    <m/>
    <m/>
    <m/>
    <m/>
    <n v="0"/>
    <n v="0"/>
    <n v="0"/>
    <n v="0"/>
    <n v="0"/>
    <n v="0"/>
    <n v="0"/>
  </r>
  <r>
    <x v="4"/>
    <n v="713"/>
    <n v="2020"/>
    <x v="14"/>
    <x v="1"/>
    <n v="2"/>
    <n v="2"/>
    <m/>
    <m/>
    <m/>
    <m/>
    <m/>
    <m/>
    <m/>
    <n v="0"/>
    <n v="0"/>
    <n v="0"/>
    <n v="0"/>
    <n v="0"/>
    <n v="0"/>
    <n v="0"/>
  </r>
  <r>
    <x v="5"/>
    <n v="242"/>
    <n v="2012"/>
    <x v="6"/>
    <x v="0"/>
    <n v="130"/>
    <n v="12"/>
    <n v="100"/>
    <m/>
    <m/>
    <n v="130"/>
    <m/>
    <m/>
    <m/>
    <n v="0.76923076923076927"/>
    <n v="0"/>
    <n v="0"/>
    <n v="1"/>
    <n v="0"/>
    <n v="0"/>
    <n v="0"/>
  </r>
  <r>
    <x v="5"/>
    <n v="242"/>
    <n v="2013"/>
    <x v="6"/>
    <x v="0"/>
    <n v="132"/>
    <n v="12"/>
    <n v="1"/>
    <m/>
    <m/>
    <n v="132"/>
    <m/>
    <m/>
    <m/>
    <n v="7.575757575757576E-3"/>
    <n v="0"/>
    <n v="0"/>
    <n v="1"/>
    <n v="0"/>
    <n v="0"/>
    <n v="0"/>
  </r>
  <r>
    <x v="5"/>
    <n v="242"/>
    <n v="2014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5"/>
    <x v="6"/>
    <x v="0"/>
    <n v="132"/>
    <n v="12"/>
    <n v="100"/>
    <m/>
    <m/>
    <n v="132"/>
    <m/>
    <m/>
    <m/>
    <n v="0.75757575757575757"/>
    <n v="0"/>
    <n v="0"/>
    <n v="1"/>
    <n v="0"/>
    <n v="0"/>
    <n v="0"/>
  </r>
  <r>
    <x v="5"/>
    <n v="242"/>
    <n v="2016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7"/>
    <x v="6"/>
    <x v="0"/>
    <n v="132"/>
    <n v="12"/>
    <n v="132"/>
    <n v="127"/>
    <m/>
    <n v="132"/>
    <m/>
    <m/>
    <m/>
    <n v="1"/>
    <n v="0.96212121212121215"/>
    <n v="0"/>
    <n v="1"/>
    <n v="0"/>
    <n v="0"/>
    <n v="0"/>
  </r>
  <r>
    <x v="5"/>
    <n v="242"/>
    <n v="2018"/>
    <x v="6"/>
    <x v="0"/>
    <n v="132"/>
    <n v="12"/>
    <n v="132"/>
    <n v="132"/>
    <n v="5"/>
    <n v="132"/>
    <n v="5"/>
    <m/>
    <m/>
    <n v="1"/>
    <n v="1"/>
    <n v="3.787878787878788E-2"/>
    <n v="1"/>
    <n v="3.787878787878788E-2"/>
    <n v="0"/>
    <n v="0"/>
  </r>
  <r>
    <x v="5"/>
    <n v="242"/>
    <n v="2019"/>
    <x v="6"/>
    <x v="0"/>
    <n v="254"/>
    <n v="16"/>
    <n v="252"/>
    <n v="156"/>
    <n v="106"/>
    <n v="254"/>
    <n v="106"/>
    <m/>
    <m/>
    <n v="0.99212598425196852"/>
    <n v="0.61417322834645671"/>
    <n v="0.41732283464566927"/>
    <n v="1"/>
    <n v="0.41732283464566927"/>
    <n v="0"/>
    <n v="0"/>
  </r>
  <r>
    <x v="5"/>
    <n v="242"/>
    <n v="2020"/>
    <x v="6"/>
    <x v="0"/>
    <n v="242"/>
    <n v="16"/>
    <n v="240"/>
    <n v="240"/>
    <n v="3"/>
    <n v="242"/>
    <n v="3"/>
    <m/>
    <m/>
    <n v="0.99173553719008267"/>
    <n v="0.99173553719008267"/>
    <n v="1.2396694214876033E-2"/>
    <n v="1"/>
    <n v="1.2396694214876033E-2"/>
    <n v="0"/>
    <n v="0"/>
  </r>
  <r>
    <x v="5"/>
    <n v="243"/>
    <n v="2012"/>
    <x v="7"/>
    <x v="0"/>
    <n v="252"/>
    <n v="12"/>
    <m/>
    <m/>
    <m/>
    <n v="252"/>
    <m/>
    <m/>
    <m/>
    <n v="0"/>
    <n v="0"/>
    <n v="0"/>
    <n v="1"/>
    <n v="0"/>
    <n v="0"/>
    <n v="0"/>
  </r>
  <r>
    <x v="5"/>
    <n v="243"/>
    <n v="2013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4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5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6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7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8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9"/>
    <x v="7"/>
    <x v="0"/>
    <n v="186"/>
    <n v="10"/>
    <m/>
    <m/>
    <m/>
    <n v="186"/>
    <m/>
    <m/>
    <m/>
    <n v="0"/>
    <n v="0"/>
    <n v="0"/>
    <n v="1"/>
    <n v="0"/>
    <n v="0"/>
    <n v="0"/>
  </r>
  <r>
    <x v="5"/>
    <n v="243"/>
    <n v="2020"/>
    <x v="7"/>
    <x v="0"/>
    <n v="90"/>
    <n v="10"/>
    <m/>
    <m/>
    <m/>
    <n v="90"/>
    <m/>
    <m/>
    <m/>
    <n v="0"/>
    <n v="0"/>
    <n v="0"/>
    <n v="1"/>
    <n v="0"/>
    <n v="0"/>
    <n v="0"/>
  </r>
  <r>
    <x v="6"/>
    <n v="281"/>
    <n v="2016"/>
    <x v="0"/>
    <x v="0"/>
    <n v="359"/>
    <n v="16"/>
    <n v="358"/>
    <n v="358"/>
    <m/>
    <n v="359"/>
    <m/>
    <m/>
    <m/>
    <n v="0.99721448467966578"/>
    <n v="0.99721448467966578"/>
    <n v="0"/>
    <n v="1"/>
    <n v="0"/>
    <n v="0"/>
    <n v="0"/>
  </r>
  <r>
    <x v="6"/>
    <n v="281"/>
    <n v="2017"/>
    <x v="0"/>
    <x v="0"/>
    <n v="354"/>
    <n v="16"/>
    <n v="233"/>
    <n v="233"/>
    <n v="230"/>
    <n v="354"/>
    <n v="233"/>
    <n v="232"/>
    <m/>
    <n v="0.65819209039548021"/>
    <n v="0.65819209039548021"/>
    <n v="0.64971751412429379"/>
    <n v="1"/>
    <n v="0.65819209039548021"/>
    <n v="0.65536723163841804"/>
    <n v="0"/>
  </r>
  <r>
    <x v="6"/>
    <n v="281"/>
    <n v="2018"/>
    <x v="0"/>
    <x v="0"/>
    <n v="358"/>
    <n v="16"/>
    <n v="3"/>
    <n v="357"/>
    <n v="3"/>
    <n v="358"/>
    <n v="3"/>
    <n v="354"/>
    <m/>
    <n v="8.3798882681564244E-3"/>
    <n v="0.9972067039106145"/>
    <n v="8.3798882681564244E-3"/>
    <n v="1"/>
    <n v="8.3798882681564244E-3"/>
    <n v="0.98882681564245811"/>
    <n v="0"/>
  </r>
  <r>
    <x v="6"/>
    <n v="281"/>
    <n v="2019"/>
    <x v="0"/>
    <x v="0"/>
    <n v="310"/>
    <n v="18"/>
    <n v="305"/>
    <n v="305"/>
    <n v="305"/>
    <n v="310"/>
    <n v="305"/>
    <n v="292"/>
    <m/>
    <n v="0.9838709677419355"/>
    <n v="0.9838709677419355"/>
    <n v="0.9838709677419355"/>
    <n v="1"/>
    <n v="0.9838709677419355"/>
    <n v="0.9419354838709677"/>
    <n v="0"/>
  </r>
  <r>
    <x v="6"/>
    <n v="281"/>
    <n v="2020"/>
    <x v="0"/>
    <x v="0"/>
    <n v="475"/>
    <n v="20"/>
    <n v="14"/>
    <n v="284"/>
    <n v="7"/>
    <n v="475"/>
    <n v="7"/>
    <n v="270"/>
    <m/>
    <n v="2.9473684210526315E-2"/>
    <n v="0.59789473684210526"/>
    <n v="1.4736842105263158E-2"/>
    <n v="1"/>
    <n v="1.4736842105263158E-2"/>
    <n v="0.56842105263157894"/>
    <n v="0"/>
  </r>
  <r>
    <x v="6"/>
    <n v="282"/>
    <n v="2016"/>
    <x v="15"/>
    <x v="0"/>
    <n v="241"/>
    <n v="16"/>
    <n v="133"/>
    <m/>
    <m/>
    <n v="241"/>
    <m/>
    <m/>
    <m/>
    <n v="0.55186721991701249"/>
    <n v="0"/>
    <n v="0"/>
    <n v="1"/>
    <n v="0"/>
    <n v="0"/>
    <n v="0"/>
  </r>
  <r>
    <x v="6"/>
    <n v="282"/>
    <n v="2017"/>
    <x v="15"/>
    <x v="0"/>
    <n v="211"/>
    <n v="15"/>
    <n v="201"/>
    <m/>
    <m/>
    <n v="211"/>
    <m/>
    <m/>
    <m/>
    <n v="0.95260663507109"/>
    <n v="0"/>
    <n v="0"/>
    <n v="1"/>
    <n v="0"/>
    <n v="0"/>
    <n v="0"/>
  </r>
  <r>
    <x v="6"/>
    <n v="282"/>
    <n v="2018"/>
    <x v="15"/>
    <x v="0"/>
    <n v="224"/>
    <n v="15"/>
    <n v="216"/>
    <m/>
    <m/>
    <n v="224"/>
    <m/>
    <m/>
    <m/>
    <n v="0.9642857142857143"/>
    <n v="0"/>
    <n v="0"/>
    <n v="1"/>
    <n v="0"/>
    <n v="0"/>
    <n v="0"/>
  </r>
  <r>
    <x v="6"/>
    <n v="282"/>
    <n v="2019"/>
    <x v="15"/>
    <x v="0"/>
    <n v="140"/>
    <n v="12"/>
    <n v="126"/>
    <m/>
    <m/>
    <n v="140"/>
    <m/>
    <m/>
    <m/>
    <n v="0.9"/>
    <n v="0"/>
    <n v="0"/>
    <n v="1"/>
    <n v="0"/>
    <n v="0"/>
    <n v="0"/>
  </r>
  <r>
    <x v="6"/>
    <n v="282"/>
    <n v="2020"/>
    <x v="15"/>
    <x v="0"/>
    <n v="48"/>
    <n v="10"/>
    <n v="48"/>
    <m/>
    <m/>
    <n v="48"/>
    <m/>
    <m/>
    <m/>
    <n v="1"/>
    <n v="0"/>
    <n v="0"/>
    <n v="1"/>
    <n v="0"/>
    <n v="0"/>
    <n v="0"/>
  </r>
  <r>
    <x v="6"/>
    <n v="502"/>
    <n v="2019"/>
    <x v="16"/>
    <x v="1"/>
    <n v="59"/>
    <n v="30"/>
    <m/>
    <m/>
    <m/>
    <m/>
    <m/>
    <m/>
    <m/>
    <n v="0"/>
    <n v="0"/>
    <n v="0"/>
    <n v="0"/>
    <n v="0"/>
    <n v="0"/>
    <n v="0"/>
  </r>
  <r>
    <x v="6"/>
    <n v="502"/>
    <n v="2020"/>
    <x v="16"/>
    <x v="1"/>
    <n v="29"/>
    <n v="20"/>
    <m/>
    <m/>
    <m/>
    <m/>
    <m/>
    <m/>
    <m/>
    <n v="0"/>
    <n v="0"/>
    <n v="0"/>
    <n v="0"/>
    <n v="0"/>
    <n v="0"/>
    <n v="0"/>
  </r>
  <r>
    <x v="6"/>
    <n v="503"/>
    <n v="2019"/>
    <x v="17"/>
    <x v="1"/>
    <n v="30"/>
    <n v="16"/>
    <m/>
    <m/>
    <m/>
    <m/>
    <m/>
    <m/>
    <m/>
    <n v="0"/>
    <n v="0"/>
    <n v="0"/>
    <n v="0"/>
    <n v="0"/>
    <n v="0"/>
    <n v="0"/>
  </r>
  <r>
    <x v="6"/>
    <n v="553"/>
    <n v="2011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2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3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4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5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6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7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8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9"/>
    <x v="18"/>
    <x v="1"/>
    <n v="272"/>
    <n v="17"/>
    <m/>
    <m/>
    <m/>
    <m/>
    <m/>
    <m/>
    <m/>
    <n v="0"/>
    <n v="0"/>
    <n v="0"/>
    <n v="0"/>
    <n v="0"/>
    <n v="0"/>
    <n v="0"/>
  </r>
  <r>
    <x v="6"/>
    <n v="553"/>
    <n v="2020"/>
    <x v="18"/>
    <x v="1"/>
    <n v="272"/>
    <n v="17"/>
    <m/>
    <m/>
    <m/>
    <m/>
    <m/>
    <m/>
    <m/>
    <n v="0"/>
    <n v="0"/>
    <n v="0"/>
    <n v="0"/>
    <n v="0"/>
    <n v="0"/>
    <n v="0"/>
  </r>
  <r>
    <x v="7"/>
    <n v="250"/>
    <n v="2016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7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8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9"/>
    <x v="19"/>
    <x v="0"/>
    <n v="132"/>
    <n v="12"/>
    <n v="132"/>
    <n v="131"/>
    <m/>
    <n v="132"/>
    <m/>
    <m/>
    <m/>
    <n v="1"/>
    <n v="0.99242424242424243"/>
    <n v="0"/>
    <n v="1"/>
    <n v="0"/>
    <n v="0"/>
    <n v="0"/>
  </r>
  <r>
    <x v="7"/>
    <n v="250"/>
    <n v="2020"/>
    <x v="19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1"/>
    <n v="2016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7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18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9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20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2"/>
    <n v="2016"/>
    <x v="20"/>
    <x v="0"/>
    <n v="132"/>
    <n v="12"/>
    <n v="41"/>
    <m/>
    <m/>
    <n v="132"/>
    <m/>
    <m/>
    <m/>
    <n v="0.31060606060606061"/>
    <n v="0"/>
    <n v="0"/>
    <n v="1"/>
    <n v="0"/>
    <n v="0"/>
    <n v="0"/>
  </r>
  <r>
    <x v="7"/>
    <n v="252"/>
    <n v="2017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8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9"/>
    <x v="20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2"/>
    <n v="2020"/>
    <x v="20"/>
    <x v="0"/>
    <n v="73"/>
    <n v="12"/>
    <n v="73"/>
    <n v="73"/>
    <m/>
    <n v="73"/>
    <m/>
    <m/>
    <m/>
    <n v="1"/>
    <n v="1"/>
    <n v="0"/>
    <n v="1"/>
    <n v="0"/>
    <n v="0"/>
    <n v="0"/>
  </r>
  <r>
    <x v="7"/>
    <n v="501"/>
    <n v="2019"/>
    <x v="21"/>
    <x v="1"/>
    <n v="64"/>
    <n v="49"/>
    <m/>
    <m/>
    <m/>
    <m/>
    <m/>
    <m/>
    <m/>
    <n v="0"/>
    <n v="0"/>
    <n v="0"/>
    <n v="0"/>
    <n v="0"/>
    <n v="0"/>
    <n v="0"/>
  </r>
  <r>
    <x v="8"/>
    <n v="268"/>
    <n v="2012"/>
    <x v="19"/>
    <x v="0"/>
    <n v="120"/>
    <n v="16"/>
    <n v="52"/>
    <m/>
    <m/>
    <n v="120"/>
    <m/>
    <m/>
    <m/>
    <n v="0.43333333333333335"/>
    <n v="0"/>
    <n v="0"/>
    <n v="1"/>
    <n v="0"/>
    <n v="0"/>
    <n v="0"/>
  </r>
  <r>
    <x v="8"/>
    <n v="268"/>
    <n v="2013"/>
    <x v="19"/>
    <x v="0"/>
    <n v="120"/>
    <n v="16"/>
    <n v="115"/>
    <m/>
    <m/>
    <n v="120"/>
    <m/>
    <m/>
    <m/>
    <n v="0.95833333333333337"/>
    <n v="0"/>
    <n v="0"/>
    <n v="1"/>
    <n v="0"/>
    <n v="0"/>
    <n v="0"/>
  </r>
  <r>
    <x v="8"/>
    <n v="268"/>
    <n v="2014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5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6"/>
    <x v="19"/>
    <x v="0"/>
    <n v="120"/>
    <n v="16"/>
    <n v="42"/>
    <m/>
    <m/>
    <n v="120"/>
    <m/>
    <m/>
    <m/>
    <n v="0.35"/>
    <n v="0"/>
    <n v="0"/>
    <n v="1"/>
    <n v="0"/>
    <n v="0"/>
    <n v="0"/>
  </r>
  <r>
    <x v="8"/>
    <n v="268"/>
    <n v="2017"/>
    <x v="19"/>
    <x v="0"/>
    <n v="120"/>
    <n v="16"/>
    <n v="36"/>
    <n v="28"/>
    <m/>
    <n v="120"/>
    <m/>
    <m/>
    <m/>
    <n v="0.3"/>
    <n v="0.23333333333333334"/>
    <n v="0"/>
    <n v="1"/>
    <n v="0"/>
    <n v="0"/>
    <n v="0"/>
  </r>
  <r>
    <x v="8"/>
    <n v="268"/>
    <n v="2018"/>
    <x v="19"/>
    <x v="0"/>
    <n v="120"/>
    <n v="16"/>
    <n v="61"/>
    <n v="60"/>
    <m/>
    <n v="120"/>
    <m/>
    <m/>
    <m/>
    <n v="0.5083333333333333"/>
    <n v="0.5"/>
    <n v="0"/>
    <n v="1"/>
    <n v="0"/>
    <n v="0"/>
    <n v="0"/>
  </r>
  <r>
    <x v="8"/>
    <n v="268"/>
    <n v="2019"/>
    <x v="19"/>
    <x v="0"/>
    <n v="120"/>
    <n v="16"/>
    <n v="92"/>
    <n v="93"/>
    <m/>
    <n v="120"/>
    <m/>
    <m/>
    <m/>
    <n v="0.76666666666666672"/>
    <n v="0.77500000000000002"/>
    <n v="0"/>
    <n v="1"/>
    <n v="0"/>
    <n v="0"/>
    <n v="0"/>
  </r>
  <r>
    <x v="8"/>
    <n v="268"/>
    <n v="2020"/>
    <x v="19"/>
    <x v="0"/>
    <n v="121"/>
    <n v="16"/>
    <n v="121"/>
    <n v="120"/>
    <m/>
    <n v="121"/>
    <m/>
    <m/>
    <m/>
    <n v="1"/>
    <n v="0.99173553719008267"/>
    <n v="0"/>
    <n v="1"/>
    <n v="0"/>
    <n v="0"/>
    <n v="0"/>
  </r>
  <r>
    <x v="8"/>
    <n v="269"/>
    <n v="2012"/>
    <x v="15"/>
    <x v="0"/>
    <n v="200"/>
    <n v="14"/>
    <m/>
    <m/>
    <m/>
    <n v="200"/>
    <m/>
    <m/>
    <m/>
    <n v="0"/>
    <n v="0"/>
    <n v="0"/>
    <n v="1"/>
    <n v="0"/>
    <n v="0"/>
    <n v="0"/>
  </r>
  <r>
    <x v="8"/>
    <n v="269"/>
    <n v="2013"/>
    <x v="15"/>
    <x v="0"/>
    <n v="196"/>
    <n v="14"/>
    <n v="178"/>
    <m/>
    <m/>
    <n v="196"/>
    <m/>
    <m/>
    <m/>
    <n v="0.90816326530612246"/>
    <n v="0"/>
    <n v="0"/>
    <n v="1"/>
    <n v="0"/>
    <n v="0"/>
    <n v="0"/>
  </r>
  <r>
    <x v="8"/>
    <n v="269"/>
    <n v="2014"/>
    <x v="15"/>
    <x v="0"/>
    <n v="216"/>
    <n v="15"/>
    <n v="192"/>
    <m/>
    <m/>
    <n v="216"/>
    <m/>
    <m/>
    <m/>
    <n v="0.88888888888888884"/>
    <n v="0"/>
    <n v="0"/>
    <n v="1"/>
    <n v="0"/>
    <n v="0"/>
    <n v="0"/>
  </r>
  <r>
    <x v="8"/>
    <n v="269"/>
    <n v="2015"/>
    <x v="15"/>
    <x v="0"/>
    <n v="157"/>
    <n v="15"/>
    <n v="5"/>
    <m/>
    <m/>
    <n v="157"/>
    <m/>
    <m/>
    <m/>
    <n v="3.1847133757961783E-2"/>
    <n v="0"/>
    <n v="0"/>
    <n v="1"/>
    <n v="0"/>
    <n v="0"/>
    <n v="0"/>
  </r>
  <r>
    <x v="8"/>
    <n v="269"/>
    <n v="2016"/>
    <x v="15"/>
    <x v="0"/>
    <n v="78"/>
    <n v="13"/>
    <n v="6"/>
    <m/>
    <m/>
    <n v="78"/>
    <m/>
    <m/>
    <m/>
    <n v="7.6923076923076927E-2"/>
    <n v="0"/>
    <n v="0"/>
    <n v="1"/>
    <n v="0"/>
    <n v="0"/>
    <n v="0"/>
  </r>
  <r>
    <x v="8"/>
    <n v="269"/>
    <n v="2017"/>
    <x v="15"/>
    <x v="0"/>
    <n v="224"/>
    <n v="15"/>
    <n v="223"/>
    <m/>
    <m/>
    <n v="224"/>
    <m/>
    <m/>
    <m/>
    <n v="0.9955357142857143"/>
    <n v="0"/>
    <n v="0"/>
    <n v="1"/>
    <n v="0"/>
    <n v="0"/>
    <n v="0"/>
  </r>
  <r>
    <x v="8"/>
    <n v="269"/>
    <n v="2018"/>
    <x v="15"/>
    <x v="0"/>
    <n v="182"/>
    <n v="14"/>
    <n v="115"/>
    <m/>
    <m/>
    <n v="182"/>
    <m/>
    <m/>
    <m/>
    <n v="0.63186813186813184"/>
    <n v="0"/>
    <n v="0"/>
    <n v="1"/>
    <n v="0"/>
    <n v="0"/>
    <n v="0"/>
  </r>
  <r>
    <x v="8"/>
    <n v="269"/>
    <n v="2019"/>
    <x v="15"/>
    <x v="0"/>
    <n v="137"/>
    <n v="12"/>
    <n v="137"/>
    <m/>
    <m/>
    <n v="137"/>
    <m/>
    <m/>
    <m/>
    <n v="1"/>
    <n v="0"/>
    <n v="0"/>
    <n v="1"/>
    <n v="0"/>
    <n v="0"/>
    <n v="0"/>
  </r>
  <r>
    <x v="8"/>
    <n v="269"/>
    <n v="2020"/>
    <x v="15"/>
    <x v="0"/>
    <n v="140"/>
    <n v="13"/>
    <n v="140"/>
    <m/>
    <m/>
    <n v="140"/>
    <m/>
    <m/>
    <m/>
    <n v="1"/>
    <n v="0"/>
    <n v="0"/>
    <n v="1"/>
    <n v="0"/>
    <n v="0"/>
    <n v="0"/>
  </r>
  <r>
    <x v="8"/>
    <n v="270"/>
    <n v="2012"/>
    <x v="20"/>
    <x v="0"/>
    <n v="120"/>
    <n v="16"/>
    <n v="75"/>
    <m/>
    <m/>
    <n v="120"/>
    <m/>
    <m/>
    <m/>
    <n v="0.625"/>
    <n v="0"/>
    <n v="0"/>
    <n v="1"/>
    <n v="0"/>
    <n v="0"/>
    <n v="0"/>
  </r>
  <r>
    <x v="8"/>
    <n v="270"/>
    <n v="2013"/>
    <x v="20"/>
    <x v="0"/>
    <n v="120"/>
    <n v="16"/>
    <n v="36"/>
    <m/>
    <m/>
    <n v="120"/>
    <m/>
    <m/>
    <m/>
    <n v="0.3"/>
    <n v="0"/>
    <n v="0"/>
    <n v="1"/>
    <n v="0"/>
    <n v="0"/>
    <n v="0"/>
  </r>
  <r>
    <x v="8"/>
    <n v="270"/>
    <n v="2014"/>
    <x v="20"/>
    <x v="0"/>
    <n v="120"/>
    <n v="16"/>
    <n v="97"/>
    <m/>
    <m/>
    <n v="120"/>
    <m/>
    <m/>
    <m/>
    <n v="0.80833333333333335"/>
    <n v="0"/>
    <n v="0"/>
    <n v="1"/>
    <n v="0"/>
    <n v="0"/>
    <n v="0"/>
  </r>
  <r>
    <x v="8"/>
    <n v="270"/>
    <n v="2015"/>
    <x v="20"/>
    <x v="0"/>
    <n v="120"/>
    <n v="16"/>
    <n v="99"/>
    <m/>
    <m/>
    <n v="119"/>
    <m/>
    <m/>
    <m/>
    <n v="0.82499999999999996"/>
    <n v="0"/>
    <n v="0"/>
    <n v="0.9916666666666667"/>
    <n v="0"/>
    <n v="0"/>
    <n v="0"/>
  </r>
  <r>
    <x v="8"/>
    <n v="270"/>
    <n v="2016"/>
    <x v="20"/>
    <x v="0"/>
    <n v="120"/>
    <n v="16"/>
    <n v="47"/>
    <m/>
    <m/>
    <n v="120"/>
    <m/>
    <m/>
    <m/>
    <n v="0.39166666666666666"/>
    <n v="0"/>
    <n v="0"/>
    <n v="1"/>
    <n v="0"/>
    <n v="0"/>
    <n v="0"/>
  </r>
  <r>
    <x v="8"/>
    <n v="270"/>
    <n v="2017"/>
    <x v="20"/>
    <x v="0"/>
    <n v="120"/>
    <n v="16"/>
    <n v="65"/>
    <n v="65"/>
    <m/>
    <n v="120"/>
    <m/>
    <m/>
    <m/>
    <n v="0.54166666666666663"/>
    <n v="0.54166666666666663"/>
    <n v="0"/>
    <n v="1"/>
    <n v="0"/>
    <n v="0"/>
    <n v="0"/>
  </r>
  <r>
    <x v="8"/>
    <n v="270"/>
    <n v="2018"/>
    <x v="20"/>
    <x v="0"/>
    <n v="120"/>
    <n v="16"/>
    <n v="46"/>
    <n v="46"/>
    <m/>
    <n v="120"/>
    <m/>
    <m/>
    <m/>
    <n v="0.38333333333333336"/>
    <n v="0.38333333333333336"/>
    <n v="0"/>
    <n v="1"/>
    <n v="0"/>
    <n v="0"/>
    <n v="0"/>
  </r>
  <r>
    <x v="8"/>
    <n v="270"/>
    <n v="2019"/>
    <x v="20"/>
    <x v="0"/>
    <n v="179"/>
    <n v="16"/>
    <n v="55"/>
    <n v="55"/>
    <m/>
    <n v="179"/>
    <m/>
    <m/>
    <m/>
    <n v="0.30726256983240224"/>
    <n v="0.30726256983240224"/>
    <n v="0"/>
    <n v="1"/>
    <n v="0"/>
    <n v="0"/>
    <n v="0"/>
  </r>
  <r>
    <x v="8"/>
    <n v="270"/>
    <n v="2020"/>
    <x v="20"/>
    <x v="0"/>
    <n v="120"/>
    <n v="16"/>
    <n v="119"/>
    <n v="102"/>
    <n v="54"/>
    <n v="120"/>
    <n v="54"/>
    <m/>
    <m/>
    <n v="0.9916666666666667"/>
    <n v="0.85"/>
    <n v="0.45"/>
    <n v="1"/>
    <n v="0.45"/>
    <n v="0"/>
    <n v="0"/>
  </r>
  <r>
    <x v="9"/>
    <n v="299"/>
    <n v="2012"/>
    <x v="0"/>
    <x v="0"/>
    <n v="320"/>
    <n v="18"/>
    <n v="245"/>
    <m/>
    <m/>
    <n v="320"/>
    <m/>
    <m/>
    <m/>
    <n v="0.765625"/>
    <n v="0"/>
    <n v="0"/>
    <n v="1"/>
    <n v="0"/>
    <n v="0"/>
    <n v="0"/>
  </r>
  <r>
    <x v="9"/>
    <n v="299"/>
    <n v="2013"/>
    <x v="0"/>
    <x v="0"/>
    <n v="320"/>
    <n v="18"/>
    <n v="179"/>
    <m/>
    <m/>
    <n v="320"/>
    <m/>
    <m/>
    <m/>
    <n v="0.55937499999999996"/>
    <n v="0"/>
    <n v="0"/>
    <n v="1"/>
    <n v="0"/>
    <n v="0"/>
    <n v="0"/>
  </r>
  <r>
    <x v="9"/>
    <n v="299"/>
    <n v="2014"/>
    <x v="0"/>
    <x v="0"/>
    <n v="320"/>
    <n v="18"/>
    <n v="309"/>
    <m/>
    <m/>
    <n v="320"/>
    <m/>
    <m/>
    <m/>
    <n v="0.96562499999999996"/>
    <n v="0"/>
    <n v="0"/>
    <n v="1"/>
    <n v="0"/>
    <n v="0"/>
    <n v="0"/>
  </r>
  <r>
    <x v="9"/>
    <n v="299"/>
    <n v="2015"/>
    <x v="0"/>
    <x v="0"/>
    <n v="204"/>
    <n v="20"/>
    <n v="202"/>
    <m/>
    <m/>
    <n v="204"/>
    <m/>
    <m/>
    <m/>
    <n v="0.99019607843137258"/>
    <n v="0"/>
    <n v="0"/>
    <n v="1"/>
    <n v="0"/>
    <n v="0"/>
    <n v="0"/>
  </r>
  <r>
    <x v="9"/>
    <n v="299"/>
    <n v="2016"/>
    <x v="0"/>
    <x v="0"/>
    <n v="410"/>
    <n v="20"/>
    <n v="155"/>
    <m/>
    <m/>
    <n v="410"/>
    <m/>
    <m/>
    <m/>
    <n v="0.37804878048780488"/>
    <n v="0"/>
    <n v="0"/>
    <n v="1"/>
    <n v="0"/>
    <n v="0"/>
    <n v="0"/>
  </r>
  <r>
    <x v="9"/>
    <n v="299"/>
    <n v="2017"/>
    <x v="0"/>
    <x v="0"/>
    <n v="336"/>
    <n v="18"/>
    <n v="90"/>
    <m/>
    <m/>
    <n v="336"/>
    <m/>
    <m/>
    <m/>
    <n v="0.26785714285714285"/>
    <n v="0"/>
    <n v="0"/>
    <n v="1"/>
    <n v="0"/>
    <n v="0"/>
    <n v="0"/>
  </r>
  <r>
    <x v="9"/>
    <n v="299"/>
    <n v="2018"/>
    <x v="0"/>
    <x v="0"/>
    <n v="336"/>
    <n v="18"/>
    <n v="207"/>
    <n v="207"/>
    <m/>
    <n v="336"/>
    <m/>
    <m/>
    <m/>
    <n v="0.6160714285714286"/>
    <n v="0.6160714285714286"/>
    <n v="0"/>
    <n v="1"/>
    <n v="0"/>
    <n v="0"/>
    <n v="0"/>
  </r>
  <r>
    <x v="9"/>
    <n v="299"/>
    <n v="2019"/>
    <x v="0"/>
    <x v="0"/>
    <n v="410"/>
    <n v="20"/>
    <n v="385"/>
    <n v="385"/>
    <m/>
    <n v="410"/>
    <m/>
    <m/>
    <m/>
    <n v="0.93902439024390238"/>
    <n v="0.93902439024390238"/>
    <n v="0"/>
    <n v="1"/>
    <n v="0"/>
    <n v="0"/>
    <n v="0"/>
  </r>
  <r>
    <x v="9"/>
    <n v="299"/>
    <n v="2020"/>
    <x v="0"/>
    <x v="0"/>
    <n v="510"/>
    <n v="20"/>
    <n v="184"/>
    <n v="184"/>
    <m/>
    <n v="510"/>
    <m/>
    <m/>
    <m/>
    <n v="0.36078431372549019"/>
    <n v="0.36078431372549019"/>
    <n v="0"/>
    <n v="1"/>
    <n v="0"/>
    <n v="0"/>
    <n v="0"/>
  </r>
  <r>
    <x v="9"/>
    <n v="300"/>
    <n v="2011"/>
    <x v="15"/>
    <x v="0"/>
    <n v="258"/>
    <n v="25"/>
    <m/>
    <m/>
    <m/>
    <n v="258"/>
    <m/>
    <m/>
    <m/>
    <n v="0"/>
    <n v="0"/>
    <n v="0"/>
    <n v="1"/>
    <n v="0"/>
    <n v="0"/>
    <n v="0"/>
  </r>
  <r>
    <x v="9"/>
    <n v="300"/>
    <n v="2012"/>
    <x v="15"/>
    <x v="0"/>
    <n v="270"/>
    <n v="20"/>
    <m/>
    <m/>
    <m/>
    <n v="270"/>
    <m/>
    <m/>
    <m/>
    <n v="0"/>
    <n v="0"/>
    <n v="0"/>
    <n v="1"/>
    <n v="0"/>
    <n v="0"/>
    <n v="0"/>
  </r>
  <r>
    <x v="9"/>
    <n v="300"/>
    <n v="2013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4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5"/>
    <x v="15"/>
    <x v="0"/>
    <n v="120"/>
    <n v="18"/>
    <m/>
    <m/>
    <m/>
    <n v="120"/>
    <m/>
    <m/>
    <m/>
    <n v="0"/>
    <n v="0"/>
    <n v="0"/>
    <n v="1"/>
    <n v="0"/>
    <n v="0"/>
    <n v="0"/>
  </r>
  <r>
    <x v="9"/>
    <n v="300"/>
    <n v="2016"/>
    <x v="15"/>
    <x v="0"/>
    <n v="362"/>
    <n v="24"/>
    <m/>
    <m/>
    <m/>
    <n v="362"/>
    <m/>
    <m/>
    <m/>
    <n v="0"/>
    <n v="0"/>
    <n v="0"/>
    <n v="1"/>
    <n v="0"/>
    <n v="0"/>
    <n v="0"/>
  </r>
  <r>
    <x v="9"/>
    <n v="300"/>
    <n v="2017"/>
    <x v="15"/>
    <x v="0"/>
    <n v="434"/>
    <n v="24"/>
    <m/>
    <m/>
    <m/>
    <n v="434"/>
    <m/>
    <m/>
    <m/>
    <n v="0"/>
    <n v="0"/>
    <n v="0"/>
    <n v="1"/>
    <n v="0"/>
    <n v="0"/>
    <n v="0"/>
  </r>
  <r>
    <x v="9"/>
    <n v="300"/>
    <n v="2018"/>
    <x v="15"/>
    <x v="0"/>
    <n v="414"/>
    <n v="21"/>
    <m/>
    <m/>
    <m/>
    <n v="414"/>
    <m/>
    <m/>
    <m/>
    <n v="0"/>
    <n v="0"/>
    <n v="0"/>
    <n v="1"/>
    <n v="0"/>
    <n v="0"/>
    <n v="0"/>
  </r>
  <r>
    <x v="9"/>
    <n v="300"/>
    <n v="2019"/>
    <x v="15"/>
    <x v="0"/>
    <n v="258"/>
    <n v="20"/>
    <m/>
    <m/>
    <m/>
    <n v="258"/>
    <m/>
    <m/>
    <m/>
    <n v="0"/>
    <n v="0"/>
    <n v="0"/>
    <n v="1"/>
    <n v="0"/>
    <n v="0"/>
    <n v="0"/>
  </r>
  <r>
    <x v="9"/>
    <n v="300"/>
    <n v="2020"/>
    <x v="15"/>
    <x v="0"/>
    <n v="191"/>
    <n v="21"/>
    <m/>
    <m/>
    <m/>
    <n v="191"/>
    <m/>
    <m/>
    <m/>
    <n v="0"/>
    <n v="0"/>
    <n v="0"/>
    <n v="1"/>
    <n v="0"/>
    <n v="0"/>
    <n v="0"/>
  </r>
  <r>
    <x v="10"/>
    <n v="11"/>
    <n v="2019"/>
    <x v="22"/>
    <x v="1"/>
    <n v="105"/>
    <m/>
    <n v="0"/>
    <n v="21"/>
    <n v="0"/>
    <n v="105"/>
    <n v="0"/>
    <n v="103"/>
    <n v="0"/>
    <n v="0"/>
    <n v="0.2"/>
    <n v="0"/>
    <n v="1"/>
    <n v="0"/>
    <n v="0.98095238095238091"/>
    <n v="0"/>
  </r>
  <r>
    <x v="10"/>
    <n v="11"/>
    <n v="2020"/>
    <x v="22"/>
    <x v="1"/>
    <n v="105"/>
    <m/>
    <n v="0"/>
    <n v="100"/>
    <n v="0"/>
    <n v="105"/>
    <n v="0"/>
    <n v="101"/>
    <n v="0"/>
    <n v="0"/>
    <n v="0.95238095238095233"/>
    <n v="0"/>
    <n v="1"/>
    <n v="0"/>
    <n v="0.96190476190476193"/>
    <n v="0"/>
  </r>
  <r>
    <x v="10"/>
    <n v="13"/>
    <n v="2019"/>
    <x v="23"/>
    <x v="1"/>
    <n v="155"/>
    <m/>
    <n v="140"/>
    <n v="55"/>
    <n v="140"/>
    <n v="155"/>
    <n v="140"/>
    <n v="147"/>
    <n v="0"/>
    <n v="0.90322580645161288"/>
    <n v="0.35483870967741937"/>
    <n v="0.90322580645161288"/>
    <n v="1"/>
    <n v="0.90322580645161288"/>
    <n v="0.94838709677419353"/>
    <n v="0"/>
  </r>
  <r>
    <x v="10"/>
    <n v="13"/>
    <n v="2020"/>
    <x v="23"/>
    <x v="1"/>
    <n v="155"/>
    <m/>
    <n v="153"/>
    <n v="152"/>
    <n v="152"/>
    <n v="155"/>
    <n v="153"/>
    <n v="153"/>
    <n v="0"/>
    <n v="0.98709677419354835"/>
    <n v="0.98064516129032253"/>
    <n v="0.98064516129032253"/>
    <n v="1"/>
    <n v="0.98709677419354835"/>
    <n v="0.98709677419354835"/>
    <n v="0"/>
  </r>
  <r>
    <x v="10"/>
    <n v="540"/>
    <n v="540"/>
    <x v="24"/>
    <x v="1"/>
    <n v="22"/>
    <m/>
    <n v="0"/>
    <n v="0"/>
    <n v="0"/>
    <n v="22"/>
    <n v="0"/>
    <n v="0"/>
    <n v="0"/>
    <n v="0"/>
    <n v="0"/>
    <n v="0"/>
    <n v="1"/>
    <n v="0"/>
    <n v="0"/>
    <n v="0"/>
  </r>
  <r>
    <x v="10"/>
    <n v="541"/>
    <n v="541"/>
    <x v="25"/>
    <x v="1"/>
    <m/>
    <m/>
    <m/>
    <m/>
    <m/>
    <m/>
    <m/>
    <m/>
    <m/>
    <n v="0"/>
    <n v="0"/>
    <n v="0"/>
    <n v="0"/>
    <n v="0"/>
    <n v="0"/>
    <n v="0"/>
  </r>
  <r>
    <x v="10"/>
    <n v="34"/>
    <n v="34"/>
    <x v="26"/>
    <x v="1"/>
    <n v="90"/>
    <m/>
    <n v="88"/>
    <n v="52"/>
    <n v="68"/>
    <n v="90"/>
    <n v="88"/>
    <n v="31"/>
    <n v="0"/>
    <n v="0.97777777777777775"/>
    <n v="0.57777777777777772"/>
    <n v="0.75555555555555554"/>
    <n v="1"/>
    <n v="0.97777777777777775"/>
    <n v="0.3444444444444444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9614-8B42-444F-AC21-25A6F3A1DDF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o Torneo">
  <location ref="A3:H37" firstHeaderRow="0" firstDataRow="1" firstDataCol="1"/>
  <pivotFields count="21">
    <pivotField axis="axisRow" showAll="0">
      <items count="12">
        <item x="0"/>
        <item x="1"/>
        <item x="2"/>
        <item x="3"/>
        <item x="4"/>
        <item x="5"/>
        <item x="7"/>
        <item x="6"/>
        <item x="10"/>
        <item x="8"/>
        <item x="9"/>
        <item t="default"/>
      </items>
    </pivotField>
    <pivotField showAll="0"/>
    <pivotField showAll="0"/>
    <pivotField axis="axisRow" showAll="0">
      <items count="31">
        <item x="23"/>
        <item x="24"/>
        <item x="25"/>
        <item x="22"/>
        <item m="1" x="29"/>
        <item x="2"/>
        <item x="16"/>
        <item x="13"/>
        <item x="3"/>
        <item x="8"/>
        <item x="21"/>
        <item x="17"/>
        <item m="1" x="27"/>
        <item x="12"/>
        <item x="10"/>
        <item x="1"/>
        <item x="0"/>
        <item x="19"/>
        <item x="20"/>
        <item x="15"/>
        <item x="6"/>
        <item x="7"/>
        <item x="5"/>
        <item x="11"/>
        <item x="18"/>
        <item m="1" x="28"/>
        <item x="9"/>
        <item x="14"/>
        <item x="4"/>
        <item x="26"/>
        <item t="default"/>
      </items>
    </pivotField>
    <pivotField axis="axisRow" showAll="0">
      <items count="3">
        <item sd="0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3">
    <field x="4"/>
    <field x="0"/>
    <field x="3"/>
  </rowFields>
  <rowItems count="34">
    <i>
      <x/>
    </i>
    <i>
      <x v="1"/>
    </i>
    <i r="1">
      <x/>
    </i>
    <i r="2">
      <x v="15"/>
    </i>
    <i r="2">
      <x v="16"/>
    </i>
    <i r="1">
      <x v="1"/>
    </i>
    <i r="2">
      <x v="16"/>
    </i>
    <i r="1">
      <x v="2"/>
    </i>
    <i r="2">
      <x v="20"/>
    </i>
    <i r="2">
      <x v="21"/>
    </i>
    <i r="1">
      <x v="3"/>
    </i>
    <i r="2">
      <x v="14"/>
    </i>
    <i r="2">
      <x v="16"/>
    </i>
    <i r="1">
      <x v="4"/>
    </i>
    <i r="2">
      <x v="13"/>
    </i>
    <i r="2">
      <x v="14"/>
    </i>
    <i r="1">
      <x v="5"/>
    </i>
    <i r="2">
      <x v="20"/>
    </i>
    <i r="2">
      <x v="21"/>
    </i>
    <i r="1">
      <x v="6"/>
    </i>
    <i r="2">
      <x v="17"/>
    </i>
    <i r="2">
      <x v="18"/>
    </i>
    <i r="2">
      <x v="19"/>
    </i>
    <i r="1">
      <x v="7"/>
    </i>
    <i r="2">
      <x v="16"/>
    </i>
    <i r="2">
      <x v="19"/>
    </i>
    <i r="1">
      <x v="9"/>
    </i>
    <i r="2">
      <x v="17"/>
    </i>
    <i r="2">
      <x v="18"/>
    </i>
    <i r="2">
      <x v="19"/>
    </i>
    <i r="1">
      <x v="10"/>
    </i>
    <i r="2">
      <x v="16"/>
    </i>
    <i r="2"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vents%" fld="14" subtotal="average" baseField="4" baseItem="0"/>
    <dataField name="Lineups Teams%" fld="15" subtotal="average" baseField="4" baseItem="0"/>
    <dataField name="Lineups Players%" fld="16" subtotal="average" baseField="4" baseItem="0"/>
    <dataField name="Predictions%" fld="17" subtotal="average" baseField="4" baseItem="0"/>
    <dataField name="Stats Teams%" fld="18" subtotal="average" baseField="4" baseItem="0"/>
    <dataField name="Stats Players%" fld="19" subtotal="average" baseField="4" baseItem="0"/>
    <dataField name="Standings%" fld="20" subtotal="average" baseField="4" baseItem="0"/>
  </dataFields>
  <formats count="5">
    <format dxfId="9">
      <pivotArea collapsedLevelsAreSubtotals="1" fieldPosition="0">
        <references count="1">
          <reference field="4" count="0"/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">
      <pivotArea grandRow="1" outline="0" collapsedLevelsAreSubtotals="1" fieldPosition="0"/>
    </format>
    <format dxfId="5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0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  <reference field="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B9A6F-267D-4E9E-BA31-B9DDC867D03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ediction" colHeaderCaption="Result">
  <location ref="B14:F1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Bookmakers" fld="2" baseField="0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pane ySplit="1" topLeftCell="A2" activePane="bottomLeft" state="frozen"/>
      <selection pane="bottomLeft" activeCell="D51" sqref="D51"/>
    </sheetView>
  </sheetViews>
  <sheetFormatPr defaultRowHeight="15" x14ac:dyDescent="0.25"/>
  <cols>
    <col min="1" max="2" width="22.140625" style="1" customWidth="1"/>
    <col min="3" max="3" width="29.140625" style="1" customWidth="1"/>
    <col min="4" max="5" width="39.140625" style="1" customWidth="1"/>
    <col min="6" max="6" width="68.140625" style="1" bestFit="1" customWidth="1"/>
  </cols>
  <sheetData>
    <row r="1" spans="1:6" x14ac:dyDescent="0.25">
      <c r="A1" s="6" t="s">
        <v>0</v>
      </c>
      <c r="B1" s="6" t="s">
        <v>25</v>
      </c>
      <c r="C1" s="6" t="s">
        <v>26</v>
      </c>
      <c r="D1" s="6" t="s">
        <v>1</v>
      </c>
      <c r="E1" s="6" t="s">
        <v>3</v>
      </c>
      <c r="F1" s="6" t="s">
        <v>2</v>
      </c>
    </row>
    <row r="2" spans="1:6" x14ac:dyDescent="0.25">
      <c r="A2" s="1" t="s">
        <v>4</v>
      </c>
      <c r="D2" s="23" t="s">
        <v>166</v>
      </c>
      <c r="E2" s="2" t="s">
        <v>13</v>
      </c>
      <c r="F2" s="1" t="s">
        <v>12</v>
      </c>
    </row>
    <row r="3" spans="1:6" x14ac:dyDescent="0.25">
      <c r="A3" s="1" t="s">
        <v>5</v>
      </c>
      <c r="D3" s="23" t="s">
        <v>6</v>
      </c>
    </row>
    <row r="4" spans="1:6" x14ac:dyDescent="0.25">
      <c r="A4" s="1" t="s">
        <v>5</v>
      </c>
      <c r="D4" s="23" t="s">
        <v>7</v>
      </c>
    </row>
    <row r="5" spans="1:6" x14ac:dyDescent="0.25">
      <c r="A5" s="1" t="s">
        <v>8</v>
      </c>
      <c r="D5" s="23" t="s">
        <v>9</v>
      </c>
      <c r="E5" s="1" t="s">
        <v>47</v>
      </c>
    </row>
    <row r="6" spans="1:6" x14ac:dyDescent="0.25">
      <c r="A6" s="1" t="s">
        <v>10</v>
      </c>
      <c r="D6" s="23" t="s">
        <v>11</v>
      </c>
    </row>
    <row r="7" spans="1:6" x14ac:dyDescent="0.25">
      <c r="A7" s="1" t="s">
        <v>14</v>
      </c>
      <c r="B7" s="1" t="s">
        <v>27</v>
      </c>
      <c r="C7" s="1" t="s">
        <v>43</v>
      </c>
      <c r="D7" s="23" t="s">
        <v>15</v>
      </c>
      <c r="E7" s="1" t="s">
        <v>45</v>
      </c>
      <c r="F7" s="1" t="s">
        <v>46</v>
      </c>
    </row>
    <row r="8" spans="1:6" x14ac:dyDescent="0.25">
      <c r="A8" s="1" t="s">
        <v>14</v>
      </c>
      <c r="B8" s="1" t="s">
        <v>27</v>
      </c>
      <c r="C8" s="1" t="s">
        <v>43</v>
      </c>
      <c r="D8" s="23" t="s">
        <v>32</v>
      </c>
      <c r="E8" s="1" t="s">
        <v>45</v>
      </c>
      <c r="F8" s="1" t="s">
        <v>46</v>
      </c>
    </row>
    <row r="9" spans="1:6" x14ac:dyDescent="0.25">
      <c r="A9" s="1" t="s">
        <v>14</v>
      </c>
      <c r="B9" s="1" t="s">
        <v>27</v>
      </c>
      <c r="C9" s="1" t="s">
        <v>44</v>
      </c>
      <c r="D9" s="23" t="s">
        <v>16</v>
      </c>
      <c r="E9" s="1" t="s">
        <v>45</v>
      </c>
      <c r="F9" s="1" t="s">
        <v>46</v>
      </c>
    </row>
    <row r="10" spans="1:6" x14ac:dyDescent="0.25">
      <c r="A10" s="1" t="s">
        <v>14</v>
      </c>
      <c r="B10" s="1" t="s">
        <v>27</v>
      </c>
      <c r="C10" s="1" t="s">
        <v>44</v>
      </c>
      <c r="D10" s="23" t="s">
        <v>17</v>
      </c>
      <c r="E10" s="1" t="s">
        <v>45</v>
      </c>
      <c r="F10" s="1" t="s">
        <v>46</v>
      </c>
    </row>
    <row r="11" spans="1:6" x14ac:dyDescent="0.25">
      <c r="A11" s="1" t="s">
        <v>14</v>
      </c>
      <c r="B11" s="1" t="s">
        <v>27</v>
      </c>
      <c r="C11" s="1" t="s">
        <v>44</v>
      </c>
      <c r="D11" s="23" t="s">
        <v>18</v>
      </c>
      <c r="E11" s="1" t="s">
        <v>45</v>
      </c>
      <c r="F11" s="1" t="s">
        <v>46</v>
      </c>
    </row>
    <row r="12" spans="1:6" x14ac:dyDescent="0.25">
      <c r="A12" s="1" t="s">
        <v>14</v>
      </c>
      <c r="B12" s="1" t="s">
        <v>27</v>
      </c>
      <c r="C12" s="1" t="s">
        <v>44</v>
      </c>
      <c r="D12" s="23" t="s">
        <v>23</v>
      </c>
      <c r="E12" s="1" t="s">
        <v>45</v>
      </c>
      <c r="F12" s="1" t="s">
        <v>46</v>
      </c>
    </row>
    <row r="13" spans="1:6" x14ac:dyDescent="0.25">
      <c r="A13" s="1" t="s">
        <v>14</v>
      </c>
      <c r="B13" s="1" t="s">
        <v>27</v>
      </c>
      <c r="C13" s="1" t="s">
        <v>44</v>
      </c>
      <c r="D13" s="23" t="s">
        <v>24</v>
      </c>
      <c r="E13" s="1" t="s">
        <v>45</v>
      </c>
      <c r="F13" s="1" t="s">
        <v>46</v>
      </c>
    </row>
    <row r="14" spans="1:6" x14ac:dyDescent="0.25">
      <c r="A14" s="1" t="s">
        <v>14</v>
      </c>
      <c r="B14" s="1" t="s">
        <v>27</v>
      </c>
      <c r="C14" s="1" t="s">
        <v>44</v>
      </c>
      <c r="D14" s="23" t="s">
        <v>19</v>
      </c>
      <c r="E14" s="1" t="s">
        <v>45</v>
      </c>
      <c r="F14" s="1" t="s">
        <v>46</v>
      </c>
    </row>
    <row r="15" spans="1:6" x14ac:dyDescent="0.25">
      <c r="A15" s="1" t="s">
        <v>14</v>
      </c>
      <c r="B15" s="1" t="s">
        <v>27</v>
      </c>
      <c r="C15" s="1" t="s">
        <v>44</v>
      </c>
      <c r="D15" s="23" t="s">
        <v>20</v>
      </c>
      <c r="E15" s="1" t="s">
        <v>45</v>
      </c>
      <c r="F15" s="1" t="s">
        <v>46</v>
      </c>
    </row>
    <row r="16" spans="1:6" x14ac:dyDescent="0.25">
      <c r="A16" s="1" t="s">
        <v>14</v>
      </c>
      <c r="B16" s="1" t="s">
        <v>27</v>
      </c>
      <c r="C16" s="1" t="s">
        <v>44</v>
      </c>
      <c r="D16" s="23" t="s">
        <v>21</v>
      </c>
      <c r="E16" s="1" t="s">
        <v>45</v>
      </c>
      <c r="F16" s="1" t="s">
        <v>46</v>
      </c>
    </row>
    <row r="17" spans="1:6" x14ac:dyDescent="0.25">
      <c r="A17" s="1" t="s">
        <v>14</v>
      </c>
      <c r="B17" s="1" t="s">
        <v>27</v>
      </c>
      <c r="C17" s="1" t="s">
        <v>44</v>
      </c>
      <c r="D17" s="23" t="s">
        <v>34</v>
      </c>
      <c r="E17" s="1" t="s">
        <v>45</v>
      </c>
      <c r="F17" s="1" t="s">
        <v>46</v>
      </c>
    </row>
    <row r="18" spans="1:6" x14ac:dyDescent="0.25">
      <c r="A18" s="1" t="s">
        <v>14</v>
      </c>
      <c r="B18" s="1" t="s">
        <v>27</v>
      </c>
      <c r="C18" s="1" t="s">
        <v>44</v>
      </c>
      <c r="D18" s="23" t="s">
        <v>22</v>
      </c>
      <c r="E18" s="1" t="s">
        <v>45</v>
      </c>
      <c r="F18" s="1" t="s">
        <v>46</v>
      </c>
    </row>
    <row r="19" spans="1:6" x14ac:dyDescent="0.25">
      <c r="A19" s="1" t="s">
        <v>14</v>
      </c>
      <c r="B19" s="1" t="s">
        <v>27</v>
      </c>
      <c r="C19" s="1" t="s">
        <v>44</v>
      </c>
      <c r="D19" s="23" t="s">
        <v>35</v>
      </c>
      <c r="E19" s="1" t="s">
        <v>45</v>
      </c>
      <c r="F19" s="1" t="s">
        <v>46</v>
      </c>
    </row>
    <row r="20" spans="1:6" x14ac:dyDescent="0.25">
      <c r="A20" s="1" t="s">
        <v>14</v>
      </c>
      <c r="B20" s="1" t="s">
        <v>27</v>
      </c>
      <c r="C20" s="1" t="s">
        <v>44</v>
      </c>
      <c r="D20" s="23" t="s">
        <v>36</v>
      </c>
      <c r="E20" s="1" t="s">
        <v>45</v>
      </c>
      <c r="F20" s="1" t="s">
        <v>46</v>
      </c>
    </row>
    <row r="21" spans="1:6" x14ac:dyDescent="0.25">
      <c r="A21" s="1" t="s">
        <v>14</v>
      </c>
      <c r="B21" s="1" t="s">
        <v>28</v>
      </c>
      <c r="C21" s="1" t="s">
        <v>44</v>
      </c>
      <c r="D21" s="23" t="s">
        <v>29</v>
      </c>
      <c r="E21" s="1" t="s">
        <v>45</v>
      </c>
      <c r="F21" s="1" t="s">
        <v>46</v>
      </c>
    </row>
    <row r="22" spans="1:6" x14ac:dyDescent="0.25">
      <c r="A22" s="1" t="s">
        <v>14</v>
      </c>
      <c r="B22" s="1" t="s">
        <v>28</v>
      </c>
      <c r="C22" s="1" t="s">
        <v>44</v>
      </c>
      <c r="D22" s="23" t="s">
        <v>30</v>
      </c>
      <c r="E22" s="1" t="s">
        <v>45</v>
      </c>
      <c r="F22" s="1" t="s">
        <v>46</v>
      </c>
    </row>
    <row r="23" spans="1:6" x14ac:dyDescent="0.25">
      <c r="A23" s="1" t="s">
        <v>14</v>
      </c>
      <c r="B23" s="1" t="s">
        <v>28</v>
      </c>
      <c r="C23" s="1" t="s">
        <v>44</v>
      </c>
      <c r="D23" s="23" t="s">
        <v>31</v>
      </c>
      <c r="E23" s="1" t="s">
        <v>45</v>
      </c>
      <c r="F23" s="1" t="s">
        <v>46</v>
      </c>
    </row>
    <row r="24" spans="1:6" x14ac:dyDescent="0.25">
      <c r="A24" s="1" t="s">
        <v>14</v>
      </c>
      <c r="B24" s="1" t="s">
        <v>28</v>
      </c>
      <c r="C24" s="1" t="s">
        <v>44</v>
      </c>
      <c r="D24" s="23" t="s">
        <v>37</v>
      </c>
      <c r="E24" s="1" t="s">
        <v>45</v>
      </c>
      <c r="F24" s="1" t="s">
        <v>46</v>
      </c>
    </row>
    <row r="25" spans="1:6" x14ac:dyDescent="0.25">
      <c r="A25" s="1" t="s">
        <v>14</v>
      </c>
      <c r="B25" s="1" t="s">
        <v>28</v>
      </c>
      <c r="C25" s="1" t="s">
        <v>44</v>
      </c>
      <c r="D25" s="23" t="s">
        <v>38</v>
      </c>
      <c r="E25" s="1" t="s">
        <v>45</v>
      </c>
      <c r="F25" s="1" t="s">
        <v>46</v>
      </c>
    </row>
    <row r="26" spans="1:6" x14ac:dyDescent="0.25">
      <c r="A26" s="1" t="s">
        <v>14</v>
      </c>
      <c r="B26" s="1" t="s">
        <v>28</v>
      </c>
      <c r="C26" s="1" t="s">
        <v>44</v>
      </c>
      <c r="D26" s="23" t="s">
        <v>32</v>
      </c>
      <c r="E26" s="1" t="s">
        <v>45</v>
      </c>
      <c r="F26" s="1" t="s">
        <v>46</v>
      </c>
    </row>
    <row r="27" spans="1:6" x14ac:dyDescent="0.25">
      <c r="A27" s="1" t="s">
        <v>14</v>
      </c>
      <c r="B27" s="1" t="s">
        <v>28</v>
      </c>
      <c r="C27" s="1" t="s">
        <v>44</v>
      </c>
      <c r="D27" s="23" t="s">
        <v>40</v>
      </c>
      <c r="E27" s="1" t="s">
        <v>45</v>
      </c>
      <c r="F27" s="1" t="s">
        <v>46</v>
      </c>
    </row>
    <row r="28" spans="1:6" x14ac:dyDescent="0.25">
      <c r="A28" s="1" t="s">
        <v>14</v>
      </c>
      <c r="B28" s="1" t="s">
        <v>28</v>
      </c>
      <c r="C28" s="1" t="s">
        <v>44</v>
      </c>
      <c r="D28" s="23" t="s">
        <v>33</v>
      </c>
      <c r="E28" s="1" t="s">
        <v>45</v>
      </c>
      <c r="F28" s="1" t="s">
        <v>46</v>
      </c>
    </row>
    <row r="29" spans="1:6" x14ac:dyDescent="0.25">
      <c r="A29" s="1" t="s">
        <v>14</v>
      </c>
      <c r="B29" s="1" t="s">
        <v>28</v>
      </c>
      <c r="C29" s="1" t="s">
        <v>44</v>
      </c>
      <c r="D29" s="23" t="s">
        <v>39</v>
      </c>
      <c r="E29" s="1" t="s">
        <v>45</v>
      </c>
      <c r="F29" s="1" t="s">
        <v>46</v>
      </c>
    </row>
    <row r="30" spans="1:6" x14ac:dyDescent="0.25">
      <c r="A30" s="1" t="s">
        <v>14</v>
      </c>
      <c r="B30" s="1" t="s">
        <v>28</v>
      </c>
      <c r="C30" s="1" t="s">
        <v>44</v>
      </c>
      <c r="D30" s="23" t="s">
        <v>41</v>
      </c>
      <c r="E30" s="1" t="s">
        <v>45</v>
      </c>
      <c r="F30" s="1" t="s">
        <v>46</v>
      </c>
    </row>
    <row r="31" spans="1:6" x14ac:dyDescent="0.25">
      <c r="A31" s="1" t="s">
        <v>14</v>
      </c>
      <c r="B31" s="1" t="s">
        <v>28</v>
      </c>
      <c r="C31" s="1" t="s">
        <v>44</v>
      </c>
      <c r="D31" s="23" t="s">
        <v>42</v>
      </c>
      <c r="E31" s="1" t="s">
        <v>45</v>
      </c>
      <c r="F31" s="1" t="s">
        <v>46</v>
      </c>
    </row>
    <row r="32" spans="1:6" x14ac:dyDescent="0.25">
      <c r="A32" s="1" t="s">
        <v>51</v>
      </c>
      <c r="D32" s="23" t="s">
        <v>52</v>
      </c>
      <c r="F32" s="1" t="s">
        <v>143</v>
      </c>
    </row>
    <row r="33" spans="1:6" x14ac:dyDescent="0.25">
      <c r="A33" s="1" t="s">
        <v>51</v>
      </c>
      <c r="D33" s="23" t="s">
        <v>142</v>
      </c>
      <c r="F33" s="1" t="s">
        <v>144</v>
      </c>
    </row>
    <row r="34" spans="1:6" x14ac:dyDescent="0.25">
      <c r="A34" s="1" t="s">
        <v>53</v>
      </c>
      <c r="D34" s="23" t="s">
        <v>54</v>
      </c>
      <c r="E34" s="1" t="s">
        <v>55</v>
      </c>
      <c r="F34" s="1" t="s">
        <v>56</v>
      </c>
    </row>
    <row r="35" spans="1:6" x14ac:dyDescent="0.25">
      <c r="A35" s="1" t="s">
        <v>78</v>
      </c>
      <c r="C35" s="1" t="s">
        <v>50</v>
      </c>
      <c r="D35" s="23" t="s">
        <v>70</v>
      </c>
      <c r="F35" s="1" t="s">
        <v>71</v>
      </c>
    </row>
    <row r="36" spans="1:6" x14ac:dyDescent="0.25">
      <c r="A36" s="1" t="s">
        <v>78</v>
      </c>
      <c r="C36" s="1" t="s">
        <v>81</v>
      </c>
      <c r="D36" s="23" t="s">
        <v>48</v>
      </c>
      <c r="E36" s="1" t="s">
        <v>49</v>
      </c>
    </row>
    <row r="37" spans="1:6" x14ac:dyDescent="0.25">
      <c r="A37" s="1" t="s">
        <v>78</v>
      </c>
      <c r="C37" s="1" t="s">
        <v>80</v>
      </c>
      <c r="D37" s="23" t="s">
        <v>79</v>
      </c>
    </row>
    <row r="38" spans="1:6" x14ac:dyDescent="0.25">
      <c r="A38" s="1" t="s">
        <v>57</v>
      </c>
      <c r="C38" s="1" t="s">
        <v>72</v>
      </c>
      <c r="D38" s="23" t="s">
        <v>59</v>
      </c>
    </row>
    <row r="39" spans="1:6" x14ac:dyDescent="0.25">
      <c r="A39" s="1" t="s">
        <v>57</v>
      </c>
      <c r="C39" s="1" t="s">
        <v>43</v>
      </c>
      <c r="D39" s="23" t="s">
        <v>58</v>
      </c>
    </row>
    <row r="40" spans="1:6" x14ac:dyDescent="0.25">
      <c r="A40" s="1" t="s">
        <v>57</v>
      </c>
      <c r="C40" s="1" t="s">
        <v>43</v>
      </c>
      <c r="D40" s="1" t="s">
        <v>60</v>
      </c>
    </row>
    <row r="41" spans="1:6" x14ac:dyDescent="0.25">
      <c r="A41" s="1" t="s">
        <v>57</v>
      </c>
      <c r="C41" s="1" t="s">
        <v>50</v>
      </c>
      <c r="D41" s="23" t="s">
        <v>61</v>
      </c>
    </row>
    <row r="42" spans="1:6" x14ac:dyDescent="0.25">
      <c r="A42" s="1" t="s">
        <v>62</v>
      </c>
      <c r="C42" s="1" t="s">
        <v>43</v>
      </c>
      <c r="D42" s="23" t="s">
        <v>63</v>
      </c>
    </row>
    <row r="43" spans="1:6" x14ac:dyDescent="0.25">
      <c r="A43" s="1" t="s">
        <v>62</v>
      </c>
      <c r="C43" s="1" t="s">
        <v>43</v>
      </c>
      <c r="D43" s="23" t="s">
        <v>64</v>
      </c>
    </row>
    <row r="44" spans="1:6" x14ac:dyDescent="0.25">
      <c r="A44" s="1" t="s">
        <v>62</v>
      </c>
      <c r="C44" s="1" t="s">
        <v>43</v>
      </c>
      <c r="D44" s="23" t="s">
        <v>65</v>
      </c>
    </row>
    <row r="45" spans="1:6" x14ac:dyDescent="0.25">
      <c r="A45" s="1" t="s">
        <v>62</v>
      </c>
      <c r="C45" s="1" t="s">
        <v>43</v>
      </c>
      <c r="D45" s="23" t="s">
        <v>66</v>
      </c>
    </row>
    <row r="46" spans="1:6" x14ac:dyDescent="0.25">
      <c r="A46" s="1" t="s">
        <v>62</v>
      </c>
      <c r="C46" s="1" t="s">
        <v>43</v>
      </c>
      <c r="D46" s="23" t="s">
        <v>67</v>
      </c>
    </row>
    <row r="47" spans="1:6" x14ac:dyDescent="0.25">
      <c r="A47" s="1" t="s">
        <v>62</v>
      </c>
      <c r="C47" s="1" t="s">
        <v>43</v>
      </c>
      <c r="D47" s="23" t="s">
        <v>68</v>
      </c>
    </row>
    <row r="48" spans="1:6" x14ac:dyDescent="0.25">
      <c r="A48" s="1" t="s">
        <v>62</v>
      </c>
      <c r="D48" s="1" t="s">
        <v>77</v>
      </c>
      <c r="F48" s="1" t="s">
        <v>69</v>
      </c>
    </row>
    <row r="51" spans="1:6" x14ac:dyDescent="0.25">
      <c r="A51" s="1" t="s">
        <v>74</v>
      </c>
      <c r="D51" s="1" t="s">
        <v>73</v>
      </c>
    </row>
    <row r="52" spans="1:6" x14ac:dyDescent="0.25">
      <c r="A52" s="1" t="s">
        <v>74</v>
      </c>
      <c r="D52" s="1" t="s">
        <v>75</v>
      </c>
    </row>
    <row r="53" spans="1:6" x14ac:dyDescent="0.25">
      <c r="A53" s="1" t="s">
        <v>74</v>
      </c>
      <c r="D53" s="1" t="s">
        <v>76</v>
      </c>
    </row>
    <row r="54" spans="1:6" x14ac:dyDescent="0.25">
      <c r="A54" s="1" t="s">
        <v>74</v>
      </c>
      <c r="D54" s="1" t="s">
        <v>145</v>
      </c>
    </row>
    <row r="55" spans="1:6" x14ac:dyDescent="0.25">
      <c r="A55" s="1" t="s">
        <v>82</v>
      </c>
      <c r="D55" s="1" t="s">
        <v>83</v>
      </c>
    </row>
    <row r="56" spans="1:6" x14ac:dyDescent="0.25">
      <c r="A56" s="1" t="s">
        <v>82</v>
      </c>
      <c r="D56" s="1" t="s">
        <v>84</v>
      </c>
    </row>
    <row r="57" spans="1:6" x14ac:dyDescent="0.25">
      <c r="A57" s="1" t="s">
        <v>138</v>
      </c>
      <c r="D57" s="1" t="s">
        <v>139</v>
      </c>
    </row>
    <row r="58" spans="1:6" x14ac:dyDescent="0.25">
      <c r="A58" s="1" t="s">
        <v>138</v>
      </c>
      <c r="D58" s="1" t="s">
        <v>140</v>
      </c>
      <c r="F58" s="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A522-F729-439B-91D0-C6332C0F7638}">
  <dimension ref="A3:H37"/>
  <sheetViews>
    <sheetView workbookViewId="0">
      <selection activeCell="A26" sqref="A26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15.7109375" bestFit="1" customWidth="1"/>
    <col min="4" max="4" width="16.42578125" bestFit="1" customWidth="1"/>
    <col min="5" max="5" width="12.5703125" bestFit="1" customWidth="1"/>
    <col min="6" max="6" width="13.140625" bestFit="1" customWidth="1"/>
    <col min="7" max="7" width="13.85546875" bestFit="1" customWidth="1"/>
    <col min="8" max="8" width="11.140625" bestFit="1" customWidth="1"/>
  </cols>
  <sheetData>
    <row r="3" spans="1:8" x14ac:dyDescent="0.25">
      <c r="A3" s="7" t="s">
        <v>157</v>
      </c>
      <c r="B3" s="1" t="s">
        <v>158</v>
      </c>
      <c r="C3" s="1" t="s">
        <v>159</v>
      </c>
      <c r="D3" s="1" t="s">
        <v>160</v>
      </c>
      <c r="E3" s="1" t="s">
        <v>161</v>
      </c>
      <c r="F3" s="1" t="s">
        <v>162</v>
      </c>
      <c r="G3" s="1" t="s">
        <v>163</v>
      </c>
      <c r="H3" s="1" t="s">
        <v>164</v>
      </c>
    </row>
    <row r="4" spans="1:8" x14ac:dyDescent="0.25">
      <c r="A4" s="8" t="s">
        <v>156</v>
      </c>
      <c r="B4" s="20">
        <v>9.6702508960573488E-2</v>
      </c>
      <c r="C4" s="20">
        <v>9.5741897512021806E-2</v>
      </c>
      <c r="D4" s="20">
        <v>6.5985663082437279E-2</v>
      </c>
      <c r="E4" s="20">
        <v>0.17499999999999999</v>
      </c>
      <c r="F4" s="20">
        <v>7.170250896057348E-2</v>
      </c>
      <c r="G4" s="20">
        <v>0.10556963645673323</v>
      </c>
      <c r="H4" s="20">
        <v>0</v>
      </c>
    </row>
    <row r="5" spans="1:8" x14ac:dyDescent="0.25">
      <c r="A5" s="8" t="s">
        <v>155</v>
      </c>
      <c r="B5" s="20">
        <v>0.59328107992046486</v>
      </c>
      <c r="C5" s="20">
        <v>0.30960544269875845</v>
      </c>
      <c r="D5" s="20">
        <v>0.15328036401223791</v>
      </c>
      <c r="E5" s="20">
        <v>0.91784825870646758</v>
      </c>
      <c r="F5" s="20">
        <v>0.16533165745431488</v>
      </c>
      <c r="G5" s="20">
        <v>0.16525360474254885</v>
      </c>
      <c r="H5" s="20">
        <v>3.1087757163091073E-3</v>
      </c>
    </row>
    <row r="6" spans="1:8" x14ac:dyDescent="0.25">
      <c r="A6" s="21" t="s">
        <v>98</v>
      </c>
      <c r="B6" s="20">
        <v>0.80906425489812905</v>
      </c>
      <c r="C6" s="20">
        <v>0.44498537081924494</v>
      </c>
      <c r="D6" s="20">
        <v>0.44466643050030458</v>
      </c>
      <c r="E6" s="20">
        <v>0.81818181818181823</v>
      </c>
      <c r="F6" s="20">
        <v>0.4454278912617653</v>
      </c>
      <c r="G6" s="20">
        <v>0.42340998343594055</v>
      </c>
      <c r="H6" s="20">
        <v>3.7870540544129125E-2</v>
      </c>
    </row>
    <row r="7" spans="1:8" x14ac:dyDescent="0.25">
      <c r="A7" s="22" t="s">
        <v>104</v>
      </c>
      <c r="B7" s="20">
        <v>1</v>
      </c>
      <c r="C7" s="20">
        <v>0</v>
      </c>
      <c r="D7" s="20">
        <v>0</v>
      </c>
      <c r="E7" s="20">
        <v>1</v>
      </c>
      <c r="F7" s="20">
        <v>0</v>
      </c>
      <c r="G7" s="20">
        <v>0</v>
      </c>
      <c r="H7" s="20">
        <v>0</v>
      </c>
    </row>
    <row r="8" spans="1:8" x14ac:dyDescent="0.25">
      <c r="A8" s="22" t="s">
        <v>96</v>
      </c>
      <c r="B8" s="20">
        <v>0.69995811483991688</v>
      </c>
      <c r="C8" s="20">
        <v>0.69926272557309921</v>
      </c>
      <c r="D8" s="20">
        <v>0.69876153364333582</v>
      </c>
      <c r="E8" s="20">
        <v>0.7142857142857143</v>
      </c>
      <c r="F8" s="20">
        <v>0.69995811483991688</v>
      </c>
      <c r="G8" s="20">
        <v>0.66535854539933514</v>
      </c>
      <c r="H8" s="20">
        <v>5.951084942648862E-2</v>
      </c>
    </row>
    <row r="9" spans="1:8" x14ac:dyDescent="0.25">
      <c r="A9" s="21" t="s">
        <v>109</v>
      </c>
      <c r="B9" s="20">
        <v>0.99709322935129396</v>
      </c>
      <c r="C9" s="20">
        <v>0.6648351648351648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</row>
    <row r="10" spans="1:8" x14ac:dyDescent="0.25">
      <c r="A10" s="22" t="s">
        <v>96</v>
      </c>
      <c r="B10" s="20">
        <v>0.99709322935129396</v>
      </c>
      <c r="C10" s="20">
        <v>0.6648351648351648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</row>
    <row r="11" spans="1:8" x14ac:dyDescent="0.25">
      <c r="A11" s="21" t="s">
        <v>110</v>
      </c>
      <c r="B11" s="20">
        <v>0.7137218045112782</v>
      </c>
      <c r="C11" s="20">
        <v>0.58402255639097744</v>
      </c>
      <c r="D11" s="20">
        <v>0.46597744360902255</v>
      </c>
      <c r="E11" s="20">
        <v>0.7142857142857143</v>
      </c>
      <c r="F11" s="20">
        <v>0.53872180451127816</v>
      </c>
      <c r="G11" s="20">
        <v>0.493609022556391</v>
      </c>
      <c r="H11" s="20">
        <v>0</v>
      </c>
    </row>
    <row r="12" spans="1:8" x14ac:dyDescent="0.25">
      <c r="A12" s="22" t="s">
        <v>111</v>
      </c>
      <c r="B12" s="20">
        <v>0.71315789473684199</v>
      </c>
      <c r="C12" s="20">
        <v>0.71315789473684199</v>
      </c>
      <c r="D12" s="20">
        <v>0.569172932330827</v>
      </c>
      <c r="E12" s="20">
        <v>0.7142857142857143</v>
      </c>
      <c r="F12" s="20">
        <v>0.71315789473684199</v>
      </c>
      <c r="G12" s="20">
        <v>0.6266917293233083</v>
      </c>
      <c r="H12" s="20">
        <v>0</v>
      </c>
    </row>
    <row r="13" spans="1:8" x14ac:dyDescent="0.25">
      <c r="A13" s="22" t="s">
        <v>112</v>
      </c>
      <c r="B13" s="20">
        <v>0.7142857142857143</v>
      </c>
      <c r="C13" s="20">
        <v>0.45488721804511278</v>
      </c>
      <c r="D13" s="20">
        <v>0.36278195488721809</v>
      </c>
      <c r="E13" s="20">
        <v>0.7142857142857143</v>
      </c>
      <c r="F13" s="20">
        <v>0.36428571428571427</v>
      </c>
      <c r="G13" s="20">
        <v>0.36052631578947369</v>
      </c>
      <c r="H13" s="20">
        <v>0</v>
      </c>
    </row>
    <row r="14" spans="1:8" x14ac:dyDescent="0.25">
      <c r="A14" s="21" t="s">
        <v>115</v>
      </c>
      <c r="B14" s="20">
        <v>0.80317949760549379</v>
      </c>
      <c r="C14" s="20">
        <v>0.45669679924086903</v>
      </c>
      <c r="D14" s="20">
        <v>0.45767719139773172</v>
      </c>
      <c r="E14" s="20">
        <v>0.42857142857142855</v>
      </c>
      <c r="F14" s="20">
        <v>0.45767719139773172</v>
      </c>
      <c r="G14" s="20">
        <v>0.45403014626045851</v>
      </c>
      <c r="H14" s="20">
        <v>0</v>
      </c>
    </row>
    <row r="15" spans="1:8" x14ac:dyDescent="0.25">
      <c r="A15" s="22" t="s">
        <v>116</v>
      </c>
      <c r="B15" s="20">
        <v>0.79704301075268813</v>
      </c>
      <c r="C15" s="20">
        <v>0</v>
      </c>
      <c r="D15" s="20">
        <v>0</v>
      </c>
      <c r="E15" s="20">
        <v>1</v>
      </c>
      <c r="F15" s="20">
        <v>0</v>
      </c>
      <c r="G15" s="20">
        <v>0</v>
      </c>
      <c r="H15" s="20">
        <v>0</v>
      </c>
    </row>
    <row r="16" spans="1:8" x14ac:dyDescent="0.25">
      <c r="A16" s="22" t="s">
        <v>96</v>
      </c>
      <c r="B16" s="20">
        <v>0.80778186274509811</v>
      </c>
      <c r="C16" s="20">
        <v>0.79921939867152081</v>
      </c>
      <c r="D16" s="20">
        <v>0.8009350849460305</v>
      </c>
      <c r="E16" s="20">
        <v>0</v>
      </c>
      <c r="F16" s="20">
        <v>0.8009350849460305</v>
      </c>
      <c r="G16" s="20">
        <v>0.79455275595580244</v>
      </c>
      <c r="H16" s="20">
        <v>0</v>
      </c>
    </row>
    <row r="17" spans="1:8" x14ac:dyDescent="0.25">
      <c r="A17" s="21" t="s">
        <v>121</v>
      </c>
      <c r="B17" s="20">
        <v>0.72531466714998938</v>
      </c>
      <c r="C17" s="20">
        <v>0.49315465874082465</v>
      </c>
      <c r="D17" s="20">
        <v>0.33465099628471023</v>
      </c>
      <c r="E17" s="20">
        <v>0.9</v>
      </c>
      <c r="F17" s="20">
        <v>0.3926111586806586</v>
      </c>
      <c r="G17" s="20">
        <v>0.42431852943100923</v>
      </c>
      <c r="H17" s="20">
        <v>0</v>
      </c>
    </row>
    <row r="18" spans="1:8" x14ac:dyDescent="0.25">
      <c r="A18" s="22" t="s">
        <v>119</v>
      </c>
      <c r="B18" s="20">
        <v>0.80175996125847337</v>
      </c>
      <c r="C18" s="20">
        <v>0.98630931748164929</v>
      </c>
      <c r="D18" s="20">
        <v>0.66930199256942047</v>
      </c>
      <c r="E18" s="20">
        <v>0.8</v>
      </c>
      <c r="F18" s="20">
        <v>0.7852223173613172</v>
      </c>
      <c r="G18" s="20">
        <v>0.84863705886201846</v>
      </c>
      <c r="H18" s="20">
        <v>0</v>
      </c>
    </row>
    <row r="19" spans="1:8" x14ac:dyDescent="0.25">
      <c r="A19" s="22" t="s">
        <v>116</v>
      </c>
      <c r="B19" s="20">
        <v>0.64886937304150538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</row>
    <row r="20" spans="1:8" x14ac:dyDescent="0.25">
      <c r="A20" s="21" t="s">
        <v>123</v>
      </c>
      <c r="B20" s="20">
        <v>0.30656910032357421</v>
      </c>
      <c r="C20" s="20">
        <v>0.19822388764765286</v>
      </c>
      <c r="D20" s="20">
        <v>2.5977684263296288E-2</v>
      </c>
      <c r="E20" s="20">
        <v>1</v>
      </c>
      <c r="F20" s="20">
        <v>2.5977684263296288E-2</v>
      </c>
      <c r="G20" s="20">
        <v>0</v>
      </c>
      <c r="H20" s="20">
        <v>0</v>
      </c>
    </row>
    <row r="21" spans="1:8" x14ac:dyDescent="0.25">
      <c r="A21" s="22" t="s">
        <v>111</v>
      </c>
      <c r="B21" s="20">
        <v>0.61313820064714841</v>
      </c>
      <c r="C21" s="20">
        <v>0.39644777529530573</v>
      </c>
      <c r="D21" s="20">
        <v>5.1955368526592577E-2</v>
      </c>
      <c r="E21" s="20">
        <v>1</v>
      </c>
      <c r="F21" s="20">
        <v>5.1955368526592577E-2</v>
      </c>
      <c r="G21" s="20">
        <v>0</v>
      </c>
      <c r="H21" s="20">
        <v>0</v>
      </c>
    </row>
    <row r="22" spans="1:8" x14ac:dyDescent="0.25">
      <c r="A22" s="22" t="s">
        <v>112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</row>
    <row r="23" spans="1:8" x14ac:dyDescent="0.25">
      <c r="A23" s="21" t="s">
        <v>127</v>
      </c>
      <c r="B23" s="20">
        <v>0.62070707070707065</v>
      </c>
      <c r="C23" s="20">
        <v>0.26616161616161615</v>
      </c>
      <c r="D23" s="20">
        <v>0</v>
      </c>
      <c r="E23" s="20">
        <v>1</v>
      </c>
      <c r="F23" s="20">
        <v>0</v>
      </c>
      <c r="G23" s="20">
        <v>0</v>
      </c>
      <c r="H23" s="20">
        <v>0</v>
      </c>
    </row>
    <row r="24" spans="1:8" x14ac:dyDescent="0.25">
      <c r="A24" s="22" t="s">
        <v>128</v>
      </c>
      <c r="B24" s="20">
        <v>1</v>
      </c>
      <c r="C24" s="20">
        <v>0.3984848484848485</v>
      </c>
      <c r="D24" s="20">
        <v>0</v>
      </c>
      <c r="E24" s="20">
        <v>1</v>
      </c>
      <c r="F24" s="20">
        <v>0</v>
      </c>
      <c r="G24" s="20">
        <v>0</v>
      </c>
      <c r="H24" s="20">
        <v>0</v>
      </c>
    </row>
    <row r="25" spans="1:8" x14ac:dyDescent="0.25">
      <c r="A25" s="22" t="s">
        <v>129</v>
      </c>
      <c r="B25" s="20">
        <v>0.86212121212121207</v>
      </c>
      <c r="C25" s="20">
        <v>0.4</v>
      </c>
      <c r="D25" s="20">
        <v>0</v>
      </c>
      <c r="E25" s="20">
        <v>1</v>
      </c>
      <c r="F25" s="20">
        <v>0</v>
      </c>
      <c r="G25" s="20">
        <v>0</v>
      </c>
      <c r="H25" s="20">
        <v>0</v>
      </c>
    </row>
    <row r="26" spans="1:8" x14ac:dyDescent="0.25">
      <c r="A26" s="22" t="s">
        <v>118</v>
      </c>
      <c r="B26" s="20">
        <v>0</v>
      </c>
      <c r="C26" s="20">
        <v>0</v>
      </c>
      <c r="D26" s="20">
        <v>0</v>
      </c>
      <c r="E26" s="20">
        <v>1</v>
      </c>
      <c r="F26" s="20">
        <v>0</v>
      </c>
      <c r="G26" s="20">
        <v>0</v>
      </c>
      <c r="H26" s="20">
        <v>0</v>
      </c>
    </row>
    <row r="27" spans="1:8" x14ac:dyDescent="0.25">
      <c r="A27" s="21" t="s">
        <v>124</v>
      </c>
      <c r="B27" s="20">
        <v>0.70458906845695812</v>
      </c>
      <c r="C27" s="20">
        <v>0.42343789835698009</v>
      </c>
      <c r="D27" s="20">
        <v>0.16567052122396489</v>
      </c>
      <c r="E27" s="20">
        <v>1</v>
      </c>
      <c r="F27" s="20">
        <v>0.16651797885108352</v>
      </c>
      <c r="G27" s="20">
        <v>0.31545505837834231</v>
      </c>
      <c r="H27" s="20">
        <v>0</v>
      </c>
    </row>
    <row r="28" spans="1:8" x14ac:dyDescent="0.25">
      <c r="A28" s="22" t="s">
        <v>96</v>
      </c>
      <c r="B28" s="20">
        <v>0.53542622305915288</v>
      </c>
      <c r="C28" s="20">
        <v>0.84687579671396018</v>
      </c>
      <c r="D28" s="20">
        <v>0.33134104244792978</v>
      </c>
      <c r="E28" s="20">
        <v>1</v>
      </c>
      <c r="F28" s="20">
        <v>0.33303595770216704</v>
      </c>
      <c r="G28" s="20">
        <v>0.63091011675668462</v>
      </c>
      <c r="H28" s="20">
        <v>0</v>
      </c>
    </row>
    <row r="29" spans="1:8" x14ac:dyDescent="0.25">
      <c r="A29" s="22" t="s">
        <v>118</v>
      </c>
      <c r="B29" s="20">
        <v>0.87375191385476325</v>
      </c>
      <c r="C29" s="20">
        <v>0</v>
      </c>
      <c r="D29" s="20">
        <v>0</v>
      </c>
      <c r="E29" s="20">
        <v>1</v>
      </c>
      <c r="F29" s="20">
        <v>0</v>
      </c>
      <c r="G29" s="20">
        <v>0</v>
      </c>
      <c r="H29" s="20">
        <v>0</v>
      </c>
    </row>
    <row r="30" spans="1:8" x14ac:dyDescent="0.25">
      <c r="A30" s="21" t="s">
        <v>130</v>
      </c>
      <c r="B30" s="20">
        <v>0.63051193015539375</v>
      </c>
      <c r="C30" s="20">
        <v>0.16971597927243767</v>
      </c>
      <c r="D30" s="20">
        <v>1.6666666666666666E-2</v>
      </c>
      <c r="E30" s="20">
        <v>0.99969135802469133</v>
      </c>
      <c r="F30" s="20">
        <v>1.6666666666666666E-2</v>
      </c>
      <c r="G30" s="20">
        <v>0</v>
      </c>
      <c r="H30" s="20">
        <v>0</v>
      </c>
    </row>
    <row r="31" spans="1:8" x14ac:dyDescent="0.25">
      <c r="A31" s="22" t="s">
        <v>128</v>
      </c>
      <c r="B31" s="20">
        <v>0.70185185185185195</v>
      </c>
      <c r="C31" s="20">
        <v>0.27778543005815731</v>
      </c>
      <c r="D31" s="20">
        <v>0</v>
      </c>
      <c r="E31" s="20">
        <v>1</v>
      </c>
      <c r="F31" s="20">
        <v>0</v>
      </c>
      <c r="G31" s="20">
        <v>0</v>
      </c>
      <c r="H31" s="20">
        <v>0</v>
      </c>
    </row>
    <row r="32" spans="1:8" x14ac:dyDescent="0.25">
      <c r="A32" s="22" t="s">
        <v>129</v>
      </c>
      <c r="B32" s="20">
        <v>0.57488102627767423</v>
      </c>
      <c r="C32" s="20">
        <v>0.23136250775915579</v>
      </c>
      <c r="D32" s="20">
        <v>0.05</v>
      </c>
      <c r="E32" s="20">
        <v>0.99907407407407411</v>
      </c>
      <c r="F32" s="20">
        <v>0.05</v>
      </c>
      <c r="G32" s="20">
        <v>0</v>
      </c>
      <c r="H32" s="20">
        <v>0</v>
      </c>
    </row>
    <row r="33" spans="1:8" x14ac:dyDescent="0.25">
      <c r="A33" s="22" t="s">
        <v>118</v>
      </c>
      <c r="B33" s="20">
        <v>0.61480291233665518</v>
      </c>
      <c r="C33" s="20">
        <v>0</v>
      </c>
      <c r="D33" s="20">
        <v>0</v>
      </c>
      <c r="E33" s="20">
        <v>1</v>
      </c>
      <c r="F33" s="20">
        <v>0</v>
      </c>
      <c r="G33" s="20">
        <v>0</v>
      </c>
      <c r="H33" s="20">
        <v>0</v>
      </c>
    </row>
    <row r="34" spans="1:8" x14ac:dyDescent="0.25">
      <c r="A34" s="21" t="s">
        <v>132</v>
      </c>
      <c r="B34" s="20">
        <v>0.30750563864827057</v>
      </c>
      <c r="C34" s="20">
        <v>0.1008357964495169</v>
      </c>
      <c r="D34" s="20">
        <v>0</v>
      </c>
      <c r="E34" s="20">
        <v>1</v>
      </c>
      <c r="F34" s="20">
        <v>0</v>
      </c>
      <c r="G34" s="20">
        <v>0</v>
      </c>
      <c r="H34" s="20">
        <v>0</v>
      </c>
    </row>
    <row r="35" spans="1:8" x14ac:dyDescent="0.25">
      <c r="A35" s="22" t="s">
        <v>96</v>
      </c>
      <c r="B35" s="20">
        <v>0.6491785704796823</v>
      </c>
      <c r="C35" s="20">
        <v>0.21287557028231346</v>
      </c>
      <c r="D35" s="20">
        <v>0</v>
      </c>
      <c r="E35" s="20">
        <v>1</v>
      </c>
      <c r="F35" s="20">
        <v>0</v>
      </c>
      <c r="G35" s="20">
        <v>0</v>
      </c>
      <c r="H35" s="20">
        <v>0</v>
      </c>
    </row>
    <row r="36" spans="1:8" x14ac:dyDescent="0.25">
      <c r="A36" s="22" t="s">
        <v>118</v>
      </c>
      <c r="B36" s="20">
        <v>0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</row>
    <row r="37" spans="1:8" x14ac:dyDescent="0.25">
      <c r="A37" s="8" t="s">
        <v>150</v>
      </c>
      <c r="B37" s="20">
        <v>0.47912508659635206</v>
      </c>
      <c r="C37" s="20">
        <v>0.26044140932249715</v>
      </c>
      <c r="D37" s="20">
        <v>0.13321261667205384</v>
      </c>
      <c r="E37" s="20">
        <v>0.7470785440613027</v>
      </c>
      <c r="F37" s="20">
        <v>0.14380771527184558</v>
      </c>
      <c r="G37" s="20">
        <v>0.151533152263051</v>
      </c>
      <c r="H37" s="20">
        <v>2.3941146321001172E-3</v>
      </c>
    </row>
  </sheetData>
  <conditionalFormatting pivot="1" sqref="B6:H6 B9:H9 B11:H11 B14:H14 B17:H17 B20:H20 B23:H23 B27:H27 B30:H30 B34:H34">
    <cfRule type="cellIs" dxfId="10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64BE-0D19-45E8-84B3-6ADF9B5EFA48}">
  <dimension ref="A1:U189"/>
  <sheetViews>
    <sheetView workbookViewId="0">
      <pane xSplit="3" ySplit="1" topLeftCell="D168" activePane="bottomRight" state="frozen"/>
      <selection pane="topRight" activeCell="D1" sqref="D1"/>
      <selection pane="bottomLeft" activeCell="A2" sqref="A2"/>
      <selection pane="bottomRight" activeCell="D180" sqref="D180"/>
    </sheetView>
  </sheetViews>
  <sheetFormatPr defaultColWidth="9.140625" defaultRowHeight="15" x14ac:dyDescent="0.25"/>
  <cols>
    <col min="1" max="1" width="12.28515625" style="4" customWidth="1"/>
    <col min="2" max="3" width="19.85546875" style="4" customWidth="1"/>
    <col min="4" max="4" width="37.42578125" style="4" bestFit="1" customWidth="1"/>
    <col min="5" max="5" width="16.140625" style="4" bestFit="1" customWidth="1"/>
    <col min="6" max="14" width="19.85546875" style="4" customWidth="1"/>
    <col min="15" max="16384" width="9.140625" style="4"/>
  </cols>
  <sheetData>
    <row r="1" spans="1:21" x14ac:dyDescent="0.25">
      <c r="A1" s="4" t="s">
        <v>97</v>
      </c>
      <c r="B1" s="4" t="s">
        <v>85</v>
      </c>
      <c r="C1" s="4" t="s">
        <v>87</v>
      </c>
      <c r="D1" s="4" t="s">
        <v>86</v>
      </c>
      <c r="E1" s="4" t="s">
        <v>157</v>
      </c>
      <c r="F1" s="4" t="s">
        <v>88</v>
      </c>
      <c r="G1" s="4" t="s">
        <v>134</v>
      </c>
      <c r="H1" s="4" t="s">
        <v>89</v>
      </c>
      <c r="I1" s="4" t="s">
        <v>91</v>
      </c>
      <c r="J1" s="4" t="s">
        <v>90</v>
      </c>
      <c r="K1" s="4" t="s">
        <v>92</v>
      </c>
      <c r="L1" s="4" t="s">
        <v>94</v>
      </c>
      <c r="M1" s="4" t="s">
        <v>93</v>
      </c>
      <c r="N1" s="4" t="s">
        <v>95</v>
      </c>
      <c r="O1" s="4" t="s">
        <v>89</v>
      </c>
      <c r="P1" s="4" t="s">
        <v>91</v>
      </c>
      <c r="Q1" s="4" t="s">
        <v>90</v>
      </c>
      <c r="R1" s="4" t="s">
        <v>92</v>
      </c>
      <c r="S1" s="4" t="s">
        <v>94</v>
      </c>
      <c r="T1" s="4" t="s">
        <v>93</v>
      </c>
      <c r="U1" s="4" t="s">
        <v>95</v>
      </c>
    </row>
    <row r="2" spans="1:21" x14ac:dyDescent="0.25">
      <c r="A2" s="4" t="s">
        <v>98</v>
      </c>
      <c r="B2" s="4">
        <v>128</v>
      </c>
      <c r="C2" s="4">
        <v>2015</v>
      </c>
      <c r="D2" s="4" t="s">
        <v>96</v>
      </c>
      <c r="E2" s="4" t="s">
        <v>155</v>
      </c>
      <c r="F2" s="4">
        <v>468</v>
      </c>
      <c r="G2" s="4">
        <v>30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30</v>
      </c>
      <c r="O2" s="5">
        <f t="shared" ref="O2:O65" si="0">+IF($F2=0,0,H2/$F2)</f>
        <v>0</v>
      </c>
      <c r="P2" s="5">
        <f t="shared" ref="P2:P65" si="1">+IF($F2=0,0,I2/$F2)</f>
        <v>0</v>
      </c>
      <c r="Q2" s="5">
        <f t="shared" ref="Q2:Q65" si="2">+IF($F2=0,0,J2/$F2)</f>
        <v>0</v>
      </c>
      <c r="R2" s="5">
        <f t="shared" ref="R2:R65" si="3">+IF($F2=0,0,K2/$F2)</f>
        <v>0</v>
      </c>
      <c r="S2" s="5">
        <f t="shared" ref="S2:S65" si="4">+IF($F2=0,0,L2/$F2)</f>
        <v>0</v>
      </c>
      <c r="T2" s="5">
        <f t="shared" ref="T2:T65" si="5">+IF($F2=0,0,M2/$F2)</f>
        <v>0</v>
      </c>
      <c r="U2" s="5">
        <f t="shared" ref="U2:U65" si="6">+IF($F2=0,0,N2/$F2)</f>
        <v>6.4102564102564097E-2</v>
      </c>
    </row>
    <row r="3" spans="1:21" x14ac:dyDescent="0.25">
      <c r="A3" s="4" t="s">
        <v>98</v>
      </c>
      <c r="B3" s="4">
        <v>128</v>
      </c>
      <c r="C3" s="4">
        <v>2016</v>
      </c>
      <c r="D3" s="4" t="s">
        <v>96</v>
      </c>
      <c r="E3" s="4" t="s">
        <v>155</v>
      </c>
      <c r="F3" s="4">
        <v>450</v>
      </c>
      <c r="G3" s="4">
        <v>30</v>
      </c>
      <c r="H3" s="4">
        <v>448</v>
      </c>
      <c r="I3" s="4">
        <v>447</v>
      </c>
      <c r="J3" s="4">
        <v>447</v>
      </c>
      <c r="K3" s="4">
        <v>450</v>
      </c>
      <c r="L3" s="4">
        <v>448</v>
      </c>
      <c r="M3" s="4">
        <v>344</v>
      </c>
      <c r="N3" s="4">
        <v>30</v>
      </c>
      <c r="O3" s="5">
        <f t="shared" si="0"/>
        <v>0.99555555555555553</v>
      </c>
      <c r="P3" s="5">
        <f t="shared" si="1"/>
        <v>0.99333333333333329</v>
      </c>
      <c r="Q3" s="5">
        <f t="shared" si="2"/>
        <v>0.99333333333333329</v>
      </c>
      <c r="R3" s="5">
        <f t="shared" si="3"/>
        <v>1</v>
      </c>
      <c r="S3" s="5">
        <f t="shared" si="4"/>
        <v>0.99555555555555553</v>
      </c>
      <c r="T3" s="5">
        <f t="shared" si="5"/>
        <v>0.76444444444444448</v>
      </c>
      <c r="U3" s="5">
        <f t="shared" si="6"/>
        <v>6.6666666666666666E-2</v>
      </c>
    </row>
    <row r="4" spans="1:21" x14ac:dyDescent="0.25">
      <c r="A4" s="4" t="s">
        <v>98</v>
      </c>
      <c r="B4" s="4">
        <v>128</v>
      </c>
      <c r="C4" s="4">
        <v>2017</v>
      </c>
      <c r="D4" s="4" t="s">
        <v>96</v>
      </c>
      <c r="E4" s="4" t="s">
        <v>155</v>
      </c>
      <c r="F4" s="4">
        <v>378</v>
      </c>
      <c r="G4" s="4">
        <v>28</v>
      </c>
      <c r="H4" s="4">
        <v>376</v>
      </c>
      <c r="I4" s="4">
        <v>375</v>
      </c>
      <c r="J4" s="4">
        <v>376</v>
      </c>
      <c r="K4" s="4">
        <v>378</v>
      </c>
      <c r="L4" s="4">
        <v>376</v>
      </c>
      <c r="M4" s="4">
        <v>376</v>
      </c>
      <c r="N4" s="4">
        <v>28</v>
      </c>
      <c r="O4" s="5">
        <f t="shared" si="0"/>
        <v>0.99470899470899465</v>
      </c>
      <c r="P4" s="5">
        <f t="shared" si="1"/>
        <v>0.99206349206349209</v>
      </c>
      <c r="Q4" s="5">
        <f t="shared" si="2"/>
        <v>0.99470899470899465</v>
      </c>
      <c r="R4" s="5">
        <f t="shared" si="3"/>
        <v>1</v>
      </c>
      <c r="S4" s="5">
        <f t="shared" si="4"/>
        <v>0.99470899470899465</v>
      </c>
      <c r="T4" s="5">
        <f t="shared" si="5"/>
        <v>0.99470899470899465</v>
      </c>
      <c r="U4" s="5">
        <f t="shared" si="6"/>
        <v>7.407407407407407E-2</v>
      </c>
    </row>
    <row r="5" spans="1:21" x14ac:dyDescent="0.25">
      <c r="A5" s="4" t="s">
        <v>98</v>
      </c>
      <c r="B5" s="4">
        <v>128</v>
      </c>
      <c r="C5" s="4">
        <v>2018</v>
      </c>
      <c r="D5" s="4" t="s">
        <v>96</v>
      </c>
      <c r="E5" s="4" t="s">
        <v>155</v>
      </c>
      <c r="F5" s="4">
        <v>325</v>
      </c>
      <c r="G5" s="4">
        <v>26</v>
      </c>
      <c r="H5" s="4">
        <v>321</v>
      </c>
      <c r="I5" s="4">
        <v>321</v>
      </c>
      <c r="J5" s="4">
        <v>319</v>
      </c>
      <c r="K5" s="4">
        <v>325</v>
      </c>
      <c r="L5" s="4">
        <v>321</v>
      </c>
      <c r="M5" s="4">
        <v>321</v>
      </c>
      <c r="N5" s="4">
        <v>26</v>
      </c>
      <c r="O5" s="5">
        <f t="shared" si="0"/>
        <v>0.98769230769230765</v>
      </c>
      <c r="P5" s="5">
        <f t="shared" si="1"/>
        <v>0.98769230769230765</v>
      </c>
      <c r="Q5" s="5">
        <f t="shared" si="2"/>
        <v>0.98153846153846158</v>
      </c>
      <c r="R5" s="5">
        <f t="shared" si="3"/>
        <v>1</v>
      </c>
      <c r="S5" s="5">
        <f t="shared" si="4"/>
        <v>0.98769230769230765</v>
      </c>
      <c r="T5" s="5">
        <f t="shared" si="5"/>
        <v>0.98769230769230765</v>
      </c>
      <c r="U5" s="5">
        <f t="shared" si="6"/>
        <v>0.08</v>
      </c>
    </row>
    <row r="6" spans="1:21" x14ac:dyDescent="0.25">
      <c r="A6" s="4" t="s">
        <v>98</v>
      </c>
      <c r="B6" s="4">
        <v>128</v>
      </c>
      <c r="C6" s="4">
        <v>2019</v>
      </c>
      <c r="D6" s="4" t="s">
        <v>96</v>
      </c>
      <c r="E6" s="4" t="s">
        <v>155</v>
      </c>
      <c r="F6" s="4">
        <v>276</v>
      </c>
      <c r="G6" s="4">
        <v>24</v>
      </c>
      <c r="H6" s="4">
        <v>275</v>
      </c>
      <c r="I6" s="4">
        <v>275</v>
      </c>
      <c r="J6" s="4">
        <v>275</v>
      </c>
      <c r="K6" s="4">
        <v>276</v>
      </c>
      <c r="L6" s="4">
        <v>275</v>
      </c>
      <c r="M6" s="4">
        <v>274</v>
      </c>
      <c r="N6" s="4">
        <v>24</v>
      </c>
      <c r="O6" s="5">
        <f t="shared" si="0"/>
        <v>0.99637681159420288</v>
      </c>
      <c r="P6" s="5">
        <f t="shared" si="1"/>
        <v>0.99637681159420288</v>
      </c>
      <c r="Q6" s="5">
        <f t="shared" si="2"/>
        <v>0.99637681159420288</v>
      </c>
      <c r="R6" s="5">
        <f t="shared" si="3"/>
        <v>1</v>
      </c>
      <c r="S6" s="5">
        <f t="shared" si="4"/>
        <v>0.99637681159420288</v>
      </c>
      <c r="T6" s="5">
        <f t="shared" si="5"/>
        <v>0.99275362318840576</v>
      </c>
      <c r="U6" s="5">
        <f t="shared" si="6"/>
        <v>8.6956521739130432E-2</v>
      </c>
    </row>
    <row r="7" spans="1:21" x14ac:dyDescent="0.25">
      <c r="A7" s="4" t="s">
        <v>98</v>
      </c>
      <c r="B7" s="4">
        <v>128</v>
      </c>
      <c r="C7" s="4">
        <v>2020</v>
      </c>
      <c r="D7" s="4" t="s">
        <v>96</v>
      </c>
      <c r="E7" s="4" t="s">
        <v>155</v>
      </c>
      <c r="F7" s="4">
        <v>134</v>
      </c>
      <c r="G7" s="4">
        <v>24</v>
      </c>
      <c r="H7" s="4">
        <v>124</v>
      </c>
      <c r="I7" s="4">
        <v>124</v>
      </c>
      <c r="J7" s="4">
        <v>124</v>
      </c>
      <c r="K7" s="4">
        <v>134</v>
      </c>
      <c r="L7" s="4">
        <v>124</v>
      </c>
      <c r="M7" s="4">
        <v>123</v>
      </c>
      <c r="N7" s="4">
        <v>6</v>
      </c>
      <c r="O7" s="5">
        <f t="shared" si="0"/>
        <v>0.92537313432835822</v>
      </c>
      <c r="P7" s="5">
        <f t="shared" si="1"/>
        <v>0.92537313432835822</v>
      </c>
      <c r="Q7" s="5">
        <f t="shared" si="2"/>
        <v>0.92537313432835822</v>
      </c>
      <c r="R7" s="5">
        <f t="shared" si="3"/>
        <v>1</v>
      </c>
      <c r="S7" s="5">
        <f t="shared" si="4"/>
        <v>0.92537313432835822</v>
      </c>
      <c r="T7" s="5">
        <f t="shared" si="5"/>
        <v>0.91791044776119401</v>
      </c>
      <c r="U7" s="5">
        <f t="shared" si="6"/>
        <v>4.4776119402985072E-2</v>
      </c>
    </row>
    <row r="8" spans="1:21" x14ac:dyDescent="0.25">
      <c r="A8" s="4" t="s">
        <v>98</v>
      </c>
      <c r="B8" s="4">
        <v>128</v>
      </c>
      <c r="C8" s="4">
        <v>2021</v>
      </c>
      <c r="D8" s="4" t="s">
        <v>96</v>
      </c>
      <c r="E8" s="4" t="s">
        <v>155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5">
        <f t="shared" si="0"/>
        <v>0</v>
      </c>
      <c r="P8" s="5">
        <f t="shared" si="1"/>
        <v>0</v>
      </c>
      <c r="Q8" s="5">
        <f t="shared" si="2"/>
        <v>0</v>
      </c>
      <c r="R8" s="5">
        <f t="shared" si="3"/>
        <v>0</v>
      </c>
      <c r="S8" s="5">
        <f t="shared" si="4"/>
        <v>0</v>
      </c>
      <c r="T8" s="5">
        <f t="shared" si="5"/>
        <v>0</v>
      </c>
      <c r="U8" s="5">
        <f t="shared" si="6"/>
        <v>0</v>
      </c>
    </row>
    <row r="9" spans="1:21" x14ac:dyDescent="0.25">
      <c r="A9" s="4" t="s">
        <v>98</v>
      </c>
      <c r="B9" s="4">
        <v>129</v>
      </c>
      <c r="C9" s="4">
        <v>2016</v>
      </c>
      <c r="D9" s="4" t="s">
        <v>104</v>
      </c>
      <c r="E9" s="4" t="s">
        <v>155</v>
      </c>
      <c r="F9" s="4">
        <v>506</v>
      </c>
      <c r="G9" s="4">
        <v>23</v>
      </c>
      <c r="H9" s="4">
        <v>506</v>
      </c>
      <c r="I9" s="4">
        <v>0</v>
      </c>
      <c r="J9" s="4">
        <v>0</v>
      </c>
      <c r="K9" s="4">
        <v>506</v>
      </c>
      <c r="L9" s="4">
        <v>0</v>
      </c>
      <c r="M9" s="4">
        <v>0</v>
      </c>
      <c r="N9" s="4">
        <v>0</v>
      </c>
      <c r="O9" s="5">
        <f t="shared" si="0"/>
        <v>1</v>
      </c>
      <c r="P9" s="5">
        <f t="shared" si="1"/>
        <v>0</v>
      </c>
      <c r="Q9" s="5">
        <f t="shared" si="2"/>
        <v>0</v>
      </c>
      <c r="R9" s="5">
        <f t="shared" si="3"/>
        <v>1</v>
      </c>
      <c r="S9" s="5">
        <f t="shared" si="4"/>
        <v>0</v>
      </c>
      <c r="T9" s="5">
        <f t="shared" si="5"/>
        <v>0</v>
      </c>
      <c r="U9" s="5">
        <f t="shared" si="6"/>
        <v>0</v>
      </c>
    </row>
    <row r="10" spans="1:21" x14ac:dyDescent="0.25">
      <c r="A10" s="4" t="s">
        <v>98</v>
      </c>
      <c r="B10" s="4">
        <v>129</v>
      </c>
      <c r="C10" s="4">
        <v>2017</v>
      </c>
      <c r="D10" s="4" t="s">
        <v>104</v>
      </c>
      <c r="E10" s="4" t="s">
        <v>155</v>
      </c>
      <c r="F10" s="4">
        <v>311</v>
      </c>
      <c r="G10" s="4">
        <v>25</v>
      </c>
      <c r="H10" s="4">
        <v>311</v>
      </c>
      <c r="I10" s="4">
        <v>0</v>
      </c>
      <c r="J10" s="4">
        <v>0</v>
      </c>
      <c r="K10" s="4">
        <v>311</v>
      </c>
      <c r="L10" s="4">
        <v>0</v>
      </c>
      <c r="M10" s="4">
        <v>0</v>
      </c>
      <c r="N10" s="4">
        <v>0</v>
      </c>
      <c r="O10" s="5">
        <f t="shared" si="0"/>
        <v>1</v>
      </c>
      <c r="P10" s="5">
        <f t="shared" si="1"/>
        <v>0</v>
      </c>
      <c r="Q10" s="5">
        <f t="shared" si="2"/>
        <v>0</v>
      </c>
      <c r="R10" s="5">
        <f t="shared" si="3"/>
        <v>1</v>
      </c>
      <c r="S10" s="5">
        <f t="shared" si="4"/>
        <v>0</v>
      </c>
      <c r="T10" s="5">
        <f t="shared" si="5"/>
        <v>0</v>
      </c>
      <c r="U10" s="5">
        <f t="shared" si="6"/>
        <v>0</v>
      </c>
    </row>
    <row r="11" spans="1:21" x14ac:dyDescent="0.25">
      <c r="A11" s="4" t="s">
        <v>98</v>
      </c>
      <c r="B11" s="4">
        <v>129</v>
      </c>
      <c r="C11" s="4">
        <v>2018</v>
      </c>
      <c r="D11" s="4" t="s">
        <v>104</v>
      </c>
      <c r="E11" s="4" t="s">
        <v>155</v>
      </c>
      <c r="F11" s="4">
        <v>315</v>
      </c>
      <c r="G11" s="4">
        <v>25</v>
      </c>
      <c r="H11" s="4">
        <v>315</v>
      </c>
      <c r="I11" s="4">
        <v>0</v>
      </c>
      <c r="J11" s="4">
        <v>0</v>
      </c>
      <c r="K11" s="4">
        <v>315</v>
      </c>
      <c r="L11" s="4">
        <v>0</v>
      </c>
      <c r="M11" s="4">
        <v>0</v>
      </c>
      <c r="N11" s="4">
        <v>0</v>
      </c>
      <c r="O11" s="5">
        <f t="shared" si="0"/>
        <v>1</v>
      </c>
      <c r="P11" s="5">
        <f t="shared" si="1"/>
        <v>0</v>
      </c>
      <c r="Q11" s="5">
        <f t="shared" si="2"/>
        <v>0</v>
      </c>
      <c r="R11" s="5">
        <f t="shared" si="3"/>
        <v>1</v>
      </c>
      <c r="S11" s="5">
        <f t="shared" si="4"/>
        <v>0</v>
      </c>
      <c r="T11" s="5">
        <f t="shared" si="5"/>
        <v>0</v>
      </c>
      <c r="U11" s="5">
        <f t="shared" si="6"/>
        <v>0</v>
      </c>
    </row>
    <row r="12" spans="1:21" x14ac:dyDescent="0.25">
      <c r="A12" s="4" t="s">
        <v>98</v>
      </c>
      <c r="B12" s="4">
        <v>129</v>
      </c>
      <c r="C12" s="4">
        <v>2020</v>
      </c>
      <c r="D12" s="4" t="s">
        <v>104</v>
      </c>
      <c r="E12" s="4" t="s">
        <v>155</v>
      </c>
      <c r="F12" s="4">
        <v>131</v>
      </c>
      <c r="G12" s="4">
        <v>32</v>
      </c>
      <c r="H12" s="4">
        <v>131</v>
      </c>
      <c r="I12" s="4">
        <v>0</v>
      </c>
      <c r="J12" s="4">
        <v>0</v>
      </c>
      <c r="K12" s="4">
        <v>131</v>
      </c>
      <c r="L12" s="4">
        <v>0</v>
      </c>
      <c r="M12" s="4">
        <v>0</v>
      </c>
      <c r="N12" s="4">
        <v>0</v>
      </c>
      <c r="O12" s="5">
        <f t="shared" si="0"/>
        <v>1</v>
      </c>
      <c r="P12" s="5">
        <f t="shared" si="1"/>
        <v>0</v>
      </c>
      <c r="Q12" s="5">
        <f t="shared" si="2"/>
        <v>0</v>
      </c>
      <c r="R12" s="5">
        <f t="shared" si="3"/>
        <v>1</v>
      </c>
      <c r="S12" s="5">
        <f t="shared" si="4"/>
        <v>0</v>
      </c>
      <c r="T12" s="5">
        <f t="shared" si="5"/>
        <v>0</v>
      </c>
      <c r="U12" s="5">
        <f t="shared" si="6"/>
        <v>0</v>
      </c>
    </row>
    <row r="13" spans="1:21" x14ac:dyDescent="0.25">
      <c r="A13" s="4" t="s">
        <v>98</v>
      </c>
      <c r="B13" s="4">
        <v>130</v>
      </c>
      <c r="C13" s="4">
        <v>2016</v>
      </c>
      <c r="D13" s="4" t="s">
        <v>105</v>
      </c>
      <c r="E13" s="4" t="s">
        <v>156</v>
      </c>
      <c r="F13" s="4">
        <v>63</v>
      </c>
      <c r="G13" s="4">
        <v>42</v>
      </c>
      <c r="O13" s="5">
        <f t="shared" si="0"/>
        <v>0</v>
      </c>
      <c r="P13" s="5">
        <f t="shared" si="1"/>
        <v>0</v>
      </c>
      <c r="Q13" s="5">
        <f t="shared" si="2"/>
        <v>0</v>
      </c>
      <c r="R13" s="5">
        <f t="shared" si="3"/>
        <v>0</v>
      </c>
      <c r="S13" s="5">
        <f t="shared" si="4"/>
        <v>0</v>
      </c>
      <c r="T13" s="5">
        <f t="shared" si="5"/>
        <v>0</v>
      </c>
      <c r="U13" s="5">
        <f t="shared" si="6"/>
        <v>0</v>
      </c>
    </row>
    <row r="14" spans="1:21" x14ac:dyDescent="0.25">
      <c r="A14" s="4" t="s">
        <v>98</v>
      </c>
      <c r="B14" s="4">
        <v>130</v>
      </c>
      <c r="C14" s="4">
        <v>2017</v>
      </c>
      <c r="D14" s="4" t="s">
        <v>105</v>
      </c>
      <c r="E14" s="4" t="s">
        <v>156</v>
      </c>
      <c r="F14" s="4">
        <v>133</v>
      </c>
      <c r="G14" s="4">
        <v>79</v>
      </c>
      <c r="O14" s="5">
        <f t="shared" si="0"/>
        <v>0</v>
      </c>
      <c r="P14" s="5">
        <f t="shared" si="1"/>
        <v>0</v>
      </c>
      <c r="Q14" s="5">
        <f t="shared" si="2"/>
        <v>0</v>
      </c>
      <c r="R14" s="5">
        <f t="shared" si="3"/>
        <v>0</v>
      </c>
      <c r="S14" s="5">
        <f t="shared" si="4"/>
        <v>0</v>
      </c>
      <c r="T14" s="5">
        <f t="shared" si="5"/>
        <v>0</v>
      </c>
      <c r="U14" s="5">
        <f t="shared" si="6"/>
        <v>0</v>
      </c>
    </row>
    <row r="15" spans="1:21" x14ac:dyDescent="0.25">
      <c r="A15" s="4" t="s">
        <v>98</v>
      </c>
      <c r="B15" s="4">
        <v>130</v>
      </c>
      <c r="C15" s="4">
        <v>2018</v>
      </c>
      <c r="D15" s="4" t="s">
        <v>105</v>
      </c>
      <c r="E15" s="4" t="s">
        <v>156</v>
      </c>
      <c r="F15" s="4">
        <v>135</v>
      </c>
      <c r="G15" s="4">
        <v>81</v>
      </c>
      <c r="I15" s="4">
        <v>31</v>
      </c>
      <c r="O15" s="5">
        <f t="shared" si="0"/>
        <v>0</v>
      </c>
      <c r="P15" s="5">
        <f t="shared" si="1"/>
        <v>0.22962962962962963</v>
      </c>
      <c r="Q15" s="5">
        <f t="shared" si="2"/>
        <v>0</v>
      </c>
      <c r="R15" s="5">
        <f t="shared" si="3"/>
        <v>0</v>
      </c>
      <c r="S15" s="5">
        <f t="shared" si="4"/>
        <v>0</v>
      </c>
      <c r="T15" s="5">
        <f t="shared" si="5"/>
        <v>0</v>
      </c>
      <c r="U15" s="5">
        <f t="shared" si="6"/>
        <v>0</v>
      </c>
    </row>
    <row r="16" spans="1:21" x14ac:dyDescent="0.25">
      <c r="A16" s="4" t="s">
        <v>98</v>
      </c>
      <c r="B16" s="4">
        <v>130</v>
      </c>
      <c r="C16" s="4">
        <v>2019</v>
      </c>
      <c r="D16" s="4" t="s">
        <v>105</v>
      </c>
      <c r="E16" s="4" t="s">
        <v>156</v>
      </c>
      <c r="F16" s="4">
        <v>109</v>
      </c>
      <c r="G16" s="4">
        <v>72</v>
      </c>
      <c r="H16" s="4">
        <v>109</v>
      </c>
      <c r="I16" s="4">
        <v>31</v>
      </c>
      <c r="K16" s="4">
        <v>109</v>
      </c>
      <c r="O16" s="5">
        <f t="shared" si="0"/>
        <v>1</v>
      </c>
      <c r="P16" s="5">
        <f t="shared" si="1"/>
        <v>0.28440366972477066</v>
      </c>
      <c r="Q16" s="5">
        <f t="shared" si="2"/>
        <v>0</v>
      </c>
      <c r="R16" s="5">
        <f t="shared" si="3"/>
        <v>1</v>
      </c>
      <c r="S16" s="5">
        <f t="shared" si="4"/>
        <v>0</v>
      </c>
      <c r="T16" s="5">
        <f t="shared" si="5"/>
        <v>0</v>
      </c>
      <c r="U16" s="5">
        <f t="shared" si="6"/>
        <v>0</v>
      </c>
    </row>
    <row r="17" spans="1:21" x14ac:dyDescent="0.25">
      <c r="A17" s="4" t="s">
        <v>98</v>
      </c>
      <c r="B17" s="4">
        <v>130</v>
      </c>
      <c r="C17" s="4">
        <v>2020</v>
      </c>
      <c r="D17" s="4" t="s">
        <v>105</v>
      </c>
      <c r="E17" s="4" t="s">
        <v>156</v>
      </c>
      <c r="F17" s="4">
        <v>80</v>
      </c>
      <c r="G17" s="4">
        <v>63</v>
      </c>
      <c r="I17" s="4">
        <v>20</v>
      </c>
      <c r="O17" s="5">
        <f t="shared" si="0"/>
        <v>0</v>
      </c>
      <c r="P17" s="5">
        <f t="shared" si="1"/>
        <v>0.25</v>
      </c>
      <c r="Q17" s="5">
        <f t="shared" si="2"/>
        <v>0</v>
      </c>
      <c r="R17" s="5">
        <f t="shared" si="3"/>
        <v>0</v>
      </c>
      <c r="S17" s="5">
        <f t="shared" si="4"/>
        <v>0</v>
      </c>
      <c r="T17" s="5">
        <f t="shared" si="5"/>
        <v>0</v>
      </c>
      <c r="U17" s="5">
        <f t="shared" si="6"/>
        <v>0</v>
      </c>
    </row>
    <row r="18" spans="1:21" x14ac:dyDescent="0.25">
      <c r="A18" s="4" t="s">
        <v>98</v>
      </c>
      <c r="B18" s="4">
        <v>483</v>
      </c>
      <c r="C18" s="4">
        <v>2020</v>
      </c>
      <c r="D18" s="4" t="s">
        <v>106</v>
      </c>
      <c r="E18" s="4" t="s">
        <v>156</v>
      </c>
      <c r="F18" s="4">
        <v>132</v>
      </c>
      <c r="G18" s="4">
        <v>24</v>
      </c>
      <c r="O18" s="5">
        <f t="shared" si="0"/>
        <v>0</v>
      </c>
      <c r="P18" s="5">
        <f t="shared" si="1"/>
        <v>0</v>
      </c>
      <c r="Q18" s="5">
        <f t="shared" si="2"/>
        <v>0</v>
      </c>
      <c r="R18" s="5">
        <f t="shared" si="3"/>
        <v>0</v>
      </c>
      <c r="S18" s="5">
        <f t="shared" si="4"/>
        <v>0</v>
      </c>
      <c r="T18" s="5">
        <f t="shared" si="5"/>
        <v>0</v>
      </c>
      <c r="U18" s="5">
        <f t="shared" si="6"/>
        <v>0</v>
      </c>
    </row>
    <row r="19" spans="1:21" x14ac:dyDescent="0.25">
      <c r="A19" s="4" t="s">
        <v>98</v>
      </c>
      <c r="B19" s="4">
        <v>517</v>
      </c>
      <c r="C19" s="4">
        <v>2019</v>
      </c>
      <c r="D19" s="4" t="s">
        <v>107</v>
      </c>
      <c r="E19" s="4" t="s">
        <v>156</v>
      </c>
      <c r="F19" s="4">
        <v>1</v>
      </c>
      <c r="G19" s="4">
        <v>1</v>
      </c>
      <c r="O19" s="5">
        <f t="shared" si="0"/>
        <v>0</v>
      </c>
      <c r="P19" s="5">
        <f t="shared" si="1"/>
        <v>0</v>
      </c>
      <c r="Q19" s="5">
        <f t="shared" si="2"/>
        <v>0</v>
      </c>
      <c r="R19" s="5">
        <f t="shared" si="3"/>
        <v>0</v>
      </c>
      <c r="S19" s="5">
        <f t="shared" si="4"/>
        <v>0</v>
      </c>
      <c r="T19" s="5">
        <f t="shared" si="5"/>
        <v>0</v>
      </c>
      <c r="U19" s="5">
        <f t="shared" si="6"/>
        <v>0</v>
      </c>
    </row>
    <row r="20" spans="1:21" x14ac:dyDescent="0.25">
      <c r="A20" s="4" t="s">
        <v>98</v>
      </c>
      <c r="B20" s="4">
        <v>810</v>
      </c>
      <c r="C20" s="4">
        <v>2020</v>
      </c>
      <c r="D20" s="4" t="s">
        <v>108</v>
      </c>
      <c r="E20" s="4" t="s">
        <v>156</v>
      </c>
      <c r="F20" s="4">
        <v>1</v>
      </c>
      <c r="G20" s="4">
        <v>1</v>
      </c>
      <c r="O20" s="5">
        <f t="shared" si="0"/>
        <v>0</v>
      </c>
      <c r="P20" s="5">
        <f t="shared" si="1"/>
        <v>0</v>
      </c>
      <c r="Q20" s="5">
        <f t="shared" si="2"/>
        <v>0</v>
      </c>
      <c r="R20" s="5">
        <f t="shared" si="3"/>
        <v>0</v>
      </c>
      <c r="S20" s="5">
        <f t="shared" si="4"/>
        <v>0</v>
      </c>
      <c r="T20" s="5">
        <f t="shared" si="5"/>
        <v>0</v>
      </c>
      <c r="U20" s="5">
        <f t="shared" si="6"/>
        <v>0</v>
      </c>
    </row>
    <row r="21" spans="1:21" x14ac:dyDescent="0.25">
      <c r="A21" s="4" t="s">
        <v>109</v>
      </c>
      <c r="B21" s="4">
        <v>344</v>
      </c>
      <c r="C21" s="4">
        <v>2018</v>
      </c>
      <c r="D21" s="4" t="s">
        <v>96</v>
      </c>
      <c r="E21" s="4" t="s">
        <v>155</v>
      </c>
      <c r="F21" s="4">
        <v>310</v>
      </c>
      <c r="G21" s="4">
        <v>14</v>
      </c>
      <c r="H21" s="4">
        <v>309</v>
      </c>
      <c r="K21" s="4">
        <v>310</v>
      </c>
      <c r="O21" s="5">
        <f t="shared" si="0"/>
        <v>0.99677419354838714</v>
      </c>
      <c r="P21" s="5">
        <f t="shared" si="1"/>
        <v>0</v>
      </c>
      <c r="Q21" s="5">
        <f t="shared" si="2"/>
        <v>0</v>
      </c>
      <c r="R21" s="5">
        <f t="shared" si="3"/>
        <v>1</v>
      </c>
      <c r="S21" s="5">
        <f t="shared" si="4"/>
        <v>0</v>
      </c>
      <c r="T21" s="5">
        <f t="shared" si="5"/>
        <v>0</v>
      </c>
      <c r="U21" s="5">
        <f t="shared" si="6"/>
        <v>0</v>
      </c>
    </row>
    <row r="22" spans="1:21" x14ac:dyDescent="0.25">
      <c r="A22" s="4" t="s">
        <v>109</v>
      </c>
      <c r="B22" s="4">
        <v>344</v>
      </c>
      <c r="C22" s="4">
        <v>2019</v>
      </c>
      <c r="D22" s="4" t="s">
        <v>96</v>
      </c>
      <c r="E22" s="4" t="s">
        <v>155</v>
      </c>
      <c r="F22" s="4">
        <v>364</v>
      </c>
      <c r="G22" s="4">
        <v>14</v>
      </c>
      <c r="H22" s="4">
        <v>362</v>
      </c>
      <c r="I22" s="4">
        <v>362</v>
      </c>
      <c r="K22" s="4">
        <v>364</v>
      </c>
      <c r="O22" s="5">
        <f t="shared" si="0"/>
        <v>0.99450549450549453</v>
      </c>
      <c r="P22" s="5">
        <f t="shared" si="1"/>
        <v>0.99450549450549453</v>
      </c>
      <c r="Q22" s="5">
        <f t="shared" si="2"/>
        <v>0</v>
      </c>
      <c r="R22" s="5">
        <f t="shared" si="3"/>
        <v>1</v>
      </c>
      <c r="S22" s="5">
        <f t="shared" si="4"/>
        <v>0</v>
      </c>
      <c r="T22" s="5">
        <f t="shared" si="5"/>
        <v>0</v>
      </c>
      <c r="U22" s="5">
        <f t="shared" si="6"/>
        <v>0</v>
      </c>
    </row>
    <row r="23" spans="1:21" x14ac:dyDescent="0.25">
      <c r="A23" s="4" t="s">
        <v>109</v>
      </c>
      <c r="B23" s="4">
        <v>344</v>
      </c>
      <c r="C23" s="4">
        <v>2020</v>
      </c>
      <c r="D23" s="4" t="s">
        <v>96</v>
      </c>
      <c r="E23" s="4" t="s">
        <v>155</v>
      </c>
      <c r="F23" s="4">
        <v>182</v>
      </c>
      <c r="G23" s="4">
        <v>14</v>
      </c>
      <c r="H23" s="4">
        <v>182</v>
      </c>
      <c r="I23" s="4">
        <v>182</v>
      </c>
      <c r="K23" s="4">
        <v>182</v>
      </c>
      <c r="O23" s="5">
        <f t="shared" si="0"/>
        <v>1</v>
      </c>
      <c r="P23" s="5">
        <f t="shared" si="1"/>
        <v>1</v>
      </c>
      <c r="Q23" s="5">
        <f t="shared" si="2"/>
        <v>0</v>
      </c>
      <c r="R23" s="5">
        <f t="shared" si="3"/>
        <v>1</v>
      </c>
      <c r="S23" s="5">
        <f t="shared" si="4"/>
        <v>0</v>
      </c>
      <c r="T23" s="5">
        <f t="shared" si="5"/>
        <v>0</v>
      </c>
      <c r="U23" s="5">
        <f t="shared" si="6"/>
        <v>0</v>
      </c>
    </row>
    <row r="24" spans="1:21" x14ac:dyDescent="0.25">
      <c r="A24" s="4" t="s">
        <v>110</v>
      </c>
      <c r="B24" s="4">
        <v>71</v>
      </c>
      <c r="C24" s="4">
        <v>2012</v>
      </c>
      <c r="D24" s="4" t="s">
        <v>111</v>
      </c>
      <c r="E24" s="4" t="s">
        <v>155</v>
      </c>
      <c r="F24" s="4">
        <v>380</v>
      </c>
      <c r="G24" s="4">
        <v>20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5">
        <f t="shared" si="0"/>
        <v>0</v>
      </c>
      <c r="P24" s="5">
        <f t="shared" si="1"/>
        <v>0</v>
      </c>
      <c r="Q24" s="5">
        <f t="shared" si="2"/>
        <v>0</v>
      </c>
      <c r="R24" s="5">
        <f t="shared" si="3"/>
        <v>0</v>
      </c>
      <c r="S24" s="5">
        <f t="shared" si="4"/>
        <v>0</v>
      </c>
      <c r="T24" s="5">
        <f t="shared" si="5"/>
        <v>0</v>
      </c>
      <c r="U24" s="5">
        <f t="shared" si="6"/>
        <v>0</v>
      </c>
    </row>
    <row r="25" spans="1:21" x14ac:dyDescent="0.25">
      <c r="A25" s="4" t="s">
        <v>110</v>
      </c>
      <c r="B25" s="4">
        <v>71</v>
      </c>
      <c r="C25" s="4">
        <v>2014</v>
      </c>
      <c r="D25" s="4" t="s">
        <v>111</v>
      </c>
      <c r="E25" s="4" t="s">
        <v>155</v>
      </c>
      <c r="F25" s="4">
        <v>380</v>
      </c>
      <c r="G25" s="4">
        <v>20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5">
        <f t="shared" si="0"/>
        <v>0</v>
      </c>
      <c r="P25" s="5">
        <f t="shared" si="1"/>
        <v>0</v>
      </c>
      <c r="Q25" s="5">
        <f t="shared" si="2"/>
        <v>0</v>
      </c>
      <c r="R25" s="5">
        <f t="shared" si="3"/>
        <v>0</v>
      </c>
      <c r="S25" s="5">
        <f t="shared" si="4"/>
        <v>0</v>
      </c>
      <c r="T25" s="5">
        <f t="shared" si="5"/>
        <v>0</v>
      </c>
      <c r="U25" s="5">
        <f t="shared" si="6"/>
        <v>0</v>
      </c>
    </row>
    <row r="26" spans="1:21" x14ac:dyDescent="0.25">
      <c r="A26" s="4" t="s">
        <v>110</v>
      </c>
      <c r="B26" s="4">
        <v>71</v>
      </c>
      <c r="C26" s="4">
        <v>2015</v>
      </c>
      <c r="D26" s="4" t="s">
        <v>111</v>
      </c>
      <c r="E26" s="4" t="s">
        <v>155</v>
      </c>
      <c r="F26" s="4">
        <v>380</v>
      </c>
      <c r="G26" s="4">
        <v>20</v>
      </c>
      <c r="H26" s="4">
        <v>377</v>
      </c>
      <c r="I26" s="4">
        <v>377</v>
      </c>
      <c r="J26" s="4">
        <v>0</v>
      </c>
      <c r="K26" s="4">
        <v>380</v>
      </c>
      <c r="L26" s="4">
        <v>377</v>
      </c>
      <c r="M26" s="4">
        <v>177</v>
      </c>
      <c r="N26" s="4">
        <v>0</v>
      </c>
      <c r="O26" s="5">
        <f t="shared" si="0"/>
        <v>0.99210526315789471</v>
      </c>
      <c r="P26" s="5">
        <f t="shared" si="1"/>
        <v>0.99210526315789471</v>
      </c>
      <c r="Q26" s="5">
        <f t="shared" si="2"/>
        <v>0</v>
      </c>
      <c r="R26" s="5">
        <f t="shared" si="3"/>
        <v>1</v>
      </c>
      <c r="S26" s="5">
        <f t="shared" si="4"/>
        <v>0.99210526315789471</v>
      </c>
      <c r="T26" s="5">
        <f t="shared" si="5"/>
        <v>0.46578947368421053</v>
      </c>
      <c r="U26" s="5">
        <f t="shared" si="6"/>
        <v>0</v>
      </c>
    </row>
    <row r="27" spans="1:21" x14ac:dyDescent="0.25">
      <c r="A27" s="4" t="s">
        <v>110</v>
      </c>
      <c r="B27" s="4">
        <v>71</v>
      </c>
      <c r="C27" s="4">
        <v>2017</v>
      </c>
      <c r="D27" s="4" t="s">
        <v>111</v>
      </c>
      <c r="E27" s="4" t="s">
        <v>155</v>
      </c>
      <c r="F27" s="4">
        <v>380</v>
      </c>
      <c r="G27" s="4">
        <v>20</v>
      </c>
      <c r="H27" s="4">
        <v>380</v>
      </c>
      <c r="I27" s="4">
        <v>380</v>
      </c>
      <c r="J27" s="4">
        <v>380</v>
      </c>
      <c r="K27" s="4">
        <v>380</v>
      </c>
      <c r="L27" s="4">
        <v>380</v>
      </c>
      <c r="M27" s="4">
        <v>380</v>
      </c>
      <c r="N27" s="4">
        <v>0</v>
      </c>
      <c r="O27" s="5">
        <f t="shared" si="0"/>
        <v>1</v>
      </c>
      <c r="P27" s="5">
        <f t="shared" si="1"/>
        <v>1</v>
      </c>
      <c r="Q27" s="5">
        <f t="shared" si="2"/>
        <v>1</v>
      </c>
      <c r="R27" s="5">
        <f t="shared" si="3"/>
        <v>1</v>
      </c>
      <c r="S27" s="5">
        <f t="shared" si="4"/>
        <v>1</v>
      </c>
      <c r="T27" s="5">
        <f t="shared" si="5"/>
        <v>1</v>
      </c>
      <c r="U27" s="5">
        <f t="shared" si="6"/>
        <v>0</v>
      </c>
    </row>
    <row r="28" spans="1:21" x14ac:dyDescent="0.25">
      <c r="A28" s="4" t="s">
        <v>110</v>
      </c>
      <c r="B28" s="4">
        <v>71</v>
      </c>
      <c r="C28" s="4">
        <v>2018</v>
      </c>
      <c r="D28" s="4" t="s">
        <v>111</v>
      </c>
      <c r="E28" s="4" t="s">
        <v>155</v>
      </c>
      <c r="F28" s="4">
        <v>380</v>
      </c>
      <c r="G28" s="4">
        <v>20</v>
      </c>
      <c r="H28" s="4">
        <v>380</v>
      </c>
      <c r="I28" s="4">
        <v>380</v>
      </c>
      <c r="J28" s="4">
        <v>380</v>
      </c>
      <c r="K28" s="4">
        <v>380</v>
      </c>
      <c r="L28" s="4">
        <v>380</v>
      </c>
      <c r="M28" s="4">
        <v>378</v>
      </c>
      <c r="N28" s="4">
        <v>0</v>
      </c>
      <c r="O28" s="5">
        <f t="shared" si="0"/>
        <v>1</v>
      </c>
      <c r="P28" s="5">
        <f t="shared" si="1"/>
        <v>1</v>
      </c>
      <c r="Q28" s="5">
        <f t="shared" si="2"/>
        <v>1</v>
      </c>
      <c r="R28" s="5">
        <f t="shared" si="3"/>
        <v>1</v>
      </c>
      <c r="S28" s="5">
        <f t="shared" si="4"/>
        <v>1</v>
      </c>
      <c r="T28" s="5">
        <f t="shared" si="5"/>
        <v>0.99473684210526314</v>
      </c>
      <c r="U28" s="5">
        <f t="shared" si="6"/>
        <v>0</v>
      </c>
    </row>
    <row r="29" spans="1:21" x14ac:dyDescent="0.25">
      <c r="A29" s="4" t="s">
        <v>110</v>
      </c>
      <c r="B29" s="4">
        <v>71</v>
      </c>
      <c r="C29" s="4">
        <v>2019</v>
      </c>
      <c r="D29" s="4" t="s">
        <v>111</v>
      </c>
      <c r="E29" s="4" t="s">
        <v>155</v>
      </c>
      <c r="F29" s="4">
        <v>380</v>
      </c>
      <c r="G29" s="4">
        <v>20</v>
      </c>
      <c r="H29" s="4">
        <v>380</v>
      </c>
      <c r="I29" s="4">
        <v>380</v>
      </c>
      <c r="J29" s="4">
        <v>380</v>
      </c>
      <c r="K29" s="4">
        <v>380</v>
      </c>
      <c r="L29" s="4">
        <v>380</v>
      </c>
      <c r="M29" s="4">
        <v>353</v>
      </c>
      <c r="N29" s="4">
        <v>0</v>
      </c>
      <c r="O29" s="5">
        <f t="shared" si="0"/>
        <v>1</v>
      </c>
      <c r="P29" s="5">
        <f t="shared" si="1"/>
        <v>1</v>
      </c>
      <c r="Q29" s="5">
        <f t="shared" si="2"/>
        <v>1</v>
      </c>
      <c r="R29" s="5">
        <f t="shared" si="3"/>
        <v>1</v>
      </c>
      <c r="S29" s="5">
        <f t="shared" si="4"/>
        <v>1</v>
      </c>
      <c r="T29" s="5">
        <f t="shared" si="5"/>
        <v>0.92894736842105263</v>
      </c>
      <c r="U29" s="5">
        <f t="shared" si="6"/>
        <v>0</v>
      </c>
    </row>
    <row r="30" spans="1:21" x14ac:dyDescent="0.25">
      <c r="A30" s="4" t="s">
        <v>110</v>
      </c>
      <c r="B30" s="4">
        <v>71</v>
      </c>
      <c r="C30" s="4">
        <v>2020</v>
      </c>
      <c r="D30" s="4" t="s">
        <v>111</v>
      </c>
      <c r="E30" s="4" t="s">
        <v>155</v>
      </c>
      <c r="F30" s="4">
        <v>380</v>
      </c>
      <c r="G30" s="4">
        <v>20</v>
      </c>
      <c r="H30" s="4">
        <v>380</v>
      </c>
      <c r="I30" s="4">
        <v>380</v>
      </c>
      <c r="J30" s="4">
        <v>374</v>
      </c>
      <c r="K30" s="4">
        <v>380</v>
      </c>
      <c r="L30" s="4">
        <v>380</v>
      </c>
      <c r="M30" s="4">
        <v>379</v>
      </c>
      <c r="N30" s="4">
        <v>0</v>
      </c>
      <c r="O30" s="5">
        <f t="shared" si="0"/>
        <v>1</v>
      </c>
      <c r="P30" s="5">
        <f t="shared" si="1"/>
        <v>1</v>
      </c>
      <c r="Q30" s="5">
        <f t="shared" si="2"/>
        <v>0.98421052631578942</v>
      </c>
      <c r="R30" s="5">
        <f t="shared" si="3"/>
        <v>1</v>
      </c>
      <c r="S30" s="5">
        <f t="shared" si="4"/>
        <v>1</v>
      </c>
      <c r="T30" s="5">
        <f t="shared" si="5"/>
        <v>0.99736842105263157</v>
      </c>
      <c r="U30" s="5">
        <f t="shared" si="6"/>
        <v>0</v>
      </c>
    </row>
    <row r="31" spans="1:21" x14ac:dyDescent="0.25">
      <c r="A31" s="4" t="s">
        <v>110</v>
      </c>
      <c r="B31" s="4">
        <v>72</v>
      </c>
      <c r="C31" s="4">
        <v>2012</v>
      </c>
      <c r="D31" s="4" t="s">
        <v>112</v>
      </c>
      <c r="E31" s="4" t="s">
        <v>155</v>
      </c>
      <c r="F31" s="4">
        <v>380</v>
      </c>
      <c r="G31" s="4">
        <v>20</v>
      </c>
      <c r="O31" s="5">
        <f t="shared" si="0"/>
        <v>0</v>
      </c>
      <c r="P31" s="5">
        <f t="shared" si="1"/>
        <v>0</v>
      </c>
      <c r="Q31" s="5">
        <f t="shared" si="2"/>
        <v>0</v>
      </c>
      <c r="R31" s="5">
        <f t="shared" si="3"/>
        <v>0</v>
      </c>
      <c r="S31" s="5">
        <f t="shared" si="4"/>
        <v>0</v>
      </c>
      <c r="T31" s="5">
        <f t="shared" si="5"/>
        <v>0</v>
      </c>
      <c r="U31" s="5">
        <f t="shared" si="6"/>
        <v>0</v>
      </c>
    </row>
    <row r="32" spans="1:21" x14ac:dyDescent="0.25">
      <c r="A32" s="4" t="s">
        <v>110</v>
      </c>
      <c r="B32" s="4">
        <v>72</v>
      </c>
      <c r="C32" s="4">
        <v>2013</v>
      </c>
      <c r="D32" s="4" t="s">
        <v>112</v>
      </c>
      <c r="E32" s="4" t="s">
        <v>155</v>
      </c>
      <c r="F32" s="4">
        <v>380</v>
      </c>
      <c r="G32" s="4">
        <v>20</v>
      </c>
      <c r="O32" s="5">
        <f t="shared" si="0"/>
        <v>0</v>
      </c>
      <c r="P32" s="5">
        <f t="shared" si="1"/>
        <v>0</v>
      </c>
      <c r="Q32" s="5">
        <f t="shared" si="2"/>
        <v>0</v>
      </c>
      <c r="R32" s="5">
        <f t="shared" si="3"/>
        <v>0</v>
      </c>
      <c r="S32" s="5">
        <f t="shared" si="4"/>
        <v>0</v>
      </c>
      <c r="T32" s="5">
        <f t="shared" si="5"/>
        <v>0</v>
      </c>
      <c r="U32" s="5">
        <f t="shared" si="6"/>
        <v>0</v>
      </c>
    </row>
    <row r="33" spans="1:21" x14ac:dyDescent="0.25">
      <c r="A33" s="4" t="s">
        <v>110</v>
      </c>
      <c r="B33" s="4">
        <v>72</v>
      </c>
      <c r="C33" s="4">
        <v>2015</v>
      </c>
      <c r="D33" s="4" t="s">
        <v>112</v>
      </c>
      <c r="E33" s="4" t="s">
        <v>155</v>
      </c>
      <c r="F33" s="4">
        <v>380</v>
      </c>
      <c r="G33" s="4">
        <v>20</v>
      </c>
      <c r="H33" s="4">
        <v>380</v>
      </c>
      <c r="I33" s="4">
        <v>70</v>
      </c>
      <c r="K33" s="4">
        <v>380</v>
      </c>
      <c r="O33" s="5">
        <f t="shared" si="0"/>
        <v>1</v>
      </c>
      <c r="P33" s="5">
        <f t="shared" si="1"/>
        <v>0.18421052631578946</v>
      </c>
      <c r="Q33" s="5">
        <f t="shared" si="2"/>
        <v>0</v>
      </c>
      <c r="R33" s="5">
        <f t="shared" si="3"/>
        <v>1</v>
      </c>
      <c r="S33" s="5">
        <f t="shared" si="4"/>
        <v>0</v>
      </c>
      <c r="T33" s="5">
        <f t="shared" si="5"/>
        <v>0</v>
      </c>
      <c r="U33" s="5">
        <f t="shared" si="6"/>
        <v>0</v>
      </c>
    </row>
    <row r="34" spans="1:21" x14ac:dyDescent="0.25">
      <c r="A34" s="4" t="s">
        <v>110</v>
      </c>
      <c r="B34" s="4">
        <v>72</v>
      </c>
      <c r="C34" s="4">
        <v>2016</v>
      </c>
      <c r="D34" s="4" t="s">
        <v>112</v>
      </c>
      <c r="E34" s="4" t="s">
        <v>155</v>
      </c>
      <c r="F34" s="4">
        <v>380</v>
      </c>
      <c r="G34" s="4">
        <v>20</v>
      </c>
      <c r="H34" s="4">
        <v>380</v>
      </c>
      <c r="K34" s="4">
        <v>380</v>
      </c>
      <c r="O34" s="5">
        <f t="shared" si="0"/>
        <v>1</v>
      </c>
      <c r="P34" s="5">
        <f t="shared" si="1"/>
        <v>0</v>
      </c>
      <c r="Q34" s="5">
        <f t="shared" si="2"/>
        <v>0</v>
      </c>
      <c r="R34" s="5">
        <f t="shared" si="3"/>
        <v>1</v>
      </c>
      <c r="S34" s="5">
        <f t="shared" si="4"/>
        <v>0</v>
      </c>
      <c r="T34" s="5">
        <f t="shared" si="5"/>
        <v>0</v>
      </c>
      <c r="U34" s="5">
        <f t="shared" si="6"/>
        <v>0</v>
      </c>
    </row>
    <row r="35" spans="1:21" x14ac:dyDescent="0.25">
      <c r="A35" s="4" t="s">
        <v>110</v>
      </c>
      <c r="B35" s="4">
        <v>72</v>
      </c>
      <c r="C35" s="4">
        <v>2017</v>
      </c>
      <c r="D35" s="4" t="s">
        <v>112</v>
      </c>
      <c r="E35" s="4" t="s">
        <v>155</v>
      </c>
      <c r="F35" s="4">
        <v>380</v>
      </c>
      <c r="G35" s="4">
        <v>20</v>
      </c>
      <c r="H35" s="4">
        <v>380</v>
      </c>
      <c r="I35" s="4">
        <v>380</v>
      </c>
      <c r="J35" s="4">
        <v>338</v>
      </c>
      <c r="K35" s="4">
        <v>380</v>
      </c>
      <c r="L35" s="4">
        <v>338</v>
      </c>
      <c r="M35" s="4">
        <v>336</v>
      </c>
      <c r="O35" s="5">
        <f t="shared" si="0"/>
        <v>1</v>
      </c>
      <c r="P35" s="5">
        <f t="shared" si="1"/>
        <v>1</v>
      </c>
      <c r="Q35" s="5">
        <f t="shared" si="2"/>
        <v>0.88947368421052631</v>
      </c>
      <c r="R35" s="5">
        <f t="shared" si="3"/>
        <v>1</v>
      </c>
      <c r="S35" s="5">
        <f t="shared" si="4"/>
        <v>0.88947368421052631</v>
      </c>
      <c r="T35" s="5">
        <f t="shared" si="5"/>
        <v>0.88421052631578945</v>
      </c>
      <c r="U35" s="5">
        <f t="shared" si="6"/>
        <v>0</v>
      </c>
    </row>
    <row r="36" spans="1:21" x14ac:dyDescent="0.25">
      <c r="A36" s="4" t="s">
        <v>110</v>
      </c>
      <c r="B36" s="4">
        <v>72</v>
      </c>
      <c r="C36" s="4">
        <v>2018</v>
      </c>
      <c r="D36" s="4" t="s">
        <v>112</v>
      </c>
      <c r="E36" s="4" t="s">
        <v>155</v>
      </c>
      <c r="F36" s="4">
        <v>380</v>
      </c>
      <c r="G36" s="4">
        <v>20</v>
      </c>
      <c r="H36" s="4">
        <v>380</v>
      </c>
      <c r="I36" s="4">
        <v>380</v>
      </c>
      <c r="J36" s="4">
        <v>269</v>
      </c>
      <c r="K36" s="4">
        <v>380</v>
      </c>
      <c r="L36" s="4">
        <v>269</v>
      </c>
      <c r="M36" s="4">
        <v>269</v>
      </c>
      <c r="O36" s="5">
        <f t="shared" si="0"/>
        <v>1</v>
      </c>
      <c r="P36" s="5">
        <f t="shared" si="1"/>
        <v>1</v>
      </c>
      <c r="Q36" s="5">
        <f t="shared" si="2"/>
        <v>0.70789473684210524</v>
      </c>
      <c r="R36" s="5">
        <f t="shared" si="3"/>
        <v>1</v>
      </c>
      <c r="S36" s="5">
        <f t="shared" si="4"/>
        <v>0.70789473684210524</v>
      </c>
      <c r="T36" s="5">
        <f t="shared" si="5"/>
        <v>0.70789473684210524</v>
      </c>
      <c r="U36" s="5">
        <f t="shared" si="6"/>
        <v>0</v>
      </c>
    </row>
    <row r="37" spans="1:21" x14ac:dyDescent="0.25">
      <c r="A37" s="4" t="s">
        <v>110</v>
      </c>
      <c r="B37" s="4">
        <v>72</v>
      </c>
      <c r="C37" s="4">
        <v>2020</v>
      </c>
      <c r="D37" s="4" t="s">
        <v>112</v>
      </c>
      <c r="E37" s="4" t="s">
        <v>155</v>
      </c>
      <c r="F37" s="4">
        <v>380</v>
      </c>
      <c r="G37" s="4">
        <v>20</v>
      </c>
      <c r="H37" s="4">
        <v>380</v>
      </c>
      <c r="I37" s="4">
        <v>380</v>
      </c>
      <c r="J37" s="4">
        <v>358</v>
      </c>
      <c r="K37" s="4">
        <v>380</v>
      </c>
      <c r="L37" s="4">
        <v>362</v>
      </c>
      <c r="M37" s="4">
        <v>354</v>
      </c>
      <c r="O37" s="5">
        <f t="shared" si="0"/>
        <v>1</v>
      </c>
      <c r="P37" s="5">
        <f t="shared" si="1"/>
        <v>1</v>
      </c>
      <c r="Q37" s="5">
        <f t="shared" si="2"/>
        <v>0.94210526315789478</v>
      </c>
      <c r="R37" s="5">
        <f t="shared" si="3"/>
        <v>1</v>
      </c>
      <c r="S37" s="5">
        <f t="shared" si="4"/>
        <v>0.95263157894736838</v>
      </c>
      <c r="T37" s="5">
        <f t="shared" si="5"/>
        <v>0.93157894736842106</v>
      </c>
      <c r="U37" s="5">
        <f t="shared" si="6"/>
        <v>0</v>
      </c>
    </row>
    <row r="38" spans="1:21" x14ac:dyDescent="0.25">
      <c r="A38" s="4" t="s">
        <v>110</v>
      </c>
      <c r="B38" s="4">
        <v>73</v>
      </c>
      <c r="C38" s="4">
        <v>2016</v>
      </c>
      <c r="D38" s="4" t="s">
        <v>113</v>
      </c>
      <c r="E38" s="4" t="s">
        <v>156</v>
      </c>
      <c r="F38" s="4">
        <v>170</v>
      </c>
      <c r="G38" s="4">
        <v>86</v>
      </c>
      <c r="O38" s="5">
        <f t="shared" si="0"/>
        <v>0</v>
      </c>
      <c r="P38" s="5">
        <f t="shared" si="1"/>
        <v>0</v>
      </c>
      <c r="Q38" s="5">
        <f t="shared" si="2"/>
        <v>0</v>
      </c>
      <c r="R38" s="5">
        <f t="shared" si="3"/>
        <v>0</v>
      </c>
      <c r="S38" s="5">
        <f t="shared" si="4"/>
        <v>0</v>
      </c>
      <c r="T38" s="5">
        <f t="shared" si="5"/>
        <v>0</v>
      </c>
      <c r="U38" s="5">
        <f t="shared" si="6"/>
        <v>0</v>
      </c>
    </row>
    <row r="39" spans="1:21" x14ac:dyDescent="0.25">
      <c r="A39" s="4" t="s">
        <v>110</v>
      </c>
      <c r="B39" s="4">
        <v>73</v>
      </c>
      <c r="C39" s="4">
        <v>2017</v>
      </c>
      <c r="D39" s="4" t="s">
        <v>113</v>
      </c>
      <c r="E39" s="4" t="s">
        <v>156</v>
      </c>
      <c r="F39" s="4">
        <v>80</v>
      </c>
      <c r="G39" s="4">
        <v>40</v>
      </c>
      <c r="O39" s="5">
        <f t="shared" si="0"/>
        <v>0</v>
      </c>
      <c r="P39" s="5">
        <f t="shared" si="1"/>
        <v>0</v>
      </c>
      <c r="Q39" s="5">
        <f t="shared" si="2"/>
        <v>0</v>
      </c>
      <c r="R39" s="5">
        <f t="shared" si="3"/>
        <v>0</v>
      </c>
      <c r="S39" s="5">
        <f t="shared" si="4"/>
        <v>0</v>
      </c>
      <c r="T39" s="5">
        <f t="shared" si="5"/>
        <v>0</v>
      </c>
      <c r="U39" s="5">
        <f t="shared" si="6"/>
        <v>0</v>
      </c>
    </row>
    <row r="40" spans="1:21" x14ac:dyDescent="0.25">
      <c r="A40" s="4" t="s">
        <v>110</v>
      </c>
      <c r="B40" s="4">
        <v>73</v>
      </c>
      <c r="C40" s="4">
        <v>2018</v>
      </c>
      <c r="D40" s="4" t="s">
        <v>113</v>
      </c>
      <c r="E40" s="4" t="s">
        <v>156</v>
      </c>
      <c r="F40" s="4">
        <v>120</v>
      </c>
      <c r="G40" s="4">
        <v>76</v>
      </c>
      <c r="O40" s="5">
        <f t="shared" si="0"/>
        <v>0</v>
      </c>
      <c r="P40" s="5">
        <f t="shared" si="1"/>
        <v>0</v>
      </c>
      <c r="Q40" s="5">
        <f t="shared" si="2"/>
        <v>0</v>
      </c>
      <c r="R40" s="5">
        <f t="shared" si="3"/>
        <v>0</v>
      </c>
      <c r="S40" s="5">
        <f t="shared" si="4"/>
        <v>0</v>
      </c>
      <c r="T40" s="5">
        <f t="shared" si="5"/>
        <v>0</v>
      </c>
      <c r="U40" s="5">
        <f t="shared" si="6"/>
        <v>0</v>
      </c>
    </row>
    <row r="41" spans="1:21" x14ac:dyDescent="0.25">
      <c r="A41" s="4" t="s">
        <v>110</v>
      </c>
      <c r="B41" s="4">
        <v>73</v>
      </c>
      <c r="C41" s="4">
        <v>2019</v>
      </c>
      <c r="D41" s="4" t="s">
        <v>113</v>
      </c>
      <c r="E41" s="4" t="s">
        <v>156</v>
      </c>
      <c r="F41" s="4">
        <v>120</v>
      </c>
      <c r="G41" s="4">
        <v>71</v>
      </c>
      <c r="O41" s="5">
        <f t="shared" si="0"/>
        <v>0</v>
      </c>
      <c r="P41" s="5">
        <f t="shared" si="1"/>
        <v>0</v>
      </c>
      <c r="Q41" s="5">
        <f t="shared" si="2"/>
        <v>0</v>
      </c>
      <c r="R41" s="5">
        <f t="shared" si="3"/>
        <v>0</v>
      </c>
      <c r="S41" s="5">
        <f t="shared" si="4"/>
        <v>0</v>
      </c>
      <c r="T41" s="5">
        <f t="shared" si="5"/>
        <v>0</v>
      </c>
      <c r="U41" s="5">
        <f t="shared" si="6"/>
        <v>0</v>
      </c>
    </row>
    <row r="42" spans="1:21" x14ac:dyDescent="0.25">
      <c r="A42" s="4" t="s">
        <v>110</v>
      </c>
      <c r="B42" s="4">
        <v>73</v>
      </c>
      <c r="C42" s="4">
        <v>2020</v>
      </c>
      <c r="D42" s="4" t="s">
        <v>113</v>
      </c>
      <c r="E42" s="4" t="s">
        <v>156</v>
      </c>
      <c r="F42" s="4">
        <v>120</v>
      </c>
      <c r="G42" s="4">
        <v>73</v>
      </c>
      <c r="O42" s="5">
        <f t="shared" si="0"/>
        <v>0</v>
      </c>
      <c r="P42" s="5">
        <f t="shared" si="1"/>
        <v>0</v>
      </c>
      <c r="Q42" s="5">
        <f t="shared" si="2"/>
        <v>0</v>
      </c>
      <c r="R42" s="5">
        <f t="shared" si="3"/>
        <v>0</v>
      </c>
      <c r="S42" s="5">
        <f t="shared" si="4"/>
        <v>0</v>
      </c>
      <c r="T42" s="5">
        <f t="shared" si="5"/>
        <v>0</v>
      </c>
      <c r="U42" s="5">
        <f t="shared" si="6"/>
        <v>0</v>
      </c>
    </row>
    <row r="43" spans="1:21" x14ac:dyDescent="0.25">
      <c r="A43" s="4" t="s">
        <v>110</v>
      </c>
      <c r="B43" s="4">
        <v>632</v>
      </c>
      <c r="C43" s="4">
        <v>2020</v>
      </c>
      <c r="D43" s="4" t="s">
        <v>114</v>
      </c>
      <c r="E43" s="4" t="s">
        <v>156</v>
      </c>
      <c r="F43" s="4">
        <v>1</v>
      </c>
      <c r="G43" s="4">
        <v>1</v>
      </c>
      <c r="O43" s="5">
        <f t="shared" si="0"/>
        <v>0</v>
      </c>
      <c r="P43" s="5">
        <f t="shared" si="1"/>
        <v>0</v>
      </c>
      <c r="Q43" s="5">
        <f t="shared" si="2"/>
        <v>0</v>
      </c>
      <c r="R43" s="5">
        <f t="shared" si="3"/>
        <v>0</v>
      </c>
      <c r="S43" s="5">
        <f t="shared" si="4"/>
        <v>0</v>
      </c>
      <c r="T43" s="5">
        <f t="shared" si="5"/>
        <v>0</v>
      </c>
      <c r="U43" s="5">
        <f t="shared" si="6"/>
        <v>0</v>
      </c>
    </row>
    <row r="44" spans="1:21" x14ac:dyDescent="0.25">
      <c r="A44" s="4" t="s">
        <v>115</v>
      </c>
      <c r="B44" s="4">
        <v>265</v>
      </c>
      <c r="C44" s="4">
        <v>2018</v>
      </c>
      <c r="D44" s="4" t="s">
        <v>96</v>
      </c>
      <c r="E44" s="4" t="s">
        <v>155</v>
      </c>
      <c r="F44" s="4">
        <v>240</v>
      </c>
      <c r="G44" s="4">
        <v>16</v>
      </c>
      <c r="H44" s="4">
        <v>240</v>
      </c>
      <c r="I44" s="4">
        <v>240</v>
      </c>
      <c r="J44" s="4">
        <v>240</v>
      </c>
      <c r="L44" s="4">
        <v>240</v>
      </c>
      <c r="M44" s="4">
        <v>240</v>
      </c>
      <c r="O44" s="5">
        <f t="shared" si="0"/>
        <v>1</v>
      </c>
      <c r="P44" s="5">
        <f t="shared" si="1"/>
        <v>1</v>
      </c>
      <c r="Q44" s="5">
        <f t="shared" si="2"/>
        <v>1</v>
      </c>
      <c r="R44" s="5">
        <f t="shared" si="3"/>
        <v>0</v>
      </c>
      <c r="S44" s="5">
        <f t="shared" si="4"/>
        <v>1</v>
      </c>
      <c r="T44" s="5">
        <f t="shared" si="5"/>
        <v>1</v>
      </c>
      <c r="U44" s="5">
        <f t="shared" si="6"/>
        <v>0</v>
      </c>
    </row>
    <row r="45" spans="1:21" x14ac:dyDescent="0.25">
      <c r="A45" s="4" t="s">
        <v>115</v>
      </c>
      <c r="B45" s="4">
        <v>265</v>
      </c>
      <c r="C45" s="4">
        <v>2019</v>
      </c>
      <c r="D45" s="4" t="s">
        <v>96</v>
      </c>
      <c r="E45" s="4" t="s">
        <v>155</v>
      </c>
      <c r="F45" s="4">
        <v>240</v>
      </c>
      <c r="G45" s="4">
        <v>16</v>
      </c>
      <c r="H45" s="4">
        <v>194</v>
      </c>
      <c r="I45" s="4">
        <v>194</v>
      </c>
      <c r="J45" s="4">
        <v>193</v>
      </c>
      <c r="L45" s="4">
        <v>193</v>
      </c>
      <c r="M45" s="4">
        <v>190</v>
      </c>
      <c r="O45" s="5">
        <f t="shared" si="0"/>
        <v>0.80833333333333335</v>
      </c>
      <c r="P45" s="5">
        <f t="shared" si="1"/>
        <v>0.80833333333333335</v>
      </c>
      <c r="Q45" s="5">
        <f t="shared" si="2"/>
        <v>0.8041666666666667</v>
      </c>
      <c r="R45" s="5">
        <f t="shared" si="3"/>
        <v>0</v>
      </c>
      <c r="S45" s="5">
        <f t="shared" si="4"/>
        <v>0.8041666666666667</v>
      </c>
      <c r="T45" s="5">
        <f t="shared" si="5"/>
        <v>0.79166666666666663</v>
      </c>
      <c r="U45" s="5">
        <f t="shared" si="6"/>
        <v>0</v>
      </c>
    </row>
    <row r="46" spans="1:21" x14ac:dyDescent="0.25">
      <c r="A46" s="4" t="s">
        <v>115</v>
      </c>
      <c r="B46" s="4">
        <v>265</v>
      </c>
      <c r="C46" s="4">
        <v>2020</v>
      </c>
      <c r="D46" s="4" t="s">
        <v>96</v>
      </c>
      <c r="E46" s="4" t="s">
        <v>155</v>
      </c>
      <c r="F46" s="4">
        <v>307</v>
      </c>
      <c r="G46" s="4">
        <v>18</v>
      </c>
      <c r="H46" s="4">
        <v>307</v>
      </c>
      <c r="I46" s="4">
        <v>301</v>
      </c>
      <c r="J46" s="4">
        <v>301</v>
      </c>
      <c r="L46" s="4">
        <v>301</v>
      </c>
      <c r="M46" s="4">
        <v>297</v>
      </c>
      <c r="O46" s="5">
        <f t="shared" si="0"/>
        <v>1</v>
      </c>
      <c r="P46" s="5">
        <f t="shared" si="1"/>
        <v>0.98045602605863191</v>
      </c>
      <c r="Q46" s="5">
        <f t="shared" si="2"/>
        <v>0.98045602605863191</v>
      </c>
      <c r="R46" s="5">
        <f t="shared" si="3"/>
        <v>0</v>
      </c>
      <c r="S46" s="5">
        <f t="shared" si="4"/>
        <v>0.98045602605863191</v>
      </c>
      <c r="T46" s="5">
        <f t="shared" si="5"/>
        <v>0.96742671009771986</v>
      </c>
      <c r="U46" s="5">
        <f t="shared" si="6"/>
        <v>0</v>
      </c>
    </row>
    <row r="47" spans="1:21" x14ac:dyDescent="0.25">
      <c r="A47" s="4" t="s">
        <v>115</v>
      </c>
      <c r="B47" s="4">
        <v>265</v>
      </c>
      <c r="C47" s="4">
        <v>2021</v>
      </c>
      <c r="D47" s="4" t="s">
        <v>96</v>
      </c>
      <c r="E47" s="4" t="s">
        <v>155</v>
      </c>
      <c r="F47" s="4">
        <v>272</v>
      </c>
      <c r="G47" s="4">
        <v>17</v>
      </c>
      <c r="H47" s="4">
        <v>115</v>
      </c>
      <c r="I47" s="4">
        <v>111</v>
      </c>
      <c r="J47" s="4">
        <v>114</v>
      </c>
      <c r="L47" s="4">
        <v>114</v>
      </c>
      <c r="M47" s="4">
        <v>114</v>
      </c>
      <c r="O47" s="5">
        <f t="shared" si="0"/>
        <v>0.42279411764705882</v>
      </c>
      <c r="P47" s="5">
        <f t="shared" si="1"/>
        <v>0.40808823529411764</v>
      </c>
      <c r="Q47" s="5">
        <f t="shared" si="2"/>
        <v>0.41911764705882354</v>
      </c>
      <c r="R47" s="5">
        <f t="shared" si="3"/>
        <v>0</v>
      </c>
      <c r="S47" s="5">
        <f t="shared" si="4"/>
        <v>0.41911764705882354</v>
      </c>
      <c r="T47" s="5">
        <f t="shared" si="5"/>
        <v>0.41911764705882354</v>
      </c>
      <c r="U47" s="5">
        <f t="shared" si="6"/>
        <v>0</v>
      </c>
    </row>
    <row r="48" spans="1:21" x14ac:dyDescent="0.25">
      <c r="A48" s="4" t="s">
        <v>115</v>
      </c>
      <c r="B48" s="4">
        <v>266</v>
      </c>
      <c r="C48" s="4">
        <v>2018</v>
      </c>
      <c r="D48" s="4" t="s">
        <v>116</v>
      </c>
      <c r="E48" s="4" t="s">
        <v>155</v>
      </c>
      <c r="F48" s="4">
        <v>240</v>
      </c>
      <c r="G48" s="4">
        <v>16</v>
      </c>
      <c r="H48" s="4">
        <v>120</v>
      </c>
      <c r="K48" s="4">
        <v>240</v>
      </c>
      <c r="O48" s="5">
        <f t="shared" si="0"/>
        <v>0.5</v>
      </c>
      <c r="P48" s="5">
        <f t="shared" si="1"/>
        <v>0</v>
      </c>
      <c r="Q48" s="5">
        <f t="shared" si="2"/>
        <v>0</v>
      </c>
      <c r="R48" s="5">
        <f t="shared" si="3"/>
        <v>1</v>
      </c>
      <c r="S48" s="5">
        <f t="shared" si="4"/>
        <v>0</v>
      </c>
      <c r="T48" s="5">
        <f t="shared" si="5"/>
        <v>0</v>
      </c>
      <c r="U48" s="5">
        <f t="shared" si="6"/>
        <v>0</v>
      </c>
    </row>
    <row r="49" spans="1:21" x14ac:dyDescent="0.25">
      <c r="A49" s="4" t="s">
        <v>115</v>
      </c>
      <c r="B49" s="4">
        <v>266</v>
      </c>
      <c r="C49" s="4">
        <v>2019</v>
      </c>
      <c r="D49" s="4" t="s">
        <v>116</v>
      </c>
      <c r="E49" s="4" t="s">
        <v>155</v>
      </c>
      <c r="F49" s="4">
        <v>248</v>
      </c>
      <c r="G49" s="4">
        <v>16</v>
      </c>
      <c r="H49" s="4">
        <v>221</v>
      </c>
      <c r="K49" s="4">
        <v>248</v>
      </c>
      <c r="O49" s="5">
        <f t="shared" si="0"/>
        <v>0.8911290322580645</v>
      </c>
      <c r="P49" s="5">
        <f t="shared" si="1"/>
        <v>0</v>
      </c>
      <c r="Q49" s="5">
        <f t="shared" si="2"/>
        <v>0</v>
      </c>
      <c r="R49" s="5">
        <f t="shared" si="3"/>
        <v>1</v>
      </c>
      <c r="S49" s="5">
        <f t="shared" si="4"/>
        <v>0</v>
      </c>
      <c r="T49" s="5">
        <f t="shared" si="5"/>
        <v>0</v>
      </c>
      <c r="U49" s="5">
        <f t="shared" si="6"/>
        <v>0</v>
      </c>
    </row>
    <row r="50" spans="1:21" x14ac:dyDescent="0.25">
      <c r="A50" s="4" t="s">
        <v>115</v>
      </c>
      <c r="B50" s="4">
        <v>266</v>
      </c>
      <c r="C50" s="4">
        <v>2020</v>
      </c>
      <c r="D50" s="4" t="s">
        <v>116</v>
      </c>
      <c r="E50" s="4" t="s">
        <v>155</v>
      </c>
      <c r="F50" s="4">
        <v>218</v>
      </c>
      <c r="G50" s="4">
        <v>15</v>
      </c>
      <c r="H50" s="4">
        <v>218</v>
      </c>
      <c r="K50" s="4">
        <v>218</v>
      </c>
      <c r="O50" s="5">
        <f t="shared" si="0"/>
        <v>1</v>
      </c>
      <c r="P50" s="5">
        <f t="shared" si="1"/>
        <v>0</v>
      </c>
      <c r="Q50" s="5">
        <f t="shared" si="2"/>
        <v>0</v>
      </c>
      <c r="R50" s="5">
        <f t="shared" si="3"/>
        <v>1</v>
      </c>
      <c r="S50" s="5">
        <f t="shared" si="4"/>
        <v>0</v>
      </c>
      <c r="T50" s="5">
        <f t="shared" si="5"/>
        <v>0</v>
      </c>
      <c r="U50" s="5">
        <f t="shared" si="6"/>
        <v>0</v>
      </c>
    </row>
    <row r="51" spans="1:21" x14ac:dyDescent="0.25">
      <c r="A51" s="4" t="s">
        <v>115</v>
      </c>
      <c r="B51" s="4">
        <v>267</v>
      </c>
      <c r="C51" s="4">
        <v>2019</v>
      </c>
      <c r="D51" s="4" t="s">
        <v>117</v>
      </c>
      <c r="E51" s="4" t="s">
        <v>156</v>
      </c>
      <c r="F51" s="4">
        <v>77</v>
      </c>
      <c r="G51" s="4">
        <v>45</v>
      </c>
      <c r="O51" s="5">
        <f t="shared" si="0"/>
        <v>0</v>
      </c>
      <c r="P51" s="5">
        <f t="shared" si="1"/>
        <v>0</v>
      </c>
      <c r="Q51" s="5">
        <f t="shared" si="2"/>
        <v>0</v>
      </c>
      <c r="R51" s="5">
        <f t="shared" si="3"/>
        <v>0</v>
      </c>
      <c r="S51" s="5">
        <f t="shared" si="4"/>
        <v>0</v>
      </c>
      <c r="T51" s="5">
        <f t="shared" si="5"/>
        <v>0</v>
      </c>
      <c r="U51" s="5">
        <f t="shared" si="6"/>
        <v>0</v>
      </c>
    </row>
    <row r="52" spans="1:21" x14ac:dyDescent="0.25">
      <c r="A52" s="4" t="s">
        <v>115</v>
      </c>
      <c r="B52" s="4">
        <v>267</v>
      </c>
      <c r="C52" s="4">
        <v>2020</v>
      </c>
      <c r="D52" s="4" t="s">
        <v>117</v>
      </c>
      <c r="E52" s="4" t="s">
        <v>156</v>
      </c>
      <c r="F52" s="4">
        <v>69</v>
      </c>
      <c r="G52" s="4">
        <v>39</v>
      </c>
      <c r="O52" s="5">
        <f t="shared" si="0"/>
        <v>0</v>
      </c>
      <c r="P52" s="5">
        <f t="shared" si="1"/>
        <v>0</v>
      </c>
      <c r="Q52" s="5">
        <f t="shared" si="2"/>
        <v>0</v>
      </c>
      <c r="R52" s="5">
        <f t="shared" si="3"/>
        <v>0</v>
      </c>
      <c r="S52" s="5">
        <f t="shared" si="4"/>
        <v>0</v>
      </c>
      <c r="T52" s="5">
        <f t="shared" si="5"/>
        <v>0</v>
      </c>
      <c r="U52" s="5">
        <f t="shared" si="6"/>
        <v>0</v>
      </c>
    </row>
    <row r="53" spans="1:21" x14ac:dyDescent="0.25">
      <c r="A53" s="4" t="s">
        <v>121</v>
      </c>
      <c r="B53" s="4">
        <v>239</v>
      </c>
      <c r="C53" s="4">
        <v>2016</v>
      </c>
      <c r="D53" s="4" t="s">
        <v>119</v>
      </c>
      <c r="E53" s="4" t="s">
        <v>155</v>
      </c>
      <c r="F53" s="4">
        <v>428</v>
      </c>
      <c r="G53" s="4">
        <v>20</v>
      </c>
      <c r="H53" s="4">
        <v>423</v>
      </c>
      <c r="I53" s="4">
        <v>423</v>
      </c>
      <c r="J53" s="4">
        <v>191</v>
      </c>
      <c r="K53" s="4">
        <v>428</v>
      </c>
      <c r="L53" s="4">
        <v>423</v>
      </c>
      <c r="M53" s="4">
        <v>422</v>
      </c>
      <c r="N53" s="4">
        <v>0</v>
      </c>
      <c r="O53" s="5">
        <f t="shared" si="0"/>
        <v>0.98831775700934577</v>
      </c>
      <c r="P53" s="5">
        <f t="shared" si="1"/>
        <v>0.98831775700934577</v>
      </c>
      <c r="Q53" s="5">
        <f t="shared" si="2"/>
        <v>0.44626168224299068</v>
      </c>
      <c r="R53" s="5">
        <f t="shared" si="3"/>
        <v>1</v>
      </c>
      <c r="S53" s="5">
        <f t="shared" si="4"/>
        <v>0.98831775700934577</v>
      </c>
      <c r="T53" s="5">
        <f t="shared" si="5"/>
        <v>0.98598130841121501</v>
      </c>
      <c r="U53" s="5">
        <f t="shared" si="6"/>
        <v>0</v>
      </c>
    </row>
    <row r="54" spans="1:21" x14ac:dyDescent="0.25">
      <c r="A54" s="4" t="s">
        <v>121</v>
      </c>
      <c r="B54" s="4">
        <v>239</v>
      </c>
      <c r="C54" s="4">
        <v>2017</v>
      </c>
      <c r="D54" s="4" t="s">
        <v>119</v>
      </c>
      <c r="E54" s="4" t="s">
        <v>155</v>
      </c>
      <c r="F54" s="4">
        <v>428</v>
      </c>
      <c r="G54" s="4">
        <v>20</v>
      </c>
      <c r="H54" s="4">
        <v>416</v>
      </c>
      <c r="I54" s="4">
        <v>416</v>
      </c>
      <c r="J54" s="4">
        <v>410</v>
      </c>
      <c r="K54" s="4">
        <v>428</v>
      </c>
      <c r="L54" s="4">
        <v>410</v>
      </c>
      <c r="M54" s="4">
        <v>410</v>
      </c>
      <c r="N54" s="4">
        <v>0</v>
      </c>
      <c r="O54" s="5">
        <f t="shared" si="0"/>
        <v>0.9719626168224299</v>
      </c>
      <c r="P54" s="5">
        <f t="shared" si="1"/>
        <v>0.9719626168224299</v>
      </c>
      <c r="Q54" s="5">
        <f t="shared" si="2"/>
        <v>0.95794392523364491</v>
      </c>
      <c r="R54" s="5">
        <f t="shared" si="3"/>
        <v>1</v>
      </c>
      <c r="S54" s="5">
        <f t="shared" si="4"/>
        <v>0.95794392523364491</v>
      </c>
      <c r="T54" s="5">
        <f t="shared" si="5"/>
        <v>0.95794392523364491</v>
      </c>
      <c r="U54" s="5">
        <f t="shared" si="6"/>
        <v>0</v>
      </c>
    </row>
    <row r="55" spans="1:21" x14ac:dyDescent="0.25">
      <c r="A55" s="4" t="s">
        <v>121</v>
      </c>
      <c r="B55" s="4">
        <v>239</v>
      </c>
      <c r="C55" s="4">
        <v>2018</v>
      </c>
      <c r="D55" s="4" t="s">
        <v>119</v>
      </c>
      <c r="E55" s="4" t="s">
        <v>155</v>
      </c>
      <c r="F55" s="4">
        <v>408</v>
      </c>
      <c r="G55" s="4">
        <v>20</v>
      </c>
      <c r="H55" s="4">
        <v>407</v>
      </c>
      <c r="I55" s="4">
        <v>407</v>
      </c>
      <c r="J55" s="4">
        <v>398</v>
      </c>
      <c r="K55" s="4">
        <v>408</v>
      </c>
      <c r="L55" s="4">
        <v>407</v>
      </c>
      <c r="M55" s="4">
        <v>407</v>
      </c>
      <c r="N55" s="4">
        <v>0</v>
      </c>
      <c r="O55" s="5">
        <f t="shared" si="0"/>
        <v>0.99754901960784315</v>
      </c>
      <c r="P55" s="5">
        <f t="shared" si="1"/>
        <v>0.99754901960784315</v>
      </c>
      <c r="Q55" s="5">
        <f t="shared" si="2"/>
        <v>0.97549019607843135</v>
      </c>
      <c r="R55" s="5">
        <f t="shared" si="3"/>
        <v>1</v>
      </c>
      <c r="S55" s="5">
        <f t="shared" si="4"/>
        <v>0.99754901960784315</v>
      </c>
      <c r="T55" s="5">
        <f t="shared" si="5"/>
        <v>0.99754901960784315</v>
      </c>
      <c r="U55" s="5">
        <f t="shared" si="6"/>
        <v>0</v>
      </c>
    </row>
    <row r="56" spans="1:21" x14ac:dyDescent="0.25">
      <c r="A56" s="4" t="s">
        <v>121</v>
      </c>
      <c r="B56" s="4">
        <v>239</v>
      </c>
      <c r="C56" s="4">
        <v>2019</v>
      </c>
      <c r="D56" s="4" t="s">
        <v>119</v>
      </c>
      <c r="E56" s="4" t="s">
        <v>155</v>
      </c>
      <c r="F56" s="4">
        <v>452</v>
      </c>
      <c r="G56" s="4">
        <v>20</v>
      </c>
      <c r="H56" s="4">
        <v>444</v>
      </c>
      <c r="I56" s="4">
        <v>444</v>
      </c>
      <c r="J56" s="4">
        <v>437</v>
      </c>
      <c r="K56" s="4">
        <v>452</v>
      </c>
      <c r="L56" s="4">
        <v>444</v>
      </c>
      <c r="M56" s="4">
        <v>439</v>
      </c>
      <c r="N56" s="4">
        <v>0</v>
      </c>
      <c r="O56" s="5">
        <f t="shared" si="0"/>
        <v>0.98230088495575218</v>
      </c>
      <c r="P56" s="5">
        <f t="shared" si="1"/>
        <v>0.98230088495575218</v>
      </c>
      <c r="Q56" s="5">
        <f t="shared" si="2"/>
        <v>0.9668141592920354</v>
      </c>
      <c r="R56" s="5">
        <f t="shared" si="3"/>
        <v>1</v>
      </c>
      <c r="S56" s="5">
        <f t="shared" si="4"/>
        <v>0.98230088495575218</v>
      </c>
      <c r="T56" s="5">
        <f t="shared" si="5"/>
        <v>0.97123893805309736</v>
      </c>
      <c r="U56" s="5">
        <f t="shared" si="6"/>
        <v>0</v>
      </c>
    </row>
    <row r="57" spans="1:21" x14ac:dyDescent="0.25">
      <c r="A57" s="4" t="s">
        <v>121</v>
      </c>
      <c r="B57" s="4">
        <v>239</v>
      </c>
      <c r="C57" s="4">
        <v>2020</v>
      </c>
      <c r="D57" s="4" t="s">
        <v>119</v>
      </c>
      <c r="E57" s="4" t="s">
        <v>155</v>
      </c>
      <c r="F57" s="4">
        <v>233</v>
      </c>
      <c r="G57" s="4">
        <v>20</v>
      </c>
      <c r="H57" s="4">
        <v>16</v>
      </c>
      <c r="I57" s="4">
        <v>231</v>
      </c>
      <c r="M57" s="4">
        <v>77</v>
      </c>
      <c r="O57" s="5">
        <f t="shared" si="0"/>
        <v>6.8669527896995708E-2</v>
      </c>
      <c r="P57" s="5">
        <f t="shared" si="1"/>
        <v>0.99141630901287559</v>
      </c>
      <c r="Q57" s="5">
        <f t="shared" si="2"/>
        <v>0</v>
      </c>
      <c r="R57" s="5">
        <f t="shared" si="3"/>
        <v>0</v>
      </c>
      <c r="S57" s="5">
        <f t="shared" si="4"/>
        <v>0</v>
      </c>
      <c r="T57" s="5">
        <f t="shared" si="5"/>
        <v>0.33047210300429186</v>
      </c>
      <c r="U57" s="5">
        <f t="shared" si="6"/>
        <v>0</v>
      </c>
    </row>
    <row r="58" spans="1:21" x14ac:dyDescent="0.25">
      <c r="A58" s="4" t="s">
        <v>121</v>
      </c>
      <c r="B58" s="4">
        <v>240</v>
      </c>
      <c r="C58" s="4">
        <v>2016</v>
      </c>
      <c r="D58" s="4" t="s">
        <v>116</v>
      </c>
      <c r="E58" s="4" t="s">
        <v>155</v>
      </c>
      <c r="F58" s="4">
        <v>282</v>
      </c>
      <c r="G58" s="4">
        <v>16</v>
      </c>
      <c r="H58" s="4">
        <v>84</v>
      </c>
      <c r="K58" s="4">
        <v>282</v>
      </c>
      <c r="O58" s="5">
        <f t="shared" si="0"/>
        <v>0.2978723404255319</v>
      </c>
      <c r="P58" s="5">
        <f t="shared" si="1"/>
        <v>0</v>
      </c>
      <c r="Q58" s="5">
        <f t="shared" si="2"/>
        <v>0</v>
      </c>
      <c r="R58" s="5">
        <f t="shared" si="3"/>
        <v>1</v>
      </c>
      <c r="S58" s="5">
        <f t="shared" si="4"/>
        <v>0</v>
      </c>
      <c r="T58" s="5">
        <f t="shared" si="5"/>
        <v>0</v>
      </c>
      <c r="U58" s="5">
        <f t="shared" si="6"/>
        <v>0</v>
      </c>
    </row>
    <row r="59" spans="1:21" x14ac:dyDescent="0.25">
      <c r="A59" s="4" t="s">
        <v>121</v>
      </c>
      <c r="B59" s="4">
        <v>240</v>
      </c>
      <c r="C59" s="4">
        <v>2017</v>
      </c>
      <c r="D59" s="4" t="s">
        <v>116</v>
      </c>
      <c r="E59" s="4" t="s">
        <v>155</v>
      </c>
      <c r="F59" s="4">
        <v>286</v>
      </c>
      <c r="G59" s="4">
        <v>16</v>
      </c>
      <c r="H59" s="4">
        <v>271</v>
      </c>
      <c r="K59" s="4">
        <v>286</v>
      </c>
      <c r="O59" s="5">
        <f t="shared" si="0"/>
        <v>0.94755244755244761</v>
      </c>
      <c r="P59" s="5">
        <f t="shared" si="1"/>
        <v>0</v>
      </c>
      <c r="Q59" s="5">
        <f t="shared" si="2"/>
        <v>0</v>
      </c>
      <c r="R59" s="5">
        <f t="shared" si="3"/>
        <v>1</v>
      </c>
      <c r="S59" s="5">
        <f t="shared" si="4"/>
        <v>0</v>
      </c>
      <c r="T59" s="5">
        <f t="shared" si="5"/>
        <v>0</v>
      </c>
      <c r="U59" s="5">
        <f t="shared" si="6"/>
        <v>0</v>
      </c>
    </row>
    <row r="60" spans="1:21" x14ac:dyDescent="0.25">
      <c r="A60" s="4" t="s">
        <v>121</v>
      </c>
      <c r="B60" s="4">
        <v>240</v>
      </c>
      <c r="C60" s="4">
        <v>2018</v>
      </c>
      <c r="D60" s="4" t="s">
        <v>116</v>
      </c>
      <c r="E60" s="4" t="s">
        <v>155</v>
      </c>
      <c r="F60" s="4">
        <v>266</v>
      </c>
      <c r="G60" s="4">
        <v>16</v>
      </c>
      <c r="H60" s="4">
        <v>150</v>
      </c>
      <c r="K60" s="4">
        <v>266</v>
      </c>
      <c r="O60" s="5">
        <f t="shared" si="0"/>
        <v>0.56390977443609025</v>
      </c>
      <c r="P60" s="5">
        <f t="shared" si="1"/>
        <v>0</v>
      </c>
      <c r="Q60" s="5">
        <f t="shared" si="2"/>
        <v>0</v>
      </c>
      <c r="R60" s="5">
        <f t="shared" si="3"/>
        <v>1</v>
      </c>
      <c r="S60" s="5">
        <f t="shared" si="4"/>
        <v>0</v>
      </c>
      <c r="T60" s="5">
        <f t="shared" si="5"/>
        <v>0</v>
      </c>
      <c r="U60" s="5">
        <f t="shared" si="6"/>
        <v>0</v>
      </c>
    </row>
    <row r="61" spans="1:21" x14ac:dyDescent="0.25">
      <c r="A61" s="4" t="s">
        <v>121</v>
      </c>
      <c r="B61" s="4">
        <v>240</v>
      </c>
      <c r="C61" s="4">
        <v>2019</v>
      </c>
      <c r="D61" s="4" t="s">
        <v>116</v>
      </c>
      <c r="E61" s="4" t="s">
        <v>155</v>
      </c>
      <c r="F61" s="4">
        <v>294</v>
      </c>
      <c r="G61" s="4">
        <v>16</v>
      </c>
      <c r="H61" s="4">
        <v>253</v>
      </c>
      <c r="K61" s="4">
        <v>294</v>
      </c>
      <c r="O61" s="5">
        <f t="shared" si="0"/>
        <v>0.86054421768707479</v>
      </c>
      <c r="P61" s="5">
        <f t="shared" si="1"/>
        <v>0</v>
      </c>
      <c r="Q61" s="5">
        <f t="shared" si="2"/>
        <v>0</v>
      </c>
      <c r="R61" s="5">
        <f t="shared" si="3"/>
        <v>1</v>
      </c>
      <c r="S61" s="5">
        <f t="shared" si="4"/>
        <v>0</v>
      </c>
      <c r="T61" s="5">
        <f t="shared" si="5"/>
        <v>0</v>
      </c>
      <c r="U61" s="5">
        <f t="shared" si="6"/>
        <v>0</v>
      </c>
    </row>
    <row r="62" spans="1:21" x14ac:dyDescent="0.25">
      <c r="A62" s="4" t="s">
        <v>121</v>
      </c>
      <c r="B62" s="4">
        <v>240</v>
      </c>
      <c r="C62" s="4">
        <v>2020</v>
      </c>
      <c r="D62" s="4" t="s">
        <v>116</v>
      </c>
      <c r="E62" s="4" t="s">
        <v>155</v>
      </c>
      <c r="F62" s="4">
        <v>282</v>
      </c>
      <c r="G62" s="4">
        <v>16</v>
      </c>
      <c r="H62" s="4">
        <v>162</v>
      </c>
      <c r="K62" s="4">
        <v>282</v>
      </c>
      <c r="O62" s="5">
        <f t="shared" si="0"/>
        <v>0.57446808510638303</v>
      </c>
      <c r="P62" s="5">
        <f t="shared" si="1"/>
        <v>0</v>
      </c>
      <c r="Q62" s="5">
        <f t="shared" si="2"/>
        <v>0</v>
      </c>
      <c r="R62" s="5">
        <f t="shared" si="3"/>
        <v>1</v>
      </c>
      <c r="S62" s="5">
        <f t="shared" si="4"/>
        <v>0</v>
      </c>
      <c r="T62" s="5">
        <f t="shared" si="5"/>
        <v>0</v>
      </c>
      <c r="U62" s="5">
        <f t="shared" si="6"/>
        <v>0</v>
      </c>
    </row>
    <row r="63" spans="1:21" x14ac:dyDescent="0.25">
      <c r="A63" s="4" t="s">
        <v>121</v>
      </c>
      <c r="B63" s="4">
        <v>241</v>
      </c>
      <c r="C63" s="4">
        <v>2019</v>
      </c>
      <c r="D63" s="4" t="s">
        <v>120</v>
      </c>
      <c r="E63" s="4" t="s">
        <v>156</v>
      </c>
      <c r="F63" s="4">
        <v>122</v>
      </c>
      <c r="G63" s="4">
        <v>36</v>
      </c>
      <c r="O63" s="5">
        <f t="shared" si="0"/>
        <v>0</v>
      </c>
      <c r="P63" s="5">
        <f t="shared" si="1"/>
        <v>0</v>
      </c>
      <c r="Q63" s="5">
        <f t="shared" si="2"/>
        <v>0</v>
      </c>
      <c r="R63" s="5">
        <f t="shared" si="3"/>
        <v>0</v>
      </c>
      <c r="S63" s="5">
        <f t="shared" si="4"/>
        <v>0</v>
      </c>
      <c r="T63" s="5">
        <f t="shared" si="5"/>
        <v>0</v>
      </c>
      <c r="U63" s="5">
        <f t="shared" si="6"/>
        <v>0</v>
      </c>
    </row>
    <row r="64" spans="1:21" x14ac:dyDescent="0.25">
      <c r="A64" s="4" t="s">
        <v>121</v>
      </c>
      <c r="B64" s="4">
        <v>241</v>
      </c>
      <c r="C64" s="4">
        <v>2020</v>
      </c>
      <c r="D64" s="4" t="s">
        <v>120</v>
      </c>
      <c r="E64" s="4" t="s">
        <v>156</v>
      </c>
      <c r="F64" s="4">
        <v>55</v>
      </c>
      <c r="G64" s="4">
        <v>31</v>
      </c>
      <c r="O64" s="5">
        <f t="shared" si="0"/>
        <v>0</v>
      </c>
      <c r="P64" s="5">
        <f t="shared" si="1"/>
        <v>0</v>
      </c>
      <c r="Q64" s="5">
        <f t="shared" si="2"/>
        <v>0</v>
      </c>
      <c r="R64" s="5">
        <f t="shared" si="3"/>
        <v>0</v>
      </c>
      <c r="S64" s="5">
        <f t="shared" si="4"/>
        <v>0</v>
      </c>
      <c r="T64" s="5">
        <f t="shared" si="5"/>
        <v>0</v>
      </c>
      <c r="U64" s="5">
        <f t="shared" si="6"/>
        <v>0</v>
      </c>
    </row>
    <row r="65" spans="1:21" x14ac:dyDescent="0.25">
      <c r="A65" s="4" t="s">
        <v>121</v>
      </c>
      <c r="B65" s="4">
        <v>713</v>
      </c>
      <c r="C65" s="4">
        <v>2020</v>
      </c>
      <c r="D65" s="4" t="s">
        <v>122</v>
      </c>
      <c r="E65" s="4" t="s">
        <v>156</v>
      </c>
      <c r="F65" s="4">
        <v>2</v>
      </c>
      <c r="G65" s="4">
        <v>2</v>
      </c>
      <c r="O65" s="5">
        <f t="shared" si="0"/>
        <v>0</v>
      </c>
      <c r="P65" s="5">
        <f t="shared" si="1"/>
        <v>0</v>
      </c>
      <c r="Q65" s="5">
        <f t="shared" si="2"/>
        <v>0</v>
      </c>
      <c r="R65" s="5">
        <f t="shared" si="3"/>
        <v>0</v>
      </c>
      <c r="S65" s="5">
        <f t="shared" si="4"/>
        <v>0</v>
      </c>
      <c r="T65" s="5">
        <f t="shared" si="5"/>
        <v>0</v>
      </c>
      <c r="U65" s="5">
        <f t="shared" si="6"/>
        <v>0</v>
      </c>
    </row>
    <row r="66" spans="1:21" x14ac:dyDescent="0.25">
      <c r="A66" s="4" t="s">
        <v>123</v>
      </c>
      <c r="B66" s="4">
        <v>242</v>
      </c>
      <c r="C66" s="4">
        <v>2012</v>
      </c>
      <c r="D66" s="4" t="s">
        <v>111</v>
      </c>
      <c r="E66" s="4" t="s">
        <v>155</v>
      </c>
      <c r="F66" s="4">
        <v>130</v>
      </c>
      <c r="G66" s="4">
        <v>12</v>
      </c>
      <c r="H66" s="4">
        <v>100</v>
      </c>
      <c r="K66" s="4">
        <v>130</v>
      </c>
      <c r="O66" s="5">
        <f t="shared" ref="O66:O129" si="7">+IF($F66=0,0,H66/$F66)</f>
        <v>0.76923076923076927</v>
      </c>
      <c r="P66" s="5">
        <f t="shared" ref="P66:P129" si="8">+IF($F66=0,0,I66/$F66)</f>
        <v>0</v>
      </c>
      <c r="Q66" s="5">
        <f t="shared" ref="Q66:Q129" si="9">+IF($F66=0,0,J66/$F66)</f>
        <v>0</v>
      </c>
      <c r="R66" s="5">
        <f t="shared" ref="R66:R129" si="10">+IF($F66=0,0,K66/$F66)</f>
        <v>1</v>
      </c>
      <c r="S66" s="5">
        <f t="shared" ref="S66:S129" si="11">+IF($F66=0,0,L66/$F66)</f>
        <v>0</v>
      </c>
      <c r="T66" s="5">
        <f t="shared" ref="T66:T129" si="12">+IF($F66=0,0,M66/$F66)</f>
        <v>0</v>
      </c>
      <c r="U66" s="5">
        <f t="shared" ref="U66:U129" si="13">+IF($F66=0,0,N66/$F66)</f>
        <v>0</v>
      </c>
    </row>
    <row r="67" spans="1:21" x14ac:dyDescent="0.25">
      <c r="A67" s="4" t="s">
        <v>123</v>
      </c>
      <c r="B67" s="4">
        <v>242</v>
      </c>
      <c r="C67" s="4">
        <v>2013</v>
      </c>
      <c r="D67" s="4" t="s">
        <v>111</v>
      </c>
      <c r="E67" s="4" t="s">
        <v>155</v>
      </c>
      <c r="F67" s="4">
        <v>132</v>
      </c>
      <c r="G67" s="4">
        <v>12</v>
      </c>
      <c r="H67" s="4">
        <v>1</v>
      </c>
      <c r="K67" s="4">
        <v>132</v>
      </c>
      <c r="O67" s="5">
        <f t="shared" si="7"/>
        <v>7.575757575757576E-3</v>
      </c>
      <c r="P67" s="5">
        <f t="shared" si="8"/>
        <v>0</v>
      </c>
      <c r="Q67" s="5">
        <f t="shared" si="9"/>
        <v>0</v>
      </c>
      <c r="R67" s="5">
        <f t="shared" si="10"/>
        <v>1</v>
      </c>
      <c r="S67" s="5">
        <f t="shared" si="11"/>
        <v>0</v>
      </c>
      <c r="T67" s="5">
        <f t="shared" si="12"/>
        <v>0</v>
      </c>
      <c r="U67" s="5">
        <f t="shared" si="13"/>
        <v>0</v>
      </c>
    </row>
    <row r="68" spans="1:21" x14ac:dyDescent="0.25">
      <c r="A68" s="4" t="s">
        <v>123</v>
      </c>
      <c r="B68" s="4">
        <v>242</v>
      </c>
      <c r="C68" s="4">
        <v>2014</v>
      </c>
      <c r="D68" s="4" t="s">
        <v>111</v>
      </c>
      <c r="E68" s="4" t="s">
        <v>155</v>
      </c>
      <c r="F68" s="4">
        <v>132</v>
      </c>
      <c r="G68" s="4">
        <v>12</v>
      </c>
      <c r="K68" s="4">
        <v>132</v>
      </c>
      <c r="O68" s="5">
        <f t="shared" si="7"/>
        <v>0</v>
      </c>
      <c r="P68" s="5">
        <f t="shared" si="8"/>
        <v>0</v>
      </c>
      <c r="Q68" s="5">
        <f t="shared" si="9"/>
        <v>0</v>
      </c>
      <c r="R68" s="5">
        <f t="shared" si="10"/>
        <v>1</v>
      </c>
      <c r="S68" s="5">
        <f t="shared" si="11"/>
        <v>0</v>
      </c>
      <c r="T68" s="5">
        <f t="shared" si="12"/>
        <v>0</v>
      </c>
      <c r="U68" s="5">
        <f t="shared" si="13"/>
        <v>0</v>
      </c>
    </row>
    <row r="69" spans="1:21" x14ac:dyDescent="0.25">
      <c r="A69" s="4" t="s">
        <v>123</v>
      </c>
      <c r="B69" s="4">
        <v>242</v>
      </c>
      <c r="C69" s="4">
        <v>2015</v>
      </c>
      <c r="D69" s="4" t="s">
        <v>111</v>
      </c>
      <c r="E69" s="4" t="s">
        <v>155</v>
      </c>
      <c r="F69" s="4">
        <v>132</v>
      </c>
      <c r="G69" s="4">
        <v>12</v>
      </c>
      <c r="H69" s="4">
        <v>100</v>
      </c>
      <c r="K69" s="4">
        <v>132</v>
      </c>
      <c r="O69" s="5">
        <f t="shared" si="7"/>
        <v>0.75757575757575757</v>
      </c>
      <c r="P69" s="5">
        <f t="shared" si="8"/>
        <v>0</v>
      </c>
      <c r="Q69" s="5">
        <f t="shared" si="9"/>
        <v>0</v>
      </c>
      <c r="R69" s="5">
        <f t="shared" si="10"/>
        <v>1</v>
      </c>
      <c r="S69" s="5">
        <f t="shared" si="11"/>
        <v>0</v>
      </c>
      <c r="T69" s="5">
        <f t="shared" si="12"/>
        <v>0</v>
      </c>
      <c r="U69" s="5">
        <f t="shared" si="13"/>
        <v>0</v>
      </c>
    </row>
    <row r="70" spans="1:21" x14ac:dyDescent="0.25">
      <c r="A70" s="4" t="s">
        <v>123</v>
      </c>
      <c r="B70" s="4">
        <v>242</v>
      </c>
      <c r="C70" s="4">
        <v>2016</v>
      </c>
      <c r="D70" s="4" t="s">
        <v>111</v>
      </c>
      <c r="E70" s="4" t="s">
        <v>155</v>
      </c>
      <c r="F70" s="4">
        <v>132</v>
      </c>
      <c r="G70" s="4">
        <v>12</v>
      </c>
      <c r="K70" s="4">
        <v>132</v>
      </c>
      <c r="O70" s="5">
        <f t="shared" si="7"/>
        <v>0</v>
      </c>
      <c r="P70" s="5">
        <f t="shared" si="8"/>
        <v>0</v>
      </c>
      <c r="Q70" s="5">
        <f t="shared" si="9"/>
        <v>0</v>
      </c>
      <c r="R70" s="5">
        <f t="shared" si="10"/>
        <v>1</v>
      </c>
      <c r="S70" s="5">
        <f t="shared" si="11"/>
        <v>0</v>
      </c>
      <c r="T70" s="5">
        <f t="shared" si="12"/>
        <v>0</v>
      </c>
      <c r="U70" s="5">
        <f t="shared" si="13"/>
        <v>0</v>
      </c>
    </row>
    <row r="71" spans="1:21" x14ac:dyDescent="0.25">
      <c r="A71" s="4" t="s">
        <v>123</v>
      </c>
      <c r="B71" s="4">
        <v>242</v>
      </c>
      <c r="C71" s="4">
        <v>2017</v>
      </c>
      <c r="D71" s="4" t="s">
        <v>111</v>
      </c>
      <c r="E71" s="4" t="s">
        <v>155</v>
      </c>
      <c r="F71" s="4">
        <v>132</v>
      </c>
      <c r="G71" s="4">
        <v>12</v>
      </c>
      <c r="H71" s="4">
        <v>132</v>
      </c>
      <c r="I71" s="4">
        <v>127</v>
      </c>
      <c r="K71" s="4">
        <v>132</v>
      </c>
      <c r="O71" s="5">
        <f t="shared" si="7"/>
        <v>1</v>
      </c>
      <c r="P71" s="5">
        <f t="shared" si="8"/>
        <v>0.96212121212121215</v>
      </c>
      <c r="Q71" s="5">
        <f t="shared" si="9"/>
        <v>0</v>
      </c>
      <c r="R71" s="5">
        <f t="shared" si="10"/>
        <v>1</v>
      </c>
      <c r="S71" s="5">
        <f t="shared" si="11"/>
        <v>0</v>
      </c>
      <c r="T71" s="5">
        <f t="shared" si="12"/>
        <v>0</v>
      </c>
      <c r="U71" s="5">
        <f t="shared" si="13"/>
        <v>0</v>
      </c>
    </row>
    <row r="72" spans="1:21" x14ac:dyDescent="0.25">
      <c r="A72" s="4" t="s">
        <v>123</v>
      </c>
      <c r="B72" s="4">
        <v>242</v>
      </c>
      <c r="C72" s="4">
        <v>2018</v>
      </c>
      <c r="D72" s="4" t="s">
        <v>111</v>
      </c>
      <c r="E72" s="4" t="s">
        <v>155</v>
      </c>
      <c r="F72" s="4">
        <v>132</v>
      </c>
      <c r="G72" s="4">
        <v>12</v>
      </c>
      <c r="H72" s="4">
        <v>132</v>
      </c>
      <c r="I72" s="4">
        <v>132</v>
      </c>
      <c r="J72" s="4">
        <v>5</v>
      </c>
      <c r="K72" s="4">
        <v>132</v>
      </c>
      <c r="L72" s="4">
        <v>5</v>
      </c>
      <c r="O72" s="5">
        <f t="shared" si="7"/>
        <v>1</v>
      </c>
      <c r="P72" s="5">
        <f t="shared" si="8"/>
        <v>1</v>
      </c>
      <c r="Q72" s="5">
        <f t="shared" si="9"/>
        <v>3.787878787878788E-2</v>
      </c>
      <c r="R72" s="5">
        <f t="shared" si="10"/>
        <v>1</v>
      </c>
      <c r="S72" s="5">
        <f t="shared" si="11"/>
        <v>3.787878787878788E-2</v>
      </c>
      <c r="T72" s="5">
        <f t="shared" si="12"/>
        <v>0</v>
      </c>
      <c r="U72" s="5">
        <f t="shared" si="13"/>
        <v>0</v>
      </c>
    </row>
    <row r="73" spans="1:21" x14ac:dyDescent="0.25">
      <c r="A73" s="4" t="s">
        <v>123</v>
      </c>
      <c r="B73" s="4">
        <v>242</v>
      </c>
      <c r="C73" s="4">
        <v>2019</v>
      </c>
      <c r="D73" s="4" t="s">
        <v>111</v>
      </c>
      <c r="E73" s="4" t="s">
        <v>155</v>
      </c>
      <c r="F73" s="4">
        <v>254</v>
      </c>
      <c r="G73" s="4">
        <v>16</v>
      </c>
      <c r="H73" s="4">
        <v>252</v>
      </c>
      <c r="I73" s="4">
        <v>156</v>
      </c>
      <c r="J73" s="4">
        <v>106</v>
      </c>
      <c r="K73" s="4">
        <v>254</v>
      </c>
      <c r="L73" s="4">
        <v>106</v>
      </c>
      <c r="O73" s="5">
        <f t="shared" si="7"/>
        <v>0.99212598425196852</v>
      </c>
      <c r="P73" s="5">
        <f t="shared" si="8"/>
        <v>0.61417322834645671</v>
      </c>
      <c r="Q73" s="5">
        <f t="shared" si="9"/>
        <v>0.41732283464566927</v>
      </c>
      <c r="R73" s="5">
        <f t="shared" si="10"/>
        <v>1</v>
      </c>
      <c r="S73" s="5">
        <f t="shared" si="11"/>
        <v>0.41732283464566927</v>
      </c>
      <c r="T73" s="5">
        <f t="shared" si="12"/>
        <v>0</v>
      </c>
      <c r="U73" s="5">
        <f t="shared" si="13"/>
        <v>0</v>
      </c>
    </row>
    <row r="74" spans="1:21" x14ac:dyDescent="0.25">
      <c r="A74" s="4" t="s">
        <v>123</v>
      </c>
      <c r="B74" s="4">
        <v>242</v>
      </c>
      <c r="C74" s="4">
        <v>2020</v>
      </c>
      <c r="D74" s="4" t="s">
        <v>111</v>
      </c>
      <c r="E74" s="4" t="s">
        <v>155</v>
      </c>
      <c r="F74" s="4">
        <v>242</v>
      </c>
      <c r="G74" s="4">
        <v>16</v>
      </c>
      <c r="H74" s="4">
        <v>240</v>
      </c>
      <c r="I74" s="4">
        <v>240</v>
      </c>
      <c r="J74" s="4">
        <v>3</v>
      </c>
      <c r="K74" s="4">
        <v>242</v>
      </c>
      <c r="L74" s="4">
        <v>3</v>
      </c>
      <c r="O74" s="5">
        <f t="shared" si="7"/>
        <v>0.99173553719008267</v>
      </c>
      <c r="P74" s="5">
        <f t="shared" si="8"/>
        <v>0.99173553719008267</v>
      </c>
      <c r="Q74" s="5">
        <f t="shared" si="9"/>
        <v>1.2396694214876033E-2</v>
      </c>
      <c r="R74" s="5">
        <f t="shared" si="10"/>
        <v>1</v>
      </c>
      <c r="S74" s="5">
        <f t="shared" si="11"/>
        <v>1.2396694214876033E-2</v>
      </c>
      <c r="T74" s="5">
        <f t="shared" si="12"/>
        <v>0</v>
      </c>
      <c r="U74" s="5">
        <f t="shared" si="13"/>
        <v>0</v>
      </c>
    </row>
    <row r="75" spans="1:21" x14ac:dyDescent="0.25">
      <c r="A75" s="4" t="s">
        <v>123</v>
      </c>
      <c r="B75" s="4">
        <v>243</v>
      </c>
      <c r="C75" s="4">
        <v>2012</v>
      </c>
      <c r="D75" s="4" t="s">
        <v>112</v>
      </c>
      <c r="E75" s="4" t="s">
        <v>155</v>
      </c>
      <c r="F75" s="4">
        <v>252</v>
      </c>
      <c r="G75" s="4">
        <v>12</v>
      </c>
      <c r="K75" s="4">
        <v>252</v>
      </c>
      <c r="O75" s="5">
        <f t="shared" si="7"/>
        <v>0</v>
      </c>
      <c r="P75" s="5">
        <f t="shared" si="8"/>
        <v>0</v>
      </c>
      <c r="Q75" s="5">
        <f t="shared" si="9"/>
        <v>0</v>
      </c>
      <c r="R75" s="5">
        <f t="shared" si="10"/>
        <v>1</v>
      </c>
      <c r="S75" s="5">
        <f t="shared" si="11"/>
        <v>0</v>
      </c>
      <c r="T75" s="5">
        <f t="shared" si="12"/>
        <v>0</v>
      </c>
      <c r="U75" s="5">
        <f t="shared" si="13"/>
        <v>0</v>
      </c>
    </row>
    <row r="76" spans="1:21" x14ac:dyDescent="0.25">
      <c r="A76" s="4" t="s">
        <v>123</v>
      </c>
      <c r="B76" s="4">
        <v>243</v>
      </c>
      <c r="C76" s="4">
        <v>2013</v>
      </c>
      <c r="D76" s="4" t="s">
        <v>112</v>
      </c>
      <c r="E76" s="4" t="s">
        <v>155</v>
      </c>
      <c r="F76" s="4">
        <v>264</v>
      </c>
      <c r="G76" s="4">
        <v>12</v>
      </c>
      <c r="K76" s="4">
        <v>264</v>
      </c>
      <c r="O76" s="5">
        <f t="shared" si="7"/>
        <v>0</v>
      </c>
      <c r="P76" s="5">
        <f t="shared" si="8"/>
        <v>0</v>
      </c>
      <c r="Q76" s="5">
        <f t="shared" si="9"/>
        <v>0</v>
      </c>
      <c r="R76" s="5">
        <f t="shared" si="10"/>
        <v>1</v>
      </c>
      <c r="S76" s="5">
        <f t="shared" si="11"/>
        <v>0</v>
      </c>
      <c r="T76" s="5">
        <f t="shared" si="12"/>
        <v>0</v>
      </c>
      <c r="U76" s="5">
        <f t="shared" si="13"/>
        <v>0</v>
      </c>
    </row>
    <row r="77" spans="1:21" x14ac:dyDescent="0.25">
      <c r="A77" s="4" t="s">
        <v>123</v>
      </c>
      <c r="B77" s="4">
        <v>243</v>
      </c>
      <c r="C77" s="4">
        <v>2014</v>
      </c>
      <c r="D77" s="4" t="s">
        <v>112</v>
      </c>
      <c r="E77" s="4" t="s">
        <v>155</v>
      </c>
      <c r="F77" s="4">
        <v>264</v>
      </c>
      <c r="G77" s="4">
        <v>12</v>
      </c>
      <c r="K77" s="4">
        <v>264</v>
      </c>
      <c r="O77" s="5">
        <f t="shared" si="7"/>
        <v>0</v>
      </c>
      <c r="P77" s="5">
        <f t="shared" si="8"/>
        <v>0</v>
      </c>
      <c r="Q77" s="5">
        <f t="shared" si="9"/>
        <v>0</v>
      </c>
      <c r="R77" s="5">
        <f t="shared" si="10"/>
        <v>1</v>
      </c>
      <c r="S77" s="5">
        <f t="shared" si="11"/>
        <v>0</v>
      </c>
      <c r="T77" s="5">
        <f t="shared" si="12"/>
        <v>0</v>
      </c>
      <c r="U77" s="5">
        <f t="shared" si="13"/>
        <v>0</v>
      </c>
    </row>
    <row r="78" spans="1:21" x14ac:dyDescent="0.25">
      <c r="A78" s="4" t="s">
        <v>123</v>
      </c>
      <c r="B78" s="4">
        <v>243</v>
      </c>
      <c r="C78" s="4">
        <v>2015</v>
      </c>
      <c r="D78" s="4" t="s">
        <v>112</v>
      </c>
      <c r="E78" s="4" t="s">
        <v>155</v>
      </c>
      <c r="F78" s="4">
        <v>264</v>
      </c>
      <c r="G78" s="4">
        <v>12</v>
      </c>
      <c r="K78" s="4">
        <v>264</v>
      </c>
      <c r="O78" s="5">
        <f t="shared" si="7"/>
        <v>0</v>
      </c>
      <c r="P78" s="5">
        <f t="shared" si="8"/>
        <v>0</v>
      </c>
      <c r="Q78" s="5">
        <f t="shared" si="9"/>
        <v>0</v>
      </c>
      <c r="R78" s="5">
        <f t="shared" si="10"/>
        <v>1</v>
      </c>
      <c r="S78" s="5">
        <f t="shared" si="11"/>
        <v>0</v>
      </c>
      <c r="T78" s="5">
        <f t="shared" si="12"/>
        <v>0</v>
      </c>
      <c r="U78" s="5">
        <f t="shared" si="13"/>
        <v>0</v>
      </c>
    </row>
    <row r="79" spans="1:21" x14ac:dyDescent="0.25">
      <c r="A79" s="4" t="s">
        <v>123</v>
      </c>
      <c r="B79" s="4">
        <v>243</v>
      </c>
      <c r="C79" s="4">
        <v>2016</v>
      </c>
      <c r="D79" s="4" t="s">
        <v>112</v>
      </c>
      <c r="E79" s="4" t="s">
        <v>155</v>
      </c>
      <c r="F79" s="4">
        <v>264</v>
      </c>
      <c r="G79" s="4">
        <v>12</v>
      </c>
      <c r="K79" s="4">
        <v>264</v>
      </c>
      <c r="O79" s="5">
        <f t="shared" si="7"/>
        <v>0</v>
      </c>
      <c r="P79" s="5">
        <f t="shared" si="8"/>
        <v>0</v>
      </c>
      <c r="Q79" s="5">
        <f t="shared" si="9"/>
        <v>0</v>
      </c>
      <c r="R79" s="5">
        <f t="shared" si="10"/>
        <v>1</v>
      </c>
      <c r="S79" s="5">
        <f t="shared" si="11"/>
        <v>0</v>
      </c>
      <c r="T79" s="5">
        <f t="shared" si="12"/>
        <v>0</v>
      </c>
      <c r="U79" s="5">
        <f t="shared" si="13"/>
        <v>0</v>
      </c>
    </row>
    <row r="80" spans="1:21" x14ac:dyDescent="0.25">
      <c r="A80" s="4" t="s">
        <v>123</v>
      </c>
      <c r="B80" s="4">
        <v>243</v>
      </c>
      <c r="C80" s="4">
        <v>2017</v>
      </c>
      <c r="D80" s="4" t="s">
        <v>112</v>
      </c>
      <c r="E80" s="4" t="s">
        <v>155</v>
      </c>
      <c r="F80" s="4">
        <v>264</v>
      </c>
      <c r="G80" s="4">
        <v>12</v>
      </c>
      <c r="K80" s="4">
        <v>264</v>
      </c>
      <c r="O80" s="5">
        <f t="shared" si="7"/>
        <v>0</v>
      </c>
      <c r="P80" s="5">
        <f t="shared" si="8"/>
        <v>0</v>
      </c>
      <c r="Q80" s="5">
        <f t="shared" si="9"/>
        <v>0</v>
      </c>
      <c r="R80" s="5">
        <f t="shared" si="10"/>
        <v>1</v>
      </c>
      <c r="S80" s="5">
        <f t="shared" si="11"/>
        <v>0</v>
      </c>
      <c r="T80" s="5">
        <f t="shared" si="12"/>
        <v>0</v>
      </c>
      <c r="U80" s="5">
        <f t="shared" si="13"/>
        <v>0</v>
      </c>
    </row>
    <row r="81" spans="1:21" x14ac:dyDescent="0.25">
      <c r="A81" s="4" t="s">
        <v>123</v>
      </c>
      <c r="B81" s="4">
        <v>243</v>
      </c>
      <c r="C81" s="4">
        <v>2018</v>
      </c>
      <c r="D81" s="4" t="s">
        <v>112</v>
      </c>
      <c r="E81" s="4" t="s">
        <v>155</v>
      </c>
      <c r="F81" s="4">
        <v>264</v>
      </c>
      <c r="G81" s="4">
        <v>12</v>
      </c>
      <c r="K81" s="4">
        <v>264</v>
      </c>
      <c r="O81" s="5">
        <f t="shared" si="7"/>
        <v>0</v>
      </c>
      <c r="P81" s="5">
        <f t="shared" si="8"/>
        <v>0</v>
      </c>
      <c r="Q81" s="5">
        <f t="shared" si="9"/>
        <v>0</v>
      </c>
      <c r="R81" s="5">
        <f t="shared" si="10"/>
        <v>1</v>
      </c>
      <c r="S81" s="5">
        <f t="shared" si="11"/>
        <v>0</v>
      </c>
      <c r="T81" s="5">
        <f t="shared" si="12"/>
        <v>0</v>
      </c>
      <c r="U81" s="5">
        <f t="shared" si="13"/>
        <v>0</v>
      </c>
    </row>
    <row r="82" spans="1:21" x14ac:dyDescent="0.25">
      <c r="A82" s="4" t="s">
        <v>123</v>
      </c>
      <c r="B82" s="4">
        <v>243</v>
      </c>
      <c r="C82" s="4">
        <v>2019</v>
      </c>
      <c r="D82" s="4" t="s">
        <v>112</v>
      </c>
      <c r="E82" s="4" t="s">
        <v>155</v>
      </c>
      <c r="F82" s="4">
        <v>186</v>
      </c>
      <c r="G82" s="4">
        <v>10</v>
      </c>
      <c r="K82" s="4">
        <v>186</v>
      </c>
      <c r="O82" s="5">
        <f t="shared" si="7"/>
        <v>0</v>
      </c>
      <c r="P82" s="5">
        <f t="shared" si="8"/>
        <v>0</v>
      </c>
      <c r="Q82" s="5">
        <f t="shared" si="9"/>
        <v>0</v>
      </c>
      <c r="R82" s="5">
        <f t="shared" si="10"/>
        <v>1</v>
      </c>
      <c r="S82" s="5">
        <f t="shared" si="11"/>
        <v>0</v>
      </c>
      <c r="T82" s="5">
        <f t="shared" si="12"/>
        <v>0</v>
      </c>
      <c r="U82" s="5">
        <f t="shared" si="13"/>
        <v>0</v>
      </c>
    </row>
    <row r="83" spans="1:21" x14ac:dyDescent="0.25">
      <c r="A83" s="4" t="s">
        <v>123</v>
      </c>
      <c r="B83" s="4">
        <v>243</v>
      </c>
      <c r="C83" s="4">
        <v>2020</v>
      </c>
      <c r="D83" s="4" t="s">
        <v>112</v>
      </c>
      <c r="E83" s="4" t="s">
        <v>155</v>
      </c>
      <c r="F83" s="4">
        <v>90</v>
      </c>
      <c r="G83" s="4">
        <v>10</v>
      </c>
      <c r="K83" s="4">
        <v>90</v>
      </c>
      <c r="O83" s="5">
        <f t="shared" si="7"/>
        <v>0</v>
      </c>
      <c r="P83" s="5">
        <f t="shared" si="8"/>
        <v>0</v>
      </c>
      <c r="Q83" s="5">
        <f t="shared" si="9"/>
        <v>0</v>
      </c>
      <c r="R83" s="5">
        <f t="shared" si="10"/>
        <v>1</v>
      </c>
      <c r="S83" s="5">
        <f t="shared" si="11"/>
        <v>0</v>
      </c>
      <c r="T83" s="5">
        <f t="shared" si="12"/>
        <v>0</v>
      </c>
      <c r="U83" s="5">
        <f t="shared" si="13"/>
        <v>0</v>
      </c>
    </row>
    <row r="84" spans="1:21" x14ac:dyDescent="0.25">
      <c r="A84" s="4" t="s">
        <v>124</v>
      </c>
      <c r="B84" s="4">
        <v>281</v>
      </c>
      <c r="C84" s="4">
        <v>2016</v>
      </c>
      <c r="D84" s="4" t="s">
        <v>96</v>
      </c>
      <c r="E84" s="4" t="s">
        <v>155</v>
      </c>
      <c r="F84" s="4">
        <v>359</v>
      </c>
      <c r="G84" s="4">
        <v>16</v>
      </c>
      <c r="H84" s="4">
        <v>358</v>
      </c>
      <c r="I84" s="4">
        <v>358</v>
      </c>
      <c r="K84" s="4">
        <v>359</v>
      </c>
      <c r="O84" s="5">
        <f t="shared" si="7"/>
        <v>0.99721448467966578</v>
      </c>
      <c r="P84" s="5">
        <f t="shared" si="8"/>
        <v>0.99721448467966578</v>
      </c>
      <c r="Q84" s="5">
        <f t="shared" si="9"/>
        <v>0</v>
      </c>
      <c r="R84" s="5">
        <f t="shared" si="10"/>
        <v>1</v>
      </c>
      <c r="S84" s="5">
        <f t="shared" si="11"/>
        <v>0</v>
      </c>
      <c r="T84" s="5">
        <f t="shared" si="12"/>
        <v>0</v>
      </c>
      <c r="U84" s="5">
        <f t="shared" si="13"/>
        <v>0</v>
      </c>
    </row>
    <row r="85" spans="1:21" x14ac:dyDescent="0.25">
      <c r="A85" s="4" t="s">
        <v>124</v>
      </c>
      <c r="B85" s="4">
        <v>281</v>
      </c>
      <c r="C85" s="4">
        <v>2017</v>
      </c>
      <c r="D85" s="4" t="s">
        <v>96</v>
      </c>
      <c r="E85" s="4" t="s">
        <v>155</v>
      </c>
      <c r="F85" s="4">
        <v>354</v>
      </c>
      <c r="G85" s="4">
        <v>16</v>
      </c>
      <c r="H85" s="4">
        <v>233</v>
      </c>
      <c r="I85" s="4">
        <v>233</v>
      </c>
      <c r="J85" s="4">
        <v>230</v>
      </c>
      <c r="K85" s="4">
        <v>354</v>
      </c>
      <c r="L85" s="4">
        <v>233</v>
      </c>
      <c r="M85" s="4">
        <v>232</v>
      </c>
      <c r="O85" s="5">
        <f t="shared" si="7"/>
        <v>0.65819209039548021</v>
      </c>
      <c r="P85" s="5">
        <f t="shared" si="8"/>
        <v>0.65819209039548021</v>
      </c>
      <c r="Q85" s="5">
        <f t="shared" si="9"/>
        <v>0.64971751412429379</v>
      </c>
      <c r="R85" s="5">
        <f t="shared" si="10"/>
        <v>1</v>
      </c>
      <c r="S85" s="5">
        <f t="shared" si="11"/>
        <v>0.65819209039548021</v>
      </c>
      <c r="T85" s="5">
        <f t="shared" si="12"/>
        <v>0.65536723163841804</v>
      </c>
      <c r="U85" s="5">
        <f t="shared" si="13"/>
        <v>0</v>
      </c>
    </row>
    <row r="86" spans="1:21" x14ac:dyDescent="0.25">
      <c r="A86" s="4" t="s">
        <v>124</v>
      </c>
      <c r="B86" s="4">
        <v>281</v>
      </c>
      <c r="C86" s="4">
        <v>2018</v>
      </c>
      <c r="D86" s="4" t="s">
        <v>96</v>
      </c>
      <c r="E86" s="4" t="s">
        <v>155</v>
      </c>
      <c r="F86" s="4">
        <v>358</v>
      </c>
      <c r="G86" s="4">
        <v>16</v>
      </c>
      <c r="H86" s="4">
        <v>3</v>
      </c>
      <c r="I86" s="4">
        <v>357</v>
      </c>
      <c r="J86" s="4">
        <v>3</v>
      </c>
      <c r="K86" s="4">
        <v>358</v>
      </c>
      <c r="L86" s="4">
        <v>3</v>
      </c>
      <c r="M86" s="4">
        <v>354</v>
      </c>
      <c r="O86" s="5">
        <f t="shared" si="7"/>
        <v>8.3798882681564244E-3</v>
      </c>
      <c r="P86" s="5">
        <f t="shared" si="8"/>
        <v>0.9972067039106145</v>
      </c>
      <c r="Q86" s="5">
        <f t="shared" si="9"/>
        <v>8.3798882681564244E-3</v>
      </c>
      <c r="R86" s="5">
        <f t="shared" si="10"/>
        <v>1</v>
      </c>
      <c r="S86" s="5">
        <f t="shared" si="11"/>
        <v>8.3798882681564244E-3</v>
      </c>
      <c r="T86" s="5">
        <f t="shared" si="12"/>
        <v>0.98882681564245811</v>
      </c>
      <c r="U86" s="5">
        <f t="shared" si="13"/>
        <v>0</v>
      </c>
    </row>
    <row r="87" spans="1:21" x14ac:dyDescent="0.25">
      <c r="A87" s="4" t="s">
        <v>124</v>
      </c>
      <c r="B87" s="4">
        <v>281</v>
      </c>
      <c r="C87" s="4">
        <v>2019</v>
      </c>
      <c r="D87" s="4" t="s">
        <v>96</v>
      </c>
      <c r="E87" s="4" t="s">
        <v>155</v>
      </c>
      <c r="F87" s="4">
        <v>310</v>
      </c>
      <c r="G87" s="4">
        <v>18</v>
      </c>
      <c r="H87" s="4">
        <v>305</v>
      </c>
      <c r="I87" s="4">
        <v>305</v>
      </c>
      <c r="J87" s="4">
        <v>305</v>
      </c>
      <c r="K87" s="4">
        <v>310</v>
      </c>
      <c r="L87" s="4">
        <v>305</v>
      </c>
      <c r="M87" s="4">
        <v>292</v>
      </c>
      <c r="O87" s="5">
        <f t="shared" si="7"/>
        <v>0.9838709677419355</v>
      </c>
      <c r="P87" s="5">
        <f t="shared" si="8"/>
        <v>0.9838709677419355</v>
      </c>
      <c r="Q87" s="5">
        <f t="shared" si="9"/>
        <v>0.9838709677419355</v>
      </c>
      <c r="R87" s="5">
        <f t="shared" si="10"/>
        <v>1</v>
      </c>
      <c r="S87" s="5">
        <f t="shared" si="11"/>
        <v>0.9838709677419355</v>
      </c>
      <c r="T87" s="5">
        <f t="shared" si="12"/>
        <v>0.9419354838709677</v>
      </c>
      <c r="U87" s="5">
        <f t="shared" si="13"/>
        <v>0</v>
      </c>
    </row>
    <row r="88" spans="1:21" x14ac:dyDescent="0.25">
      <c r="A88" s="4" t="s">
        <v>124</v>
      </c>
      <c r="B88" s="4">
        <v>281</v>
      </c>
      <c r="C88" s="4">
        <v>2020</v>
      </c>
      <c r="D88" s="4" t="s">
        <v>96</v>
      </c>
      <c r="E88" s="4" t="s">
        <v>155</v>
      </c>
      <c r="F88" s="4">
        <v>475</v>
      </c>
      <c r="G88" s="4">
        <v>20</v>
      </c>
      <c r="H88" s="4">
        <v>14</v>
      </c>
      <c r="I88" s="4">
        <v>284</v>
      </c>
      <c r="J88" s="4">
        <v>7</v>
      </c>
      <c r="K88" s="4">
        <v>475</v>
      </c>
      <c r="L88" s="4">
        <v>7</v>
      </c>
      <c r="M88" s="4">
        <v>270</v>
      </c>
      <c r="O88" s="5">
        <f t="shared" si="7"/>
        <v>2.9473684210526315E-2</v>
      </c>
      <c r="P88" s="5">
        <f t="shared" si="8"/>
        <v>0.59789473684210526</v>
      </c>
      <c r="Q88" s="5">
        <f t="shared" si="9"/>
        <v>1.4736842105263158E-2</v>
      </c>
      <c r="R88" s="5">
        <f t="shared" si="10"/>
        <v>1</v>
      </c>
      <c r="S88" s="5">
        <f t="shared" si="11"/>
        <v>1.4736842105263158E-2</v>
      </c>
      <c r="T88" s="5">
        <f t="shared" si="12"/>
        <v>0.56842105263157894</v>
      </c>
      <c r="U88" s="5">
        <f t="shared" si="13"/>
        <v>0</v>
      </c>
    </row>
    <row r="89" spans="1:21" x14ac:dyDescent="0.25">
      <c r="A89" s="4" t="s">
        <v>124</v>
      </c>
      <c r="B89" s="4">
        <v>282</v>
      </c>
      <c r="C89" s="4">
        <v>2016</v>
      </c>
      <c r="D89" s="4" t="s">
        <v>118</v>
      </c>
      <c r="E89" s="4" t="s">
        <v>155</v>
      </c>
      <c r="F89" s="4">
        <v>241</v>
      </c>
      <c r="G89" s="4">
        <v>16</v>
      </c>
      <c r="H89" s="4">
        <v>133</v>
      </c>
      <c r="K89" s="4">
        <v>241</v>
      </c>
      <c r="O89" s="5">
        <f t="shared" si="7"/>
        <v>0.55186721991701249</v>
      </c>
      <c r="P89" s="5">
        <f t="shared" si="8"/>
        <v>0</v>
      </c>
      <c r="Q89" s="5">
        <f t="shared" si="9"/>
        <v>0</v>
      </c>
      <c r="R89" s="5">
        <f t="shared" si="10"/>
        <v>1</v>
      </c>
      <c r="S89" s="5">
        <f t="shared" si="11"/>
        <v>0</v>
      </c>
      <c r="T89" s="5">
        <f t="shared" si="12"/>
        <v>0</v>
      </c>
      <c r="U89" s="5">
        <f t="shared" si="13"/>
        <v>0</v>
      </c>
    </row>
    <row r="90" spans="1:21" x14ac:dyDescent="0.25">
      <c r="A90" s="4" t="s">
        <v>124</v>
      </c>
      <c r="B90" s="4">
        <v>282</v>
      </c>
      <c r="C90" s="4">
        <v>2017</v>
      </c>
      <c r="D90" s="4" t="s">
        <v>118</v>
      </c>
      <c r="E90" s="4" t="s">
        <v>155</v>
      </c>
      <c r="F90" s="4">
        <v>211</v>
      </c>
      <c r="G90" s="4">
        <v>15</v>
      </c>
      <c r="H90" s="4">
        <v>201</v>
      </c>
      <c r="K90" s="4">
        <v>211</v>
      </c>
      <c r="O90" s="5">
        <f t="shared" si="7"/>
        <v>0.95260663507109</v>
      </c>
      <c r="P90" s="5">
        <f t="shared" si="8"/>
        <v>0</v>
      </c>
      <c r="Q90" s="5">
        <f t="shared" si="9"/>
        <v>0</v>
      </c>
      <c r="R90" s="5">
        <f t="shared" si="10"/>
        <v>1</v>
      </c>
      <c r="S90" s="5">
        <f t="shared" si="11"/>
        <v>0</v>
      </c>
      <c r="T90" s="5">
        <f t="shared" si="12"/>
        <v>0</v>
      </c>
      <c r="U90" s="5">
        <f t="shared" si="13"/>
        <v>0</v>
      </c>
    </row>
    <row r="91" spans="1:21" x14ac:dyDescent="0.25">
      <c r="A91" s="4" t="s">
        <v>124</v>
      </c>
      <c r="B91" s="4">
        <v>282</v>
      </c>
      <c r="C91" s="4">
        <v>2018</v>
      </c>
      <c r="D91" s="4" t="s">
        <v>118</v>
      </c>
      <c r="E91" s="4" t="s">
        <v>155</v>
      </c>
      <c r="F91" s="4">
        <v>224</v>
      </c>
      <c r="G91" s="4">
        <v>15</v>
      </c>
      <c r="H91" s="4">
        <v>216</v>
      </c>
      <c r="K91" s="4">
        <v>224</v>
      </c>
      <c r="O91" s="5">
        <f t="shared" si="7"/>
        <v>0.9642857142857143</v>
      </c>
      <c r="P91" s="5">
        <f t="shared" si="8"/>
        <v>0</v>
      </c>
      <c r="Q91" s="5">
        <f t="shared" si="9"/>
        <v>0</v>
      </c>
      <c r="R91" s="5">
        <f t="shared" si="10"/>
        <v>1</v>
      </c>
      <c r="S91" s="5">
        <f t="shared" si="11"/>
        <v>0</v>
      </c>
      <c r="T91" s="5">
        <f t="shared" si="12"/>
        <v>0</v>
      </c>
      <c r="U91" s="5">
        <f t="shared" si="13"/>
        <v>0</v>
      </c>
    </row>
    <row r="92" spans="1:21" x14ac:dyDescent="0.25">
      <c r="A92" s="4" t="s">
        <v>124</v>
      </c>
      <c r="B92" s="4">
        <v>282</v>
      </c>
      <c r="C92" s="4">
        <v>2019</v>
      </c>
      <c r="D92" s="4" t="s">
        <v>118</v>
      </c>
      <c r="E92" s="4" t="s">
        <v>155</v>
      </c>
      <c r="F92" s="4">
        <v>140</v>
      </c>
      <c r="G92" s="4">
        <v>12</v>
      </c>
      <c r="H92" s="4">
        <v>126</v>
      </c>
      <c r="K92" s="4">
        <v>140</v>
      </c>
      <c r="O92" s="5">
        <f t="shared" si="7"/>
        <v>0.9</v>
      </c>
      <c r="P92" s="5">
        <f t="shared" si="8"/>
        <v>0</v>
      </c>
      <c r="Q92" s="5">
        <f t="shared" si="9"/>
        <v>0</v>
      </c>
      <c r="R92" s="5">
        <f t="shared" si="10"/>
        <v>1</v>
      </c>
      <c r="S92" s="5">
        <f t="shared" si="11"/>
        <v>0</v>
      </c>
      <c r="T92" s="5">
        <f t="shared" si="12"/>
        <v>0</v>
      </c>
      <c r="U92" s="5">
        <f t="shared" si="13"/>
        <v>0</v>
      </c>
    </row>
    <row r="93" spans="1:21" x14ac:dyDescent="0.25">
      <c r="A93" s="4" t="s">
        <v>124</v>
      </c>
      <c r="B93" s="4">
        <v>282</v>
      </c>
      <c r="C93" s="4">
        <v>2020</v>
      </c>
      <c r="D93" s="4" t="s">
        <v>118</v>
      </c>
      <c r="E93" s="4" t="s">
        <v>155</v>
      </c>
      <c r="F93" s="4">
        <v>48</v>
      </c>
      <c r="G93" s="4">
        <v>10</v>
      </c>
      <c r="H93" s="4">
        <v>48</v>
      </c>
      <c r="K93" s="4">
        <v>48</v>
      </c>
      <c r="O93" s="5">
        <f t="shared" si="7"/>
        <v>1</v>
      </c>
      <c r="P93" s="5">
        <f t="shared" si="8"/>
        <v>0</v>
      </c>
      <c r="Q93" s="5">
        <f t="shared" si="9"/>
        <v>0</v>
      </c>
      <c r="R93" s="5">
        <f t="shared" si="10"/>
        <v>1</v>
      </c>
      <c r="S93" s="5">
        <f t="shared" si="11"/>
        <v>0</v>
      </c>
      <c r="T93" s="5">
        <f t="shared" si="12"/>
        <v>0</v>
      </c>
      <c r="U93" s="5">
        <f t="shared" si="13"/>
        <v>0</v>
      </c>
    </row>
    <row r="94" spans="1:21" x14ac:dyDescent="0.25">
      <c r="A94" s="4" t="s">
        <v>124</v>
      </c>
      <c r="B94" s="4">
        <v>502</v>
      </c>
      <c r="C94" s="4">
        <v>2019</v>
      </c>
      <c r="D94" s="4" t="s">
        <v>125</v>
      </c>
      <c r="E94" s="4" t="s">
        <v>156</v>
      </c>
      <c r="F94" s="4">
        <v>59</v>
      </c>
      <c r="G94" s="4">
        <v>30</v>
      </c>
      <c r="O94" s="5">
        <f t="shared" si="7"/>
        <v>0</v>
      </c>
      <c r="P94" s="5">
        <f t="shared" si="8"/>
        <v>0</v>
      </c>
      <c r="Q94" s="5">
        <f t="shared" si="9"/>
        <v>0</v>
      </c>
      <c r="R94" s="5">
        <f t="shared" si="10"/>
        <v>0</v>
      </c>
      <c r="S94" s="5">
        <f t="shared" si="11"/>
        <v>0</v>
      </c>
      <c r="T94" s="5">
        <f t="shared" si="12"/>
        <v>0</v>
      </c>
      <c r="U94" s="5">
        <f t="shared" si="13"/>
        <v>0</v>
      </c>
    </row>
    <row r="95" spans="1:21" x14ac:dyDescent="0.25">
      <c r="A95" s="4" t="s">
        <v>124</v>
      </c>
      <c r="B95" s="4">
        <v>502</v>
      </c>
      <c r="C95" s="4">
        <v>2020</v>
      </c>
      <c r="D95" s="4" t="s">
        <v>125</v>
      </c>
      <c r="E95" s="4" t="s">
        <v>156</v>
      </c>
      <c r="F95" s="4">
        <v>29</v>
      </c>
      <c r="G95" s="4">
        <v>20</v>
      </c>
      <c r="O95" s="5">
        <f t="shared" si="7"/>
        <v>0</v>
      </c>
      <c r="P95" s="5">
        <f t="shared" si="8"/>
        <v>0</v>
      </c>
      <c r="Q95" s="5">
        <f t="shared" si="9"/>
        <v>0</v>
      </c>
      <c r="R95" s="5">
        <f t="shared" si="10"/>
        <v>0</v>
      </c>
      <c r="S95" s="5">
        <f t="shared" si="11"/>
        <v>0</v>
      </c>
      <c r="T95" s="5">
        <f t="shared" si="12"/>
        <v>0</v>
      </c>
      <c r="U95" s="5">
        <f t="shared" si="13"/>
        <v>0</v>
      </c>
    </row>
    <row r="96" spans="1:21" x14ac:dyDescent="0.25">
      <c r="A96" s="4" t="s">
        <v>124</v>
      </c>
      <c r="B96" s="4">
        <v>503</v>
      </c>
      <c r="C96" s="4">
        <v>2019</v>
      </c>
      <c r="D96" s="4" t="s">
        <v>165</v>
      </c>
      <c r="E96" s="4" t="s">
        <v>156</v>
      </c>
      <c r="F96" s="4">
        <v>30</v>
      </c>
      <c r="G96" s="4">
        <v>16</v>
      </c>
      <c r="O96" s="5">
        <f t="shared" si="7"/>
        <v>0</v>
      </c>
      <c r="P96" s="5">
        <f t="shared" si="8"/>
        <v>0</v>
      </c>
      <c r="Q96" s="5">
        <f t="shared" si="9"/>
        <v>0</v>
      </c>
      <c r="R96" s="5">
        <f t="shared" si="10"/>
        <v>0</v>
      </c>
      <c r="S96" s="5">
        <f t="shared" si="11"/>
        <v>0</v>
      </c>
      <c r="T96" s="5">
        <f t="shared" si="12"/>
        <v>0</v>
      </c>
      <c r="U96" s="5">
        <f t="shared" si="13"/>
        <v>0</v>
      </c>
    </row>
    <row r="97" spans="1:21" x14ac:dyDescent="0.25">
      <c r="A97" s="4" t="s">
        <v>124</v>
      </c>
      <c r="B97" s="4">
        <v>553</v>
      </c>
      <c r="C97" s="4">
        <v>2011</v>
      </c>
      <c r="D97" s="4" t="s">
        <v>126</v>
      </c>
      <c r="E97" s="4" t="s">
        <v>156</v>
      </c>
      <c r="F97" s="4">
        <v>342</v>
      </c>
      <c r="G97" s="4">
        <v>19</v>
      </c>
      <c r="O97" s="5">
        <f t="shared" si="7"/>
        <v>0</v>
      </c>
      <c r="P97" s="5">
        <f t="shared" si="8"/>
        <v>0</v>
      </c>
      <c r="Q97" s="5">
        <f t="shared" si="9"/>
        <v>0</v>
      </c>
      <c r="R97" s="5">
        <f t="shared" si="10"/>
        <v>0</v>
      </c>
      <c r="S97" s="5">
        <f t="shared" si="11"/>
        <v>0</v>
      </c>
      <c r="T97" s="5">
        <f t="shared" si="12"/>
        <v>0</v>
      </c>
      <c r="U97" s="5">
        <f t="shared" si="13"/>
        <v>0</v>
      </c>
    </row>
    <row r="98" spans="1:21" x14ac:dyDescent="0.25">
      <c r="A98" s="4" t="s">
        <v>124</v>
      </c>
      <c r="B98" s="4">
        <v>553</v>
      </c>
      <c r="C98" s="4">
        <v>2012</v>
      </c>
      <c r="D98" s="4" t="s">
        <v>126</v>
      </c>
      <c r="E98" s="4" t="s">
        <v>156</v>
      </c>
      <c r="F98" s="4">
        <v>306</v>
      </c>
      <c r="G98" s="4">
        <v>18</v>
      </c>
      <c r="O98" s="5">
        <f t="shared" si="7"/>
        <v>0</v>
      </c>
      <c r="P98" s="5">
        <f t="shared" si="8"/>
        <v>0</v>
      </c>
      <c r="Q98" s="5">
        <f t="shared" si="9"/>
        <v>0</v>
      </c>
      <c r="R98" s="5">
        <f t="shared" si="10"/>
        <v>0</v>
      </c>
      <c r="S98" s="5">
        <f t="shared" si="11"/>
        <v>0</v>
      </c>
      <c r="T98" s="5">
        <f t="shared" si="12"/>
        <v>0</v>
      </c>
      <c r="U98" s="5">
        <f t="shared" si="13"/>
        <v>0</v>
      </c>
    </row>
    <row r="99" spans="1:21" x14ac:dyDescent="0.25">
      <c r="A99" s="4" t="s">
        <v>124</v>
      </c>
      <c r="B99" s="4">
        <v>553</v>
      </c>
      <c r="C99" s="4">
        <v>2013</v>
      </c>
      <c r="D99" s="4" t="s">
        <v>126</v>
      </c>
      <c r="E99" s="4" t="s">
        <v>156</v>
      </c>
      <c r="F99" s="4">
        <v>306</v>
      </c>
      <c r="G99" s="4">
        <v>18</v>
      </c>
      <c r="O99" s="5">
        <f t="shared" si="7"/>
        <v>0</v>
      </c>
      <c r="P99" s="5">
        <f t="shared" si="8"/>
        <v>0</v>
      </c>
      <c r="Q99" s="5">
        <f t="shared" si="9"/>
        <v>0</v>
      </c>
      <c r="R99" s="5">
        <f t="shared" si="10"/>
        <v>0</v>
      </c>
      <c r="S99" s="5">
        <f t="shared" si="11"/>
        <v>0</v>
      </c>
      <c r="T99" s="5">
        <f t="shared" si="12"/>
        <v>0</v>
      </c>
      <c r="U99" s="5">
        <f t="shared" si="13"/>
        <v>0</v>
      </c>
    </row>
    <row r="100" spans="1:21" x14ac:dyDescent="0.25">
      <c r="A100" s="4" t="s">
        <v>124</v>
      </c>
      <c r="B100" s="4">
        <v>553</v>
      </c>
      <c r="C100" s="4">
        <v>2014</v>
      </c>
      <c r="D100" s="4" t="s">
        <v>126</v>
      </c>
      <c r="E100" s="4" t="s">
        <v>156</v>
      </c>
      <c r="F100" s="4">
        <v>306</v>
      </c>
      <c r="G100" s="4">
        <v>18</v>
      </c>
      <c r="O100" s="5">
        <f t="shared" si="7"/>
        <v>0</v>
      </c>
      <c r="P100" s="5">
        <f t="shared" si="8"/>
        <v>0</v>
      </c>
      <c r="Q100" s="5">
        <f t="shared" si="9"/>
        <v>0</v>
      </c>
      <c r="R100" s="5">
        <f t="shared" si="10"/>
        <v>0</v>
      </c>
      <c r="S100" s="5">
        <f t="shared" si="11"/>
        <v>0</v>
      </c>
      <c r="T100" s="5">
        <f t="shared" si="12"/>
        <v>0</v>
      </c>
      <c r="U100" s="5">
        <f t="shared" si="13"/>
        <v>0</v>
      </c>
    </row>
    <row r="101" spans="1:21" x14ac:dyDescent="0.25">
      <c r="A101" s="4" t="s">
        <v>124</v>
      </c>
      <c r="B101" s="4">
        <v>553</v>
      </c>
      <c r="C101" s="4">
        <v>2015</v>
      </c>
      <c r="D101" s="4" t="s">
        <v>126</v>
      </c>
      <c r="E101" s="4" t="s">
        <v>156</v>
      </c>
      <c r="F101" s="4">
        <v>342</v>
      </c>
      <c r="G101" s="4">
        <v>19</v>
      </c>
      <c r="O101" s="5">
        <f t="shared" si="7"/>
        <v>0</v>
      </c>
      <c r="P101" s="5">
        <f t="shared" si="8"/>
        <v>0</v>
      </c>
      <c r="Q101" s="5">
        <f t="shared" si="9"/>
        <v>0</v>
      </c>
      <c r="R101" s="5">
        <f t="shared" si="10"/>
        <v>0</v>
      </c>
      <c r="S101" s="5">
        <f t="shared" si="11"/>
        <v>0</v>
      </c>
      <c r="T101" s="5">
        <f t="shared" si="12"/>
        <v>0</v>
      </c>
      <c r="U101" s="5">
        <f t="shared" si="13"/>
        <v>0</v>
      </c>
    </row>
    <row r="102" spans="1:21" x14ac:dyDescent="0.25">
      <c r="A102" s="4" t="s">
        <v>124</v>
      </c>
      <c r="B102" s="4">
        <v>553</v>
      </c>
      <c r="C102" s="4">
        <v>2016</v>
      </c>
      <c r="D102" s="4" t="s">
        <v>126</v>
      </c>
      <c r="E102" s="4" t="s">
        <v>156</v>
      </c>
      <c r="F102" s="4">
        <v>306</v>
      </c>
      <c r="G102" s="4">
        <v>18</v>
      </c>
      <c r="O102" s="5">
        <f t="shared" si="7"/>
        <v>0</v>
      </c>
      <c r="P102" s="5">
        <f t="shared" si="8"/>
        <v>0</v>
      </c>
      <c r="Q102" s="5">
        <f t="shared" si="9"/>
        <v>0</v>
      </c>
      <c r="R102" s="5">
        <f t="shared" si="10"/>
        <v>0</v>
      </c>
      <c r="S102" s="5">
        <f t="shared" si="11"/>
        <v>0</v>
      </c>
      <c r="T102" s="5">
        <f t="shared" si="12"/>
        <v>0</v>
      </c>
      <c r="U102" s="5">
        <f t="shared" si="13"/>
        <v>0</v>
      </c>
    </row>
    <row r="103" spans="1:21" x14ac:dyDescent="0.25">
      <c r="A103" s="4" t="s">
        <v>124</v>
      </c>
      <c r="B103" s="4">
        <v>553</v>
      </c>
      <c r="C103" s="4">
        <v>2017</v>
      </c>
      <c r="D103" s="4" t="s">
        <v>126</v>
      </c>
      <c r="E103" s="4" t="s">
        <v>156</v>
      </c>
      <c r="F103" s="4">
        <v>306</v>
      </c>
      <c r="G103" s="4">
        <v>18</v>
      </c>
      <c r="O103" s="5">
        <f t="shared" si="7"/>
        <v>0</v>
      </c>
      <c r="P103" s="5">
        <f t="shared" si="8"/>
        <v>0</v>
      </c>
      <c r="Q103" s="5">
        <f t="shared" si="9"/>
        <v>0</v>
      </c>
      <c r="R103" s="5">
        <f t="shared" si="10"/>
        <v>0</v>
      </c>
      <c r="S103" s="5">
        <f t="shared" si="11"/>
        <v>0</v>
      </c>
      <c r="T103" s="5">
        <f t="shared" si="12"/>
        <v>0</v>
      </c>
      <c r="U103" s="5">
        <f t="shared" si="13"/>
        <v>0</v>
      </c>
    </row>
    <row r="104" spans="1:21" x14ac:dyDescent="0.25">
      <c r="A104" s="4" t="s">
        <v>124</v>
      </c>
      <c r="B104" s="4">
        <v>553</v>
      </c>
      <c r="C104" s="4">
        <v>2018</v>
      </c>
      <c r="D104" s="4" t="s">
        <v>126</v>
      </c>
      <c r="E104" s="4" t="s">
        <v>156</v>
      </c>
      <c r="F104" s="4">
        <v>306</v>
      </c>
      <c r="G104" s="4">
        <v>18</v>
      </c>
      <c r="O104" s="5">
        <f t="shared" si="7"/>
        <v>0</v>
      </c>
      <c r="P104" s="5">
        <f t="shared" si="8"/>
        <v>0</v>
      </c>
      <c r="Q104" s="5">
        <f t="shared" si="9"/>
        <v>0</v>
      </c>
      <c r="R104" s="5">
        <f t="shared" si="10"/>
        <v>0</v>
      </c>
      <c r="S104" s="5">
        <f t="shared" si="11"/>
        <v>0</v>
      </c>
      <c r="T104" s="5">
        <f t="shared" si="12"/>
        <v>0</v>
      </c>
      <c r="U104" s="5">
        <f t="shared" si="13"/>
        <v>0</v>
      </c>
    </row>
    <row r="105" spans="1:21" x14ac:dyDescent="0.25">
      <c r="A105" s="4" t="s">
        <v>124</v>
      </c>
      <c r="B105" s="4">
        <v>553</v>
      </c>
      <c r="C105" s="4">
        <v>2019</v>
      </c>
      <c r="D105" s="4" t="s">
        <v>126</v>
      </c>
      <c r="E105" s="4" t="s">
        <v>156</v>
      </c>
      <c r="F105" s="4">
        <v>272</v>
      </c>
      <c r="G105" s="4">
        <v>17</v>
      </c>
      <c r="O105" s="5">
        <f t="shared" si="7"/>
        <v>0</v>
      </c>
      <c r="P105" s="5">
        <f t="shared" si="8"/>
        <v>0</v>
      </c>
      <c r="Q105" s="5">
        <f t="shared" si="9"/>
        <v>0</v>
      </c>
      <c r="R105" s="5">
        <f t="shared" si="10"/>
        <v>0</v>
      </c>
      <c r="S105" s="5">
        <f t="shared" si="11"/>
        <v>0</v>
      </c>
      <c r="T105" s="5">
        <f t="shared" si="12"/>
        <v>0</v>
      </c>
      <c r="U105" s="5">
        <f t="shared" si="13"/>
        <v>0</v>
      </c>
    </row>
    <row r="106" spans="1:21" x14ac:dyDescent="0.25">
      <c r="A106" s="4" t="s">
        <v>124</v>
      </c>
      <c r="B106" s="4">
        <v>553</v>
      </c>
      <c r="C106" s="4">
        <v>2020</v>
      </c>
      <c r="D106" s="4" t="s">
        <v>126</v>
      </c>
      <c r="E106" s="4" t="s">
        <v>156</v>
      </c>
      <c r="F106" s="4">
        <v>272</v>
      </c>
      <c r="G106" s="4">
        <v>17</v>
      </c>
      <c r="O106" s="5">
        <f t="shared" si="7"/>
        <v>0</v>
      </c>
      <c r="P106" s="5">
        <f t="shared" si="8"/>
        <v>0</v>
      </c>
      <c r="Q106" s="5">
        <f t="shared" si="9"/>
        <v>0</v>
      </c>
      <c r="R106" s="5">
        <f t="shared" si="10"/>
        <v>0</v>
      </c>
      <c r="S106" s="5">
        <f t="shared" si="11"/>
        <v>0</v>
      </c>
      <c r="T106" s="5">
        <f t="shared" si="12"/>
        <v>0</v>
      </c>
      <c r="U106" s="5">
        <f t="shared" si="13"/>
        <v>0</v>
      </c>
    </row>
    <row r="107" spans="1:21" x14ac:dyDescent="0.25">
      <c r="A107" s="4" t="s">
        <v>127</v>
      </c>
      <c r="B107" s="4">
        <v>250</v>
      </c>
      <c r="C107" s="4">
        <v>2016</v>
      </c>
      <c r="D107" s="4" t="s">
        <v>128</v>
      </c>
      <c r="E107" s="4" t="s">
        <v>155</v>
      </c>
      <c r="F107" s="4">
        <v>132</v>
      </c>
      <c r="G107" s="4">
        <v>12</v>
      </c>
      <c r="H107" s="4">
        <v>132</v>
      </c>
      <c r="K107" s="4">
        <v>132</v>
      </c>
      <c r="O107" s="5">
        <f t="shared" si="7"/>
        <v>1</v>
      </c>
      <c r="P107" s="5">
        <f t="shared" si="8"/>
        <v>0</v>
      </c>
      <c r="Q107" s="5">
        <f t="shared" si="9"/>
        <v>0</v>
      </c>
      <c r="R107" s="5">
        <f t="shared" si="10"/>
        <v>1</v>
      </c>
      <c r="S107" s="5">
        <f t="shared" si="11"/>
        <v>0</v>
      </c>
      <c r="T107" s="5">
        <f t="shared" si="12"/>
        <v>0</v>
      </c>
      <c r="U107" s="5">
        <f t="shared" si="13"/>
        <v>0</v>
      </c>
    </row>
    <row r="108" spans="1:21" x14ac:dyDescent="0.25">
      <c r="A108" s="4" t="s">
        <v>127</v>
      </c>
      <c r="B108" s="4">
        <v>250</v>
      </c>
      <c r="C108" s="4">
        <v>2017</v>
      </c>
      <c r="D108" s="4" t="s">
        <v>128</v>
      </c>
      <c r="E108" s="4" t="s">
        <v>155</v>
      </c>
      <c r="F108" s="4">
        <v>132</v>
      </c>
      <c r="G108" s="4">
        <v>12</v>
      </c>
      <c r="H108" s="4">
        <v>132</v>
      </c>
      <c r="K108" s="4">
        <v>132</v>
      </c>
      <c r="O108" s="5">
        <f t="shared" si="7"/>
        <v>1</v>
      </c>
      <c r="P108" s="5">
        <f t="shared" si="8"/>
        <v>0</v>
      </c>
      <c r="Q108" s="5">
        <f t="shared" si="9"/>
        <v>0</v>
      </c>
      <c r="R108" s="5">
        <f t="shared" si="10"/>
        <v>1</v>
      </c>
      <c r="S108" s="5">
        <f t="shared" si="11"/>
        <v>0</v>
      </c>
      <c r="T108" s="5">
        <f t="shared" si="12"/>
        <v>0</v>
      </c>
      <c r="U108" s="5">
        <f t="shared" si="13"/>
        <v>0</v>
      </c>
    </row>
    <row r="109" spans="1:21" x14ac:dyDescent="0.25">
      <c r="A109" s="4" t="s">
        <v>127</v>
      </c>
      <c r="B109" s="4">
        <v>250</v>
      </c>
      <c r="C109" s="4">
        <v>2018</v>
      </c>
      <c r="D109" s="4" t="s">
        <v>128</v>
      </c>
      <c r="E109" s="4" t="s">
        <v>155</v>
      </c>
      <c r="F109" s="4">
        <v>132</v>
      </c>
      <c r="G109" s="4">
        <v>12</v>
      </c>
      <c r="H109" s="4">
        <v>132</v>
      </c>
      <c r="K109" s="4">
        <v>132</v>
      </c>
      <c r="O109" s="5">
        <f t="shared" si="7"/>
        <v>1</v>
      </c>
      <c r="P109" s="5">
        <f t="shared" si="8"/>
        <v>0</v>
      </c>
      <c r="Q109" s="5">
        <f t="shared" si="9"/>
        <v>0</v>
      </c>
      <c r="R109" s="5">
        <f t="shared" si="10"/>
        <v>1</v>
      </c>
      <c r="S109" s="5">
        <f t="shared" si="11"/>
        <v>0</v>
      </c>
      <c r="T109" s="5">
        <f t="shared" si="12"/>
        <v>0</v>
      </c>
      <c r="U109" s="5">
        <f t="shared" si="13"/>
        <v>0</v>
      </c>
    </row>
    <row r="110" spans="1:21" x14ac:dyDescent="0.25">
      <c r="A110" s="4" t="s">
        <v>127</v>
      </c>
      <c r="B110" s="4">
        <v>250</v>
      </c>
      <c r="C110" s="4">
        <v>2019</v>
      </c>
      <c r="D110" s="4" t="s">
        <v>128</v>
      </c>
      <c r="E110" s="4" t="s">
        <v>155</v>
      </c>
      <c r="F110" s="4">
        <v>132</v>
      </c>
      <c r="G110" s="4">
        <v>12</v>
      </c>
      <c r="H110" s="4">
        <v>132</v>
      </c>
      <c r="I110" s="4">
        <v>131</v>
      </c>
      <c r="K110" s="4">
        <v>132</v>
      </c>
      <c r="O110" s="5">
        <f t="shared" si="7"/>
        <v>1</v>
      </c>
      <c r="P110" s="5">
        <f t="shared" si="8"/>
        <v>0.99242424242424243</v>
      </c>
      <c r="Q110" s="5">
        <f t="shared" si="9"/>
        <v>0</v>
      </c>
      <c r="R110" s="5">
        <f t="shared" si="10"/>
        <v>1</v>
      </c>
      <c r="S110" s="5">
        <f t="shared" si="11"/>
        <v>0</v>
      </c>
      <c r="T110" s="5">
        <f t="shared" si="12"/>
        <v>0</v>
      </c>
      <c r="U110" s="5">
        <f t="shared" si="13"/>
        <v>0</v>
      </c>
    </row>
    <row r="111" spans="1:21" x14ac:dyDescent="0.25">
      <c r="A111" s="4" t="s">
        <v>127</v>
      </c>
      <c r="B111" s="4">
        <v>250</v>
      </c>
      <c r="C111" s="4">
        <v>2020</v>
      </c>
      <c r="D111" s="4" t="s">
        <v>128</v>
      </c>
      <c r="E111" s="4" t="s">
        <v>155</v>
      </c>
      <c r="F111" s="4">
        <v>132</v>
      </c>
      <c r="G111" s="4">
        <v>12</v>
      </c>
      <c r="H111" s="4">
        <v>132</v>
      </c>
      <c r="I111" s="4">
        <v>132</v>
      </c>
      <c r="K111" s="4">
        <v>132</v>
      </c>
      <c r="O111" s="5">
        <f t="shared" si="7"/>
        <v>1</v>
      </c>
      <c r="P111" s="5">
        <f t="shared" si="8"/>
        <v>1</v>
      </c>
      <c r="Q111" s="5">
        <f t="shared" si="9"/>
        <v>0</v>
      </c>
      <c r="R111" s="5">
        <f t="shared" si="10"/>
        <v>1</v>
      </c>
      <c r="S111" s="5">
        <f t="shared" si="11"/>
        <v>0</v>
      </c>
      <c r="T111" s="5">
        <f t="shared" si="12"/>
        <v>0</v>
      </c>
      <c r="U111" s="5">
        <f t="shared" si="13"/>
        <v>0</v>
      </c>
    </row>
    <row r="112" spans="1:21" x14ac:dyDescent="0.25">
      <c r="A112" s="4" t="s">
        <v>127</v>
      </c>
      <c r="B112" s="4">
        <v>251</v>
      </c>
      <c r="C112" s="4">
        <v>2016</v>
      </c>
      <c r="D112" s="4" t="s">
        <v>118</v>
      </c>
      <c r="E112" s="4" t="s">
        <v>155</v>
      </c>
      <c r="F112" s="4">
        <v>241</v>
      </c>
      <c r="G112" s="4">
        <v>16</v>
      </c>
      <c r="K112" s="4">
        <v>241</v>
      </c>
      <c r="O112" s="5">
        <f t="shared" si="7"/>
        <v>0</v>
      </c>
      <c r="P112" s="5">
        <f t="shared" si="8"/>
        <v>0</v>
      </c>
      <c r="Q112" s="5">
        <f t="shared" si="9"/>
        <v>0</v>
      </c>
      <c r="R112" s="5">
        <f t="shared" si="10"/>
        <v>1</v>
      </c>
      <c r="S112" s="5">
        <f t="shared" si="11"/>
        <v>0</v>
      </c>
      <c r="T112" s="5">
        <f t="shared" si="12"/>
        <v>0</v>
      </c>
      <c r="U112" s="5">
        <f t="shared" si="13"/>
        <v>0</v>
      </c>
    </row>
    <row r="113" spans="1:21" x14ac:dyDescent="0.25">
      <c r="A113" s="4" t="s">
        <v>127</v>
      </c>
      <c r="B113" s="4">
        <v>251</v>
      </c>
      <c r="C113" s="4">
        <v>2017</v>
      </c>
      <c r="D113" s="4" t="s">
        <v>118</v>
      </c>
      <c r="E113" s="4" t="s">
        <v>155</v>
      </c>
      <c r="F113" s="4">
        <v>240</v>
      </c>
      <c r="G113" s="4">
        <v>16</v>
      </c>
      <c r="K113" s="4">
        <v>240</v>
      </c>
      <c r="O113" s="5">
        <f t="shared" si="7"/>
        <v>0</v>
      </c>
      <c r="P113" s="5">
        <f t="shared" si="8"/>
        <v>0</v>
      </c>
      <c r="Q113" s="5">
        <f t="shared" si="9"/>
        <v>0</v>
      </c>
      <c r="R113" s="5">
        <f t="shared" si="10"/>
        <v>1</v>
      </c>
      <c r="S113" s="5">
        <f t="shared" si="11"/>
        <v>0</v>
      </c>
      <c r="T113" s="5">
        <f t="shared" si="12"/>
        <v>0</v>
      </c>
      <c r="U113" s="5">
        <f t="shared" si="13"/>
        <v>0</v>
      </c>
    </row>
    <row r="114" spans="1:21" x14ac:dyDescent="0.25">
      <c r="A114" s="4" t="s">
        <v>127</v>
      </c>
      <c r="B114" s="4">
        <v>251</v>
      </c>
      <c r="C114" s="4">
        <v>2018</v>
      </c>
      <c r="D114" s="4" t="s">
        <v>118</v>
      </c>
      <c r="E114" s="4" t="s">
        <v>155</v>
      </c>
      <c r="F114" s="4">
        <v>241</v>
      </c>
      <c r="G114" s="4">
        <v>16</v>
      </c>
      <c r="K114" s="4">
        <v>241</v>
      </c>
      <c r="O114" s="5">
        <f t="shared" si="7"/>
        <v>0</v>
      </c>
      <c r="P114" s="5">
        <f t="shared" si="8"/>
        <v>0</v>
      </c>
      <c r="Q114" s="5">
        <f t="shared" si="9"/>
        <v>0</v>
      </c>
      <c r="R114" s="5">
        <f t="shared" si="10"/>
        <v>1</v>
      </c>
      <c r="S114" s="5">
        <f t="shared" si="11"/>
        <v>0</v>
      </c>
      <c r="T114" s="5">
        <f t="shared" si="12"/>
        <v>0</v>
      </c>
      <c r="U114" s="5">
        <f t="shared" si="13"/>
        <v>0</v>
      </c>
    </row>
    <row r="115" spans="1:21" x14ac:dyDescent="0.25">
      <c r="A115" s="4" t="s">
        <v>127</v>
      </c>
      <c r="B115" s="4">
        <v>251</v>
      </c>
      <c r="C115" s="4">
        <v>2019</v>
      </c>
      <c r="D115" s="4" t="s">
        <v>118</v>
      </c>
      <c r="E115" s="4" t="s">
        <v>155</v>
      </c>
      <c r="F115" s="4">
        <v>240</v>
      </c>
      <c r="G115" s="4">
        <v>16</v>
      </c>
      <c r="K115" s="4">
        <v>240</v>
      </c>
      <c r="O115" s="5">
        <f t="shared" si="7"/>
        <v>0</v>
      </c>
      <c r="P115" s="5">
        <f t="shared" si="8"/>
        <v>0</v>
      </c>
      <c r="Q115" s="5">
        <f t="shared" si="9"/>
        <v>0</v>
      </c>
      <c r="R115" s="5">
        <f t="shared" si="10"/>
        <v>1</v>
      </c>
      <c r="S115" s="5">
        <f t="shared" si="11"/>
        <v>0</v>
      </c>
      <c r="T115" s="5">
        <f t="shared" si="12"/>
        <v>0</v>
      </c>
      <c r="U115" s="5">
        <f t="shared" si="13"/>
        <v>0</v>
      </c>
    </row>
    <row r="116" spans="1:21" x14ac:dyDescent="0.25">
      <c r="A116" s="4" t="s">
        <v>127</v>
      </c>
      <c r="B116" s="4">
        <v>251</v>
      </c>
      <c r="C116" s="4">
        <v>2020</v>
      </c>
      <c r="D116" s="4" t="s">
        <v>118</v>
      </c>
      <c r="E116" s="4" t="s">
        <v>155</v>
      </c>
      <c r="F116" s="4">
        <v>240</v>
      </c>
      <c r="G116" s="4">
        <v>16</v>
      </c>
      <c r="K116" s="4">
        <v>240</v>
      </c>
      <c r="O116" s="5">
        <f t="shared" si="7"/>
        <v>0</v>
      </c>
      <c r="P116" s="5">
        <f t="shared" si="8"/>
        <v>0</v>
      </c>
      <c r="Q116" s="5">
        <f t="shared" si="9"/>
        <v>0</v>
      </c>
      <c r="R116" s="5">
        <f t="shared" si="10"/>
        <v>1</v>
      </c>
      <c r="S116" s="5">
        <f t="shared" si="11"/>
        <v>0</v>
      </c>
      <c r="T116" s="5">
        <f t="shared" si="12"/>
        <v>0</v>
      </c>
      <c r="U116" s="5">
        <f t="shared" si="13"/>
        <v>0</v>
      </c>
    </row>
    <row r="117" spans="1:21" x14ac:dyDescent="0.25">
      <c r="A117" s="4" t="s">
        <v>127</v>
      </c>
      <c r="B117" s="4">
        <v>252</v>
      </c>
      <c r="C117" s="4">
        <v>2016</v>
      </c>
      <c r="D117" s="4" t="s">
        <v>129</v>
      </c>
      <c r="E117" s="4" t="s">
        <v>155</v>
      </c>
      <c r="F117" s="4">
        <v>132</v>
      </c>
      <c r="G117" s="4">
        <v>12</v>
      </c>
      <c r="H117" s="4">
        <v>41</v>
      </c>
      <c r="K117" s="4">
        <v>132</v>
      </c>
      <c r="O117" s="5">
        <f t="shared" si="7"/>
        <v>0.31060606060606061</v>
      </c>
      <c r="P117" s="5">
        <f t="shared" si="8"/>
        <v>0</v>
      </c>
      <c r="Q117" s="5">
        <f t="shared" si="9"/>
        <v>0</v>
      </c>
      <c r="R117" s="5">
        <f t="shared" si="10"/>
        <v>1</v>
      </c>
      <c r="S117" s="5">
        <f t="shared" si="11"/>
        <v>0</v>
      </c>
      <c r="T117" s="5">
        <f t="shared" si="12"/>
        <v>0</v>
      </c>
      <c r="U117" s="5">
        <f t="shared" si="13"/>
        <v>0</v>
      </c>
    </row>
    <row r="118" spans="1:21" x14ac:dyDescent="0.25">
      <c r="A118" s="4" t="s">
        <v>127</v>
      </c>
      <c r="B118" s="4">
        <v>252</v>
      </c>
      <c r="C118" s="4">
        <v>2017</v>
      </c>
      <c r="D118" s="4" t="s">
        <v>129</v>
      </c>
      <c r="E118" s="4" t="s">
        <v>155</v>
      </c>
      <c r="F118" s="4">
        <v>132</v>
      </c>
      <c r="G118" s="4">
        <v>12</v>
      </c>
      <c r="H118" s="4">
        <v>132</v>
      </c>
      <c r="K118" s="4">
        <v>132</v>
      </c>
      <c r="O118" s="5">
        <f t="shared" si="7"/>
        <v>1</v>
      </c>
      <c r="P118" s="5">
        <f t="shared" si="8"/>
        <v>0</v>
      </c>
      <c r="Q118" s="5">
        <f t="shared" si="9"/>
        <v>0</v>
      </c>
      <c r="R118" s="5">
        <f t="shared" si="10"/>
        <v>1</v>
      </c>
      <c r="S118" s="5">
        <f t="shared" si="11"/>
        <v>0</v>
      </c>
      <c r="T118" s="5">
        <f t="shared" si="12"/>
        <v>0</v>
      </c>
      <c r="U118" s="5">
        <f t="shared" si="13"/>
        <v>0</v>
      </c>
    </row>
    <row r="119" spans="1:21" x14ac:dyDescent="0.25">
      <c r="A119" s="4" t="s">
        <v>127</v>
      </c>
      <c r="B119" s="4">
        <v>252</v>
      </c>
      <c r="C119" s="4">
        <v>2018</v>
      </c>
      <c r="D119" s="4" t="s">
        <v>129</v>
      </c>
      <c r="E119" s="4" t="s">
        <v>155</v>
      </c>
      <c r="F119" s="4">
        <v>132</v>
      </c>
      <c r="G119" s="4">
        <v>12</v>
      </c>
      <c r="H119" s="4">
        <v>132</v>
      </c>
      <c r="K119" s="4">
        <v>132</v>
      </c>
      <c r="O119" s="5">
        <f t="shared" si="7"/>
        <v>1</v>
      </c>
      <c r="P119" s="5">
        <f t="shared" si="8"/>
        <v>0</v>
      </c>
      <c r="Q119" s="5">
        <f t="shared" si="9"/>
        <v>0</v>
      </c>
      <c r="R119" s="5">
        <f t="shared" si="10"/>
        <v>1</v>
      </c>
      <c r="S119" s="5">
        <f t="shared" si="11"/>
        <v>0</v>
      </c>
      <c r="T119" s="5">
        <f t="shared" si="12"/>
        <v>0</v>
      </c>
      <c r="U119" s="5">
        <f t="shared" si="13"/>
        <v>0</v>
      </c>
    </row>
    <row r="120" spans="1:21" x14ac:dyDescent="0.25">
      <c r="A120" s="4" t="s">
        <v>127</v>
      </c>
      <c r="B120" s="4">
        <v>252</v>
      </c>
      <c r="C120" s="4">
        <v>2019</v>
      </c>
      <c r="D120" s="4" t="s">
        <v>129</v>
      </c>
      <c r="E120" s="4" t="s">
        <v>155</v>
      </c>
      <c r="F120" s="4">
        <v>132</v>
      </c>
      <c r="G120" s="4">
        <v>12</v>
      </c>
      <c r="H120" s="4">
        <v>132</v>
      </c>
      <c r="I120" s="4">
        <v>132</v>
      </c>
      <c r="K120" s="4">
        <v>132</v>
      </c>
      <c r="O120" s="5">
        <f t="shared" si="7"/>
        <v>1</v>
      </c>
      <c r="P120" s="5">
        <f t="shared" si="8"/>
        <v>1</v>
      </c>
      <c r="Q120" s="5">
        <f t="shared" si="9"/>
        <v>0</v>
      </c>
      <c r="R120" s="5">
        <f t="shared" si="10"/>
        <v>1</v>
      </c>
      <c r="S120" s="5">
        <f t="shared" si="11"/>
        <v>0</v>
      </c>
      <c r="T120" s="5">
        <f t="shared" si="12"/>
        <v>0</v>
      </c>
      <c r="U120" s="5">
        <f t="shared" si="13"/>
        <v>0</v>
      </c>
    </row>
    <row r="121" spans="1:21" x14ac:dyDescent="0.25">
      <c r="A121" s="4" t="s">
        <v>127</v>
      </c>
      <c r="B121" s="4">
        <v>252</v>
      </c>
      <c r="C121" s="4">
        <v>2020</v>
      </c>
      <c r="D121" s="4" t="s">
        <v>129</v>
      </c>
      <c r="E121" s="4" t="s">
        <v>155</v>
      </c>
      <c r="F121" s="4">
        <v>73</v>
      </c>
      <c r="G121" s="4">
        <v>12</v>
      </c>
      <c r="H121" s="4">
        <v>73</v>
      </c>
      <c r="I121" s="4">
        <v>73</v>
      </c>
      <c r="K121" s="4">
        <v>73</v>
      </c>
      <c r="O121" s="5">
        <f t="shared" si="7"/>
        <v>1</v>
      </c>
      <c r="P121" s="5">
        <f t="shared" si="8"/>
        <v>1</v>
      </c>
      <c r="Q121" s="5">
        <f t="shared" si="9"/>
        <v>0</v>
      </c>
      <c r="R121" s="5">
        <f t="shared" si="10"/>
        <v>1</v>
      </c>
      <c r="S121" s="5">
        <f t="shared" si="11"/>
        <v>0</v>
      </c>
      <c r="T121" s="5">
        <f t="shared" si="12"/>
        <v>0</v>
      </c>
      <c r="U121" s="5">
        <f t="shared" si="13"/>
        <v>0</v>
      </c>
    </row>
    <row r="122" spans="1:21" x14ac:dyDescent="0.25">
      <c r="A122" s="4" t="s">
        <v>127</v>
      </c>
      <c r="B122" s="4">
        <v>501</v>
      </c>
      <c r="C122" s="4">
        <v>2019</v>
      </c>
      <c r="D122" s="4" t="s">
        <v>131</v>
      </c>
      <c r="E122" s="4" t="s">
        <v>156</v>
      </c>
      <c r="F122" s="4">
        <v>64</v>
      </c>
      <c r="G122" s="4">
        <v>49</v>
      </c>
      <c r="O122" s="5">
        <f t="shared" si="7"/>
        <v>0</v>
      </c>
      <c r="P122" s="5">
        <f t="shared" si="8"/>
        <v>0</v>
      </c>
      <c r="Q122" s="5">
        <f t="shared" si="9"/>
        <v>0</v>
      </c>
      <c r="R122" s="5">
        <f t="shared" si="10"/>
        <v>0</v>
      </c>
      <c r="S122" s="5">
        <f t="shared" si="11"/>
        <v>0</v>
      </c>
      <c r="T122" s="5">
        <f t="shared" si="12"/>
        <v>0</v>
      </c>
      <c r="U122" s="5">
        <f t="shared" si="13"/>
        <v>0</v>
      </c>
    </row>
    <row r="123" spans="1:21" x14ac:dyDescent="0.25">
      <c r="A123" s="4" t="s">
        <v>130</v>
      </c>
      <c r="B123" s="4">
        <v>268</v>
      </c>
      <c r="C123" s="4">
        <v>2012</v>
      </c>
      <c r="D123" s="4" t="s">
        <v>128</v>
      </c>
      <c r="E123" s="4" t="s">
        <v>155</v>
      </c>
      <c r="F123" s="4">
        <v>120</v>
      </c>
      <c r="G123" s="4">
        <v>16</v>
      </c>
      <c r="H123" s="4">
        <v>52</v>
      </c>
      <c r="K123" s="4">
        <v>120</v>
      </c>
      <c r="O123" s="5">
        <f t="shared" si="7"/>
        <v>0.43333333333333335</v>
      </c>
      <c r="P123" s="5">
        <f t="shared" si="8"/>
        <v>0</v>
      </c>
      <c r="Q123" s="5">
        <f t="shared" si="9"/>
        <v>0</v>
      </c>
      <c r="R123" s="5">
        <f t="shared" si="10"/>
        <v>1</v>
      </c>
      <c r="S123" s="5">
        <f t="shared" si="11"/>
        <v>0</v>
      </c>
      <c r="T123" s="5">
        <f t="shared" si="12"/>
        <v>0</v>
      </c>
      <c r="U123" s="5">
        <f t="shared" si="13"/>
        <v>0</v>
      </c>
    </row>
    <row r="124" spans="1:21" x14ac:dyDescent="0.25">
      <c r="A124" s="4" t="s">
        <v>130</v>
      </c>
      <c r="B124" s="4">
        <v>268</v>
      </c>
      <c r="C124" s="4">
        <v>2013</v>
      </c>
      <c r="D124" s="4" t="s">
        <v>128</v>
      </c>
      <c r="E124" s="4" t="s">
        <v>155</v>
      </c>
      <c r="F124" s="4">
        <v>120</v>
      </c>
      <c r="G124" s="4">
        <v>16</v>
      </c>
      <c r="H124" s="4">
        <v>115</v>
      </c>
      <c r="K124" s="4">
        <v>120</v>
      </c>
      <c r="O124" s="5">
        <f t="shared" si="7"/>
        <v>0.95833333333333337</v>
      </c>
      <c r="P124" s="5">
        <f t="shared" si="8"/>
        <v>0</v>
      </c>
      <c r="Q124" s="5">
        <f t="shared" si="9"/>
        <v>0</v>
      </c>
      <c r="R124" s="5">
        <f t="shared" si="10"/>
        <v>1</v>
      </c>
      <c r="S124" s="5">
        <f t="shared" si="11"/>
        <v>0</v>
      </c>
      <c r="T124" s="5">
        <f t="shared" si="12"/>
        <v>0</v>
      </c>
      <c r="U124" s="5">
        <f t="shared" si="13"/>
        <v>0</v>
      </c>
    </row>
    <row r="125" spans="1:21" x14ac:dyDescent="0.25">
      <c r="A125" s="4" t="s">
        <v>130</v>
      </c>
      <c r="B125" s="4">
        <v>268</v>
      </c>
      <c r="C125" s="4">
        <v>2014</v>
      </c>
      <c r="D125" s="4" t="s">
        <v>128</v>
      </c>
      <c r="E125" s="4" t="s">
        <v>155</v>
      </c>
      <c r="F125" s="4">
        <v>120</v>
      </c>
      <c r="G125" s="4">
        <v>16</v>
      </c>
      <c r="H125" s="4">
        <v>120</v>
      </c>
      <c r="K125" s="4">
        <v>120</v>
      </c>
      <c r="O125" s="5">
        <f t="shared" si="7"/>
        <v>1</v>
      </c>
      <c r="P125" s="5">
        <f t="shared" si="8"/>
        <v>0</v>
      </c>
      <c r="Q125" s="5">
        <f t="shared" si="9"/>
        <v>0</v>
      </c>
      <c r="R125" s="5">
        <f t="shared" si="10"/>
        <v>1</v>
      </c>
      <c r="S125" s="5">
        <f t="shared" si="11"/>
        <v>0</v>
      </c>
      <c r="T125" s="5">
        <f t="shared" si="12"/>
        <v>0</v>
      </c>
      <c r="U125" s="5">
        <f t="shared" si="13"/>
        <v>0</v>
      </c>
    </row>
    <row r="126" spans="1:21" x14ac:dyDescent="0.25">
      <c r="A126" s="4" t="s">
        <v>130</v>
      </c>
      <c r="B126" s="4">
        <v>268</v>
      </c>
      <c r="C126" s="4">
        <v>2015</v>
      </c>
      <c r="D126" s="4" t="s">
        <v>128</v>
      </c>
      <c r="E126" s="4" t="s">
        <v>155</v>
      </c>
      <c r="F126" s="4">
        <v>120</v>
      </c>
      <c r="G126" s="4">
        <v>16</v>
      </c>
      <c r="H126" s="4">
        <v>120</v>
      </c>
      <c r="K126" s="4">
        <v>120</v>
      </c>
      <c r="O126" s="5">
        <f t="shared" si="7"/>
        <v>1</v>
      </c>
      <c r="P126" s="5">
        <f t="shared" si="8"/>
        <v>0</v>
      </c>
      <c r="Q126" s="5">
        <f t="shared" si="9"/>
        <v>0</v>
      </c>
      <c r="R126" s="5">
        <f t="shared" si="10"/>
        <v>1</v>
      </c>
      <c r="S126" s="5">
        <f t="shared" si="11"/>
        <v>0</v>
      </c>
      <c r="T126" s="5">
        <f t="shared" si="12"/>
        <v>0</v>
      </c>
      <c r="U126" s="5">
        <f t="shared" si="13"/>
        <v>0</v>
      </c>
    </row>
    <row r="127" spans="1:21" x14ac:dyDescent="0.25">
      <c r="A127" s="4" t="s">
        <v>130</v>
      </c>
      <c r="B127" s="4">
        <v>268</v>
      </c>
      <c r="C127" s="4">
        <v>2016</v>
      </c>
      <c r="D127" s="4" t="s">
        <v>128</v>
      </c>
      <c r="E127" s="4" t="s">
        <v>155</v>
      </c>
      <c r="F127" s="4">
        <v>120</v>
      </c>
      <c r="G127" s="4">
        <v>16</v>
      </c>
      <c r="H127" s="4">
        <v>42</v>
      </c>
      <c r="K127" s="4">
        <v>120</v>
      </c>
      <c r="O127" s="5">
        <f t="shared" si="7"/>
        <v>0.35</v>
      </c>
      <c r="P127" s="5">
        <f t="shared" si="8"/>
        <v>0</v>
      </c>
      <c r="Q127" s="5">
        <f t="shared" si="9"/>
        <v>0</v>
      </c>
      <c r="R127" s="5">
        <f t="shared" si="10"/>
        <v>1</v>
      </c>
      <c r="S127" s="5">
        <f t="shared" si="11"/>
        <v>0</v>
      </c>
      <c r="T127" s="5">
        <f t="shared" si="12"/>
        <v>0</v>
      </c>
      <c r="U127" s="5">
        <f t="shared" si="13"/>
        <v>0</v>
      </c>
    </row>
    <row r="128" spans="1:21" x14ac:dyDescent="0.25">
      <c r="A128" s="4" t="s">
        <v>130</v>
      </c>
      <c r="B128" s="4">
        <v>268</v>
      </c>
      <c r="C128" s="4">
        <v>2017</v>
      </c>
      <c r="D128" s="4" t="s">
        <v>128</v>
      </c>
      <c r="E128" s="4" t="s">
        <v>155</v>
      </c>
      <c r="F128" s="4">
        <v>120</v>
      </c>
      <c r="G128" s="4">
        <v>16</v>
      </c>
      <c r="H128" s="4">
        <v>36</v>
      </c>
      <c r="I128" s="4">
        <v>28</v>
      </c>
      <c r="K128" s="4">
        <v>120</v>
      </c>
      <c r="O128" s="5">
        <f t="shared" si="7"/>
        <v>0.3</v>
      </c>
      <c r="P128" s="5">
        <f t="shared" si="8"/>
        <v>0.23333333333333334</v>
      </c>
      <c r="Q128" s="5">
        <f t="shared" si="9"/>
        <v>0</v>
      </c>
      <c r="R128" s="5">
        <f t="shared" si="10"/>
        <v>1</v>
      </c>
      <c r="S128" s="5">
        <f t="shared" si="11"/>
        <v>0</v>
      </c>
      <c r="T128" s="5">
        <f t="shared" si="12"/>
        <v>0</v>
      </c>
      <c r="U128" s="5">
        <f t="shared" si="13"/>
        <v>0</v>
      </c>
    </row>
    <row r="129" spans="1:21" x14ac:dyDescent="0.25">
      <c r="A129" s="4" t="s">
        <v>130</v>
      </c>
      <c r="B129" s="4">
        <v>268</v>
      </c>
      <c r="C129" s="4">
        <v>2018</v>
      </c>
      <c r="D129" s="4" t="s">
        <v>128</v>
      </c>
      <c r="E129" s="4" t="s">
        <v>155</v>
      </c>
      <c r="F129" s="4">
        <v>120</v>
      </c>
      <c r="G129" s="4">
        <v>16</v>
      </c>
      <c r="H129" s="4">
        <v>61</v>
      </c>
      <c r="I129" s="4">
        <v>60</v>
      </c>
      <c r="K129" s="4">
        <v>120</v>
      </c>
      <c r="O129" s="5">
        <f t="shared" si="7"/>
        <v>0.5083333333333333</v>
      </c>
      <c r="P129" s="5">
        <f t="shared" si="8"/>
        <v>0.5</v>
      </c>
      <c r="Q129" s="5">
        <f t="shared" si="9"/>
        <v>0</v>
      </c>
      <c r="R129" s="5">
        <f t="shared" si="10"/>
        <v>1</v>
      </c>
      <c r="S129" s="5">
        <f t="shared" si="11"/>
        <v>0</v>
      </c>
      <c r="T129" s="5">
        <f t="shared" si="12"/>
        <v>0</v>
      </c>
      <c r="U129" s="5">
        <f t="shared" si="13"/>
        <v>0</v>
      </c>
    </row>
    <row r="130" spans="1:21" x14ac:dyDescent="0.25">
      <c r="A130" s="4" t="s">
        <v>130</v>
      </c>
      <c r="B130" s="4">
        <v>268</v>
      </c>
      <c r="C130" s="4">
        <v>2019</v>
      </c>
      <c r="D130" s="4" t="s">
        <v>128</v>
      </c>
      <c r="E130" s="4" t="s">
        <v>155</v>
      </c>
      <c r="F130" s="4">
        <v>120</v>
      </c>
      <c r="G130" s="4">
        <v>16</v>
      </c>
      <c r="H130" s="4">
        <v>92</v>
      </c>
      <c r="I130" s="4">
        <v>93</v>
      </c>
      <c r="K130" s="4">
        <v>120</v>
      </c>
      <c r="O130" s="5">
        <f t="shared" ref="O130:O175" si="14">+IF($F130=0,0,H130/$F130)</f>
        <v>0.76666666666666672</v>
      </c>
      <c r="P130" s="5">
        <f t="shared" ref="P130:P175" si="15">+IF($F130=0,0,I130/$F130)</f>
        <v>0.77500000000000002</v>
      </c>
      <c r="Q130" s="5">
        <f t="shared" ref="Q130:Q175" si="16">+IF($F130=0,0,J130/$F130)</f>
        <v>0</v>
      </c>
      <c r="R130" s="5">
        <f t="shared" ref="R130:R175" si="17">+IF($F130=0,0,K130/$F130)</f>
        <v>1</v>
      </c>
      <c r="S130" s="5">
        <f t="shared" ref="S130:S175" si="18">+IF($F130=0,0,L130/$F130)</f>
        <v>0</v>
      </c>
      <c r="T130" s="5">
        <f t="shared" ref="T130:T175" si="19">+IF($F130=0,0,M130/$F130)</f>
        <v>0</v>
      </c>
      <c r="U130" s="5">
        <f t="shared" ref="U130:U175" si="20">+IF($F130=0,0,N130/$F130)</f>
        <v>0</v>
      </c>
    </row>
    <row r="131" spans="1:21" x14ac:dyDescent="0.25">
      <c r="A131" s="4" t="s">
        <v>130</v>
      </c>
      <c r="B131" s="4">
        <v>268</v>
      </c>
      <c r="C131" s="4">
        <v>2020</v>
      </c>
      <c r="D131" s="4" t="s">
        <v>128</v>
      </c>
      <c r="E131" s="4" t="s">
        <v>155</v>
      </c>
      <c r="F131" s="4">
        <v>121</v>
      </c>
      <c r="G131" s="4">
        <v>16</v>
      </c>
      <c r="H131" s="4">
        <v>121</v>
      </c>
      <c r="I131" s="4">
        <v>120</v>
      </c>
      <c r="K131" s="4">
        <v>121</v>
      </c>
      <c r="O131" s="5">
        <f t="shared" si="14"/>
        <v>1</v>
      </c>
      <c r="P131" s="5">
        <f t="shared" si="15"/>
        <v>0.99173553719008267</v>
      </c>
      <c r="Q131" s="5">
        <f t="shared" si="16"/>
        <v>0</v>
      </c>
      <c r="R131" s="5">
        <f t="shared" si="17"/>
        <v>1</v>
      </c>
      <c r="S131" s="5">
        <f t="shared" si="18"/>
        <v>0</v>
      </c>
      <c r="T131" s="5">
        <f t="shared" si="19"/>
        <v>0</v>
      </c>
      <c r="U131" s="5">
        <f t="shared" si="20"/>
        <v>0</v>
      </c>
    </row>
    <row r="132" spans="1:21" x14ac:dyDescent="0.25">
      <c r="A132" s="4" t="s">
        <v>130</v>
      </c>
      <c r="B132" s="4">
        <v>269</v>
      </c>
      <c r="C132" s="4">
        <v>2012</v>
      </c>
      <c r="D132" s="4" t="s">
        <v>118</v>
      </c>
      <c r="E132" s="4" t="s">
        <v>155</v>
      </c>
      <c r="F132" s="4">
        <v>200</v>
      </c>
      <c r="G132" s="4">
        <v>14</v>
      </c>
      <c r="K132" s="4">
        <v>200</v>
      </c>
      <c r="O132" s="5">
        <f t="shared" si="14"/>
        <v>0</v>
      </c>
      <c r="P132" s="5">
        <f t="shared" si="15"/>
        <v>0</v>
      </c>
      <c r="Q132" s="5">
        <f t="shared" si="16"/>
        <v>0</v>
      </c>
      <c r="R132" s="5">
        <f t="shared" si="17"/>
        <v>1</v>
      </c>
      <c r="S132" s="5">
        <f t="shared" si="18"/>
        <v>0</v>
      </c>
      <c r="T132" s="5">
        <f t="shared" si="19"/>
        <v>0</v>
      </c>
      <c r="U132" s="5">
        <f t="shared" si="20"/>
        <v>0</v>
      </c>
    </row>
    <row r="133" spans="1:21" x14ac:dyDescent="0.25">
      <c r="A133" s="4" t="s">
        <v>130</v>
      </c>
      <c r="B133" s="4">
        <v>269</v>
      </c>
      <c r="C133" s="4">
        <v>2013</v>
      </c>
      <c r="D133" s="4" t="s">
        <v>118</v>
      </c>
      <c r="E133" s="4" t="s">
        <v>155</v>
      </c>
      <c r="F133" s="4">
        <v>196</v>
      </c>
      <c r="G133" s="4">
        <v>14</v>
      </c>
      <c r="H133" s="4">
        <v>178</v>
      </c>
      <c r="K133" s="4">
        <v>196</v>
      </c>
      <c r="O133" s="5">
        <f t="shared" si="14"/>
        <v>0.90816326530612246</v>
      </c>
      <c r="P133" s="5">
        <f t="shared" si="15"/>
        <v>0</v>
      </c>
      <c r="Q133" s="5">
        <f t="shared" si="16"/>
        <v>0</v>
      </c>
      <c r="R133" s="5">
        <f t="shared" si="17"/>
        <v>1</v>
      </c>
      <c r="S133" s="5">
        <f t="shared" si="18"/>
        <v>0</v>
      </c>
      <c r="T133" s="5">
        <f t="shared" si="19"/>
        <v>0</v>
      </c>
      <c r="U133" s="5">
        <f t="shared" si="20"/>
        <v>0</v>
      </c>
    </row>
    <row r="134" spans="1:21" x14ac:dyDescent="0.25">
      <c r="A134" s="4" t="s">
        <v>130</v>
      </c>
      <c r="B134" s="4">
        <v>269</v>
      </c>
      <c r="C134" s="4">
        <v>2014</v>
      </c>
      <c r="D134" s="4" t="s">
        <v>118</v>
      </c>
      <c r="E134" s="4" t="s">
        <v>155</v>
      </c>
      <c r="F134" s="4">
        <v>216</v>
      </c>
      <c r="G134" s="4">
        <v>15</v>
      </c>
      <c r="H134" s="4">
        <v>192</v>
      </c>
      <c r="K134" s="4">
        <v>216</v>
      </c>
      <c r="O134" s="5">
        <f t="shared" si="14"/>
        <v>0.88888888888888884</v>
      </c>
      <c r="P134" s="5">
        <f t="shared" si="15"/>
        <v>0</v>
      </c>
      <c r="Q134" s="5">
        <f t="shared" si="16"/>
        <v>0</v>
      </c>
      <c r="R134" s="5">
        <f t="shared" si="17"/>
        <v>1</v>
      </c>
      <c r="S134" s="5">
        <f t="shared" si="18"/>
        <v>0</v>
      </c>
      <c r="T134" s="5">
        <f t="shared" si="19"/>
        <v>0</v>
      </c>
      <c r="U134" s="5">
        <f t="shared" si="20"/>
        <v>0</v>
      </c>
    </row>
    <row r="135" spans="1:21" x14ac:dyDescent="0.25">
      <c r="A135" s="4" t="s">
        <v>130</v>
      </c>
      <c r="B135" s="4">
        <v>269</v>
      </c>
      <c r="C135" s="4">
        <v>2015</v>
      </c>
      <c r="D135" s="4" t="s">
        <v>118</v>
      </c>
      <c r="E135" s="4" t="s">
        <v>155</v>
      </c>
      <c r="F135" s="4">
        <v>157</v>
      </c>
      <c r="G135" s="4">
        <v>15</v>
      </c>
      <c r="H135" s="4">
        <v>5</v>
      </c>
      <c r="K135" s="4">
        <v>157</v>
      </c>
      <c r="O135" s="5">
        <f t="shared" si="14"/>
        <v>3.1847133757961783E-2</v>
      </c>
      <c r="P135" s="5">
        <f t="shared" si="15"/>
        <v>0</v>
      </c>
      <c r="Q135" s="5">
        <f t="shared" si="16"/>
        <v>0</v>
      </c>
      <c r="R135" s="5">
        <f t="shared" si="17"/>
        <v>1</v>
      </c>
      <c r="S135" s="5">
        <f t="shared" si="18"/>
        <v>0</v>
      </c>
      <c r="T135" s="5">
        <f t="shared" si="19"/>
        <v>0</v>
      </c>
      <c r="U135" s="5">
        <f t="shared" si="20"/>
        <v>0</v>
      </c>
    </row>
    <row r="136" spans="1:21" x14ac:dyDescent="0.25">
      <c r="A136" s="4" t="s">
        <v>130</v>
      </c>
      <c r="B136" s="4">
        <v>269</v>
      </c>
      <c r="C136" s="4">
        <v>2016</v>
      </c>
      <c r="D136" s="4" t="s">
        <v>118</v>
      </c>
      <c r="E136" s="4" t="s">
        <v>155</v>
      </c>
      <c r="F136" s="4">
        <v>78</v>
      </c>
      <c r="G136" s="4">
        <v>13</v>
      </c>
      <c r="H136" s="4">
        <v>6</v>
      </c>
      <c r="K136" s="4">
        <v>78</v>
      </c>
      <c r="O136" s="5">
        <f t="shared" si="14"/>
        <v>7.6923076923076927E-2</v>
      </c>
      <c r="P136" s="5">
        <f t="shared" si="15"/>
        <v>0</v>
      </c>
      <c r="Q136" s="5">
        <f t="shared" si="16"/>
        <v>0</v>
      </c>
      <c r="R136" s="5">
        <f t="shared" si="17"/>
        <v>1</v>
      </c>
      <c r="S136" s="5">
        <f t="shared" si="18"/>
        <v>0</v>
      </c>
      <c r="T136" s="5">
        <f t="shared" si="19"/>
        <v>0</v>
      </c>
      <c r="U136" s="5">
        <f t="shared" si="20"/>
        <v>0</v>
      </c>
    </row>
    <row r="137" spans="1:21" x14ac:dyDescent="0.25">
      <c r="A137" s="4" t="s">
        <v>130</v>
      </c>
      <c r="B137" s="4">
        <v>269</v>
      </c>
      <c r="C137" s="4">
        <v>2017</v>
      </c>
      <c r="D137" s="4" t="s">
        <v>118</v>
      </c>
      <c r="E137" s="4" t="s">
        <v>155</v>
      </c>
      <c r="F137" s="4">
        <v>224</v>
      </c>
      <c r="G137" s="4">
        <v>15</v>
      </c>
      <c r="H137" s="4">
        <v>223</v>
      </c>
      <c r="K137" s="4">
        <v>224</v>
      </c>
      <c r="O137" s="5">
        <f t="shared" si="14"/>
        <v>0.9955357142857143</v>
      </c>
      <c r="P137" s="5">
        <f t="shared" si="15"/>
        <v>0</v>
      </c>
      <c r="Q137" s="5">
        <f t="shared" si="16"/>
        <v>0</v>
      </c>
      <c r="R137" s="5">
        <f t="shared" si="17"/>
        <v>1</v>
      </c>
      <c r="S137" s="5">
        <f t="shared" si="18"/>
        <v>0</v>
      </c>
      <c r="T137" s="5">
        <f t="shared" si="19"/>
        <v>0</v>
      </c>
      <c r="U137" s="5">
        <f t="shared" si="20"/>
        <v>0</v>
      </c>
    </row>
    <row r="138" spans="1:21" x14ac:dyDescent="0.25">
      <c r="A138" s="4" t="s">
        <v>130</v>
      </c>
      <c r="B138" s="4">
        <v>269</v>
      </c>
      <c r="C138" s="4">
        <v>2018</v>
      </c>
      <c r="D138" s="4" t="s">
        <v>118</v>
      </c>
      <c r="E138" s="4" t="s">
        <v>155</v>
      </c>
      <c r="F138" s="4">
        <v>182</v>
      </c>
      <c r="G138" s="4">
        <v>14</v>
      </c>
      <c r="H138" s="4">
        <v>115</v>
      </c>
      <c r="K138" s="4">
        <v>182</v>
      </c>
      <c r="O138" s="5">
        <f t="shared" si="14"/>
        <v>0.63186813186813184</v>
      </c>
      <c r="P138" s="5">
        <f t="shared" si="15"/>
        <v>0</v>
      </c>
      <c r="Q138" s="5">
        <f t="shared" si="16"/>
        <v>0</v>
      </c>
      <c r="R138" s="5">
        <f t="shared" si="17"/>
        <v>1</v>
      </c>
      <c r="S138" s="5">
        <f t="shared" si="18"/>
        <v>0</v>
      </c>
      <c r="T138" s="5">
        <f t="shared" si="19"/>
        <v>0</v>
      </c>
      <c r="U138" s="5">
        <f t="shared" si="20"/>
        <v>0</v>
      </c>
    </row>
    <row r="139" spans="1:21" x14ac:dyDescent="0.25">
      <c r="A139" s="4" t="s">
        <v>130</v>
      </c>
      <c r="B139" s="4">
        <v>269</v>
      </c>
      <c r="C139" s="4">
        <v>2019</v>
      </c>
      <c r="D139" s="4" t="s">
        <v>118</v>
      </c>
      <c r="E139" s="4" t="s">
        <v>155</v>
      </c>
      <c r="F139" s="4">
        <v>137</v>
      </c>
      <c r="G139" s="4">
        <v>12</v>
      </c>
      <c r="H139" s="4">
        <v>137</v>
      </c>
      <c r="K139" s="4">
        <v>137</v>
      </c>
      <c r="O139" s="5">
        <f t="shared" si="14"/>
        <v>1</v>
      </c>
      <c r="P139" s="5">
        <f t="shared" si="15"/>
        <v>0</v>
      </c>
      <c r="Q139" s="5">
        <f t="shared" si="16"/>
        <v>0</v>
      </c>
      <c r="R139" s="5">
        <f t="shared" si="17"/>
        <v>1</v>
      </c>
      <c r="S139" s="5">
        <f t="shared" si="18"/>
        <v>0</v>
      </c>
      <c r="T139" s="5">
        <f t="shared" si="19"/>
        <v>0</v>
      </c>
      <c r="U139" s="5">
        <f t="shared" si="20"/>
        <v>0</v>
      </c>
    </row>
    <row r="140" spans="1:21" x14ac:dyDescent="0.25">
      <c r="A140" s="4" t="s">
        <v>130</v>
      </c>
      <c r="B140" s="4">
        <v>269</v>
      </c>
      <c r="C140" s="4">
        <v>2020</v>
      </c>
      <c r="D140" s="4" t="s">
        <v>118</v>
      </c>
      <c r="E140" s="4" t="s">
        <v>155</v>
      </c>
      <c r="F140" s="4">
        <v>140</v>
      </c>
      <c r="G140" s="4">
        <v>13</v>
      </c>
      <c r="H140" s="4">
        <v>140</v>
      </c>
      <c r="K140" s="4">
        <v>140</v>
      </c>
      <c r="O140" s="5">
        <f t="shared" si="14"/>
        <v>1</v>
      </c>
      <c r="P140" s="5">
        <f t="shared" si="15"/>
        <v>0</v>
      </c>
      <c r="Q140" s="5">
        <f t="shared" si="16"/>
        <v>0</v>
      </c>
      <c r="R140" s="5">
        <f t="shared" si="17"/>
        <v>1</v>
      </c>
      <c r="S140" s="5">
        <f t="shared" si="18"/>
        <v>0</v>
      </c>
      <c r="T140" s="5">
        <f t="shared" si="19"/>
        <v>0</v>
      </c>
      <c r="U140" s="5">
        <f t="shared" si="20"/>
        <v>0</v>
      </c>
    </row>
    <row r="141" spans="1:21" x14ac:dyDescent="0.25">
      <c r="A141" s="4" t="s">
        <v>130</v>
      </c>
      <c r="B141" s="4">
        <v>270</v>
      </c>
      <c r="C141" s="4">
        <v>2012</v>
      </c>
      <c r="D141" s="4" t="s">
        <v>129</v>
      </c>
      <c r="E141" s="4" t="s">
        <v>155</v>
      </c>
      <c r="F141" s="4">
        <v>120</v>
      </c>
      <c r="G141" s="4">
        <v>16</v>
      </c>
      <c r="H141" s="4">
        <v>75</v>
      </c>
      <c r="K141" s="4">
        <v>120</v>
      </c>
      <c r="O141" s="5">
        <f t="shared" si="14"/>
        <v>0.625</v>
      </c>
      <c r="P141" s="5">
        <f t="shared" si="15"/>
        <v>0</v>
      </c>
      <c r="Q141" s="5">
        <f t="shared" si="16"/>
        <v>0</v>
      </c>
      <c r="R141" s="5">
        <f t="shared" si="17"/>
        <v>1</v>
      </c>
      <c r="S141" s="5">
        <f t="shared" si="18"/>
        <v>0</v>
      </c>
      <c r="T141" s="5">
        <f t="shared" si="19"/>
        <v>0</v>
      </c>
      <c r="U141" s="5">
        <f t="shared" si="20"/>
        <v>0</v>
      </c>
    </row>
    <row r="142" spans="1:21" x14ac:dyDescent="0.25">
      <c r="A142" s="4" t="s">
        <v>130</v>
      </c>
      <c r="B142" s="4">
        <v>270</v>
      </c>
      <c r="C142" s="4">
        <v>2013</v>
      </c>
      <c r="D142" s="4" t="s">
        <v>129</v>
      </c>
      <c r="E142" s="4" t="s">
        <v>155</v>
      </c>
      <c r="F142" s="4">
        <v>120</v>
      </c>
      <c r="G142" s="4">
        <v>16</v>
      </c>
      <c r="H142" s="4">
        <v>36</v>
      </c>
      <c r="K142" s="4">
        <v>120</v>
      </c>
      <c r="O142" s="5">
        <f t="shared" si="14"/>
        <v>0.3</v>
      </c>
      <c r="P142" s="5">
        <f t="shared" si="15"/>
        <v>0</v>
      </c>
      <c r="Q142" s="5">
        <f t="shared" si="16"/>
        <v>0</v>
      </c>
      <c r="R142" s="5">
        <f t="shared" si="17"/>
        <v>1</v>
      </c>
      <c r="S142" s="5">
        <f t="shared" si="18"/>
        <v>0</v>
      </c>
      <c r="T142" s="5">
        <f t="shared" si="19"/>
        <v>0</v>
      </c>
      <c r="U142" s="5">
        <f t="shared" si="20"/>
        <v>0</v>
      </c>
    </row>
    <row r="143" spans="1:21" x14ac:dyDescent="0.25">
      <c r="A143" s="4" t="s">
        <v>130</v>
      </c>
      <c r="B143" s="4">
        <v>270</v>
      </c>
      <c r="C143" s="4">
        <v>2014</v>
      </c>
      <c r="D143" s="4" t="s">
        <v>129</v>
      </c>
      <c r="E143" s="4" t="s">
        <v>155</v>
      </c>
      <c r="F143" s="4">
        <v>120</v>
      </c>
      <c r="G143" s="4">
        <v>16</v>
      </c>
      <c r="H143" s="4">
        <v>97</v>
      </c>
      <c r="K143" s="4">
        <v>120</v>
      </c>
      <c r="O143" s="5">
        <f t="shared" si="14"/>
        <v>0.80833333333333335</v>
      </c>
      <c r="P143" s="5">
        <f t="shared" si="15"/>
        <v>0</v>
      </c>
      <c r="Q143" s="5">
        <f t="shared" si="16"/>
        <v>0</v>
      </c>
      <c r="R143" s="5">
        <f t="shared" si="17"/>
        <v>1</v>
      </c>
      <c r="S143" s="5">
        <f t="shared" si="18"/>
        <v>0</v>
      </c>
      <c r="T143" s="5">
        <f t="shared" si="19"/>
        <v>0</v>
      </c>
      <c r="U143" s="5">
        <f t="shared" si="20"/>
        <v>0</v>
      </c>
    </row>
    <row r="144" spans="1:21" x14ac:dyDescent="0.25">
      <c r="A144" s="4" t="s">
        <v>130</v>
      </c>
      <c r="B144" s="4">
        <v>270</v>
      </c>
      <c r="C144" s="4">
        <v>2015</v>
      </c>
      <c r="D144" s="4" t="s">
        <v>129</v>
      </c>
      <c r="E144" s="4" t="s">
        <v>155</v>
      </c>
      <c r="F144" s="4">
        <v>120</v>
      </c>
      <c r="G144" s="4">
        <v>16</v>
      </c>
      <c r="H144" s="4">
        <v>99</v>
      </c>
      <c r="K144" s="4">
        <v>119</v>
      </c>
      <c r="O144" s="5">
        <f t="shared" si="14"/>
        <v>0.82499999999999996</v>
      </c>
      <c r="P144" s="5">
        <f t="shared" si="15"/>
        <v>0</v>
      </c>
      <c r="Q144" s="5">
        <f t="shared" si="16"/>
        <v>0</v>
      </c>
      <c r="R144" s="5">
        <f t="shared" si="17"/>
        <v>0.9916666666666667</v>
      </c>
      <c r="S144" s="5">
        <f t="shared" si="18"/>
        <v>0</v>
      </c>
      <c r="T144" s="5">
        <f t="shared" si="19"/>
        <v>0</v>
      </c>
      <c r="U144" s="5">
        <f t="shared" si="20"/>
        <v>0</v>
      </c>
    </row>
    <row r="145" spans="1:21" x14ac:dyDescent="0.25">
      <c r="A145" s="4" t="s">
        <v>130</v>
      </c>
      <c r="B145" s="4">
        <v>270</v>
      </c>
      <c r="C145" s="4">
        <v>2016</v>
      </c>
      <c r="D145" s="4" t="s">
        <v>129</v>
      </c>
      <c r="E145" s="4" t="s">
        <v>155</v>
      </c>
      <c r="F145" s="4">
        <v>120</v>
      </c>
      <c r="G145" s="4">
        <v>16</v>
      </c>
      <c r="H145" s="4">
        <v>47</v>
      </c>
      <c r="K145" s="4">
        <v>120</v>
      </c>
      <c r="O145" s="5">
        <f t="shared" si="14"/>
        <v>0.39166666666666666</v>
      </c>
      <c r="P145" s="5">
        <f t="shared" si="15"/>
        <v>0</v>
      </c>
      <c r="Q145" s="5">
        <f t="shared" si="16"/>
        <v>0</v>
      </c>
      <c r="R145" s="5">
        <f t="shared" si="17"/>
        <v>1</v>
      </c>
      <c r="S145" s="5">
        <f t="shared" si="18"/>
        <v>0</v>
      </c>
      <c r="T145" s="5">
        <f t="shared" si="19"/>
        <v>0</v>
      </c>
      <c r="U145" s="5">
        <f t="shared" si="20"/>
        <v>0</v>
      </c>
    </row>
    <row r="146" spans="1:21" x14ac:dyDescent="0.25">
      <c r="A146" s="4" t="s">
        <v>130</v>
      </c>
      <c r="B146" s="4">
        <v>270</v>
      </c>
      <c r="C146" s="4">
        <v>2017</v>
      </c>
      <c r="D146" s="4" t="s">
        <v>129</v>
      </c>
      <c r="E146" s="4" t="s">
        <v>155</v>
      </c>
      <c r="F146" s="4">
        <v>120</v>
      </c>
      <c r="G146" s="4">
        <v>16</v>
      </c>
      <c r="H146" s="4">
        <v>65</v>
      </c>
      <c r="I146" s="4">
        <v>65</v>
      </c>
      <c r="K146" s="4">
        <v>120</v>
      </c>
      <c r="O146" s="5">
        <f t="shared" si="14"/>
        <v>0.54166666666666663</v>
      </c>
      <c r="P146" s="5">
        <f t="shared" si="15"/>
        <v>0.54166666666666663</v>
      </c>
      <c r="Q146" s="5">
        <f t="shared" si="16"/>
        <v>0</v>
      </c>
      <c r="R146" s="5">
        <f t="shared" si="17"/>
        <v>1</v>
      </c>
      <c r="S146" s="5">
        <f t="shared" si="18"/>
        <v>0</v>
      </c>
      <c r="T146" s="5">
        <f t="shared" si="19"/>
        <v>0</v>
      </c>
      <c r="U146" s="5">
        <f t="shared" si="20"/>
        <v>0</v>
      </c>
    </row>
    <row r="147" spans="1:21" x14ac:dyDescent="0.25">
      <c r="A147" s="4" t="s">
        <v>130</v>
      </c>
      <c r="B147" s="4">
        <v>270</v>
      </c>
      <c r="C147" s="4">
        <v>2018</v>
      </c>
      <c r="D147" s="4" t="s">
        <v>129</v>
      </c>
      <c r="E147" s="4" t="s">
        <v>155</v>
      </c>
      <c r="F147" s="4">
        <v>120</v>
      </c>
      <c r="G147" s="4">
        <v>16</v>
      </c>
      <c r="H147" s="4">
        <v>46</v>
      </c>
      <c r="I147" s="4">
        <v>46</v>
      </c>
      <c r="K147" s="4">
        <v>120</v>
      </c>
      <c r="O147" s="5">
        <f t="shared" si="14"/>
        <v>0.38333333333333336</v>
      </c>
      <c r="P147" s="5">
        <f t="shared" si="15"/>
        <v>0.38333333333333336</v>
      </c>
      <c r="Q147" s="5">
        <f t="shared" si="16"/>
        <v>0</v>
      </c>
      <c r="R147" s="5">
        <f t="shared" si="17"/>
        <v>1</v>
      </c>
      <c r="S147" s="5">
        <f t="shared" si="18"/>
        <v>0</v>
      </c>
      <c r="T147" s="5">
        <f t="shared" si="19"/>
        <v>0</v>
      </c>
      <c r="U147" s="5">
        <f t="shared" si="20"/>
        <v>0</v>
      </c>
    </row>
    <row r="148" spans="1:21" x14ac:dyDescent="0.25">
      <c r="A148" s="4" t="s">
        <v>130</v>
      </c>
      <c r="B148" s="4">
        <v>270</v>
      </c>
      <c r="C148" s="4">
        <v>2019</v>
      </c>
      <c r="D148" s="4" t="s">
        <v>129</v>
      </c>
      <c r="E148" s="4" t="s">
        <v>155</v>
      </c>
      <c r="F148" s="4">
        <v>179</v>
      </c>
      <c r="G148" s="4">
        <v>16</v>
      </c>
      <c r="H148" s="4">
        <v>55</v>
      </c>
      <c r="I148" s="4">
        <v>55</v>
      </c>
      <c r="K148" s="4">
        <v>179</v>
      </c>
      <c r="O148" s="5">
        <f t="shared" si="14"/>
        <v>0.30726256983240224</v>
      </c>
      <c r="P148" s="5">
        <f t="shared" si="15"/>
        <v>0.30726256983240224</v>
      </c>
      <c r="Q148" s="5">
        <f t="shared" si="16"/>
        <v>0</v>
      </c>
      <c r="R148" s="5">
        <f t="shared" si="17"/>
        <v>1</v>
      </c>
      <c r="S148" s="5">
        <f t="shared" si="18"/>
        <v>0</v>
      </c>
      <c r="T148" s="5">
        <f t="shared" si="19"/>
        <v>0</v>
      </c>
      <c r="U148" s="5">
        <f t="shared" si="20"/>
        <v>0</v>
      </c>
    </row>
    <row r="149" spans="1:21" x14ac:dyDescent="0.25">
      <c r="A149" s="4" t="s">
        <v>130</v>
      </c>
      <c r="B149" s="4">
        <v>270</v>
      </c>
      <c r="C149" s="4">
        <v>2020</v>
      </c>
      <c r="D149" s="4" t="s">
        <v>129</v>
      </c>
      <c r="E149" s="4" t="s">
        <v>155</v>
      </c>
      <c r="F149" s="4">
        <v>120</v>
      </c>
      <c r="G149" s="4">
        <v>16</v>
      </c>
      <c r="H149" s="4">
        <v>119</v>
      </c>
      <c r="I149" s="4">
        <v>102</v>
      </c>
      <c r="J149" s="4">
        <v>54</v>
      </c>
      <c r="K149" s="4">
        <v>120</v>
      </c>
      <c r="L149" s="4">
        <v>54</v>
      </c>
      <c r="O149" s="5">
        <f t="shared" si="14"/>
        <v>0.9916666666666667</v>
      </c>
      <c r="P149" s="5">
        <f t="shared" si="15"/>
        <v>0.85</v>
      </c>
      <c r="Q149" s="5">
        <f t="shared" si="16"/>
        <v>0.45</v>
      </c>
      <c r="R149" s="5">
        <f t="shared" si="17"/>
        <v>1</v>
      </c>
      <c r="S149" s="5">
        <f t="shared" si="18"/>
        <v>0.45</v>
      </c>
      <c r="T149" s="5">
        <f t="shared" si="19"/>
        <v>0</v>
      </c>
      <c r="U149" s="5">
        <f t="shared" si="20"/>
        <v>0</v>
      </c>
    </row>
    <row r="150" spans="1:21" x14ac:dyDescent="0.25">
      <c r="A150" s="4" t="s">
        <v>132</v>
      </c>
      <c r="B150" s="4">
        <v>299</v>
      </c>
      <c r="C150" s="4">
        <v>2012</v>
      </c>
      <c r="D150" s="4" t="s">
        <v>96</v>
      </c>
      <c r="E150" s="4" t="s">
        <v>155</v>
      </c>
      <c r="F150" s="4">
        <v>320</v>
      </c>
      <c r="G150" s="4">
        <v>18</v>
      </c>
      <c r="H150" s="4">
        <v>245</v>
      </c>
      <c r="K150" s="4">
        <v>320</v>
      </c>
      <c r="O150" s="5">
        <f t="shared" si="14"/>
        <v>0.765625</v>
      </c>
      <c r="P150" s="5">
        <f t="shared" si="15"/>
        <v>0</v>
      </c>
      <c r="Q150" s="5">
        <f t="shared" si="16"/>
        <v>0</v>
      </c>
      <c r="R150" s="5">
        <f t="shared" si="17"/>
        <v>1</v>
      </c>
      <c r="S150" s="5">
        <f t="shared" si="18"/>
        <v>0</v>
      </c>
      <c r="T150" s="5">
        <f t="shared" si="19"/>
        <v>0</v>
      </c>
      <c r="U150" s="5">
        <f t="shared" si="20"/>
        <v>0</v>
      </c>
    </row>
    <row r="151" spans="1:21" x14ac:dyDescent="0.25">
      <c r="A151" s="4" t="s">
        <v>132</v>
      </c>
      <c r="B151" s="4">
        <v>299</v>
      </c>
      <c r="C151" s="4">
        <v>2013</v>
      </c>
      <c r="D151" s="4" t="s">
        <v>96</v>
      </c>
      <c r="E151" s="4" t="s">
        <v>155</v>
      </c>
      <c r="F151" s="4">
        <v>320</v>
      </c>
      <c r="G151" s="4">
        <v>18</v>
      </c>
      <c r="H151" s="4">
        <v>179</v>
      </c>
      <c r="K151" s="4">
        <v>320</v>
      </c>
      <c r="O151" s="5">
        <f t="shared" si="14"/>
        <v>0.55937499999999996</v>
      </c>
      <c r="P151" s="5">
        <f t="shared" si="15"/>
        <v>0</v>
      </c>
      <c r="Q151" s="5">
        <f t="shared" si="16"/>
        <v>0</v>
      </c>
      <c r="R151" s="5">
        <f t="shared" si="17"/>
        <v>1</v>
      </c>
      <c r="S151" s="5">
        <f t="shared" si="18"/>
        <v>0</v>
      </c>
      <c r="T151" s="5">
        <f t="shared" si="19"/>
        <v>0</v>
      </c>
      <c r="U151" s="5">
        <f t="shared" si="20"/>
        <v>0</v>
      </c>
    </row>
    <row r="152" spans="1:21" x14ac:dyDescent="0.25">
      <c r="A152" s="4" t="s">
        <v>132</v>
      </c>
      <c r="B152" s="4">
        <v>299</v>
      </c>
      <c r="C152" s="4">
        <v>2014</v>
      </c>
      <c r="D152" s="4" t="s">
        <v>96</v>
      </c>
      <c r="E152" s="4" t="s">
        <v>155</v>
      </c>
      <c r="F152" s="4">
        <v>320</v>
      </c>
      <c r="G152" s="4">
        <v>18</v>
      </c>
      <c r="H152" s="4">
        <v>309</v>
      </c>
      <c r="K152" s="4">
        <v>320</v>
      </c>
      <c r="O152" s="5">
        <f t="shared" si="14"/>
        <v>0.96562499999999996</v>
      </c>
      <c r="P152" s="5">
        <f t="shared" si="15"/>
        <v>0</v>
      </c>
      <c r="Q152" s="5">
        <f t="shared" si="16"/>
        <v>0</v>
      </c>
      <c r="R152" s="5">
        <f t="shared" si="17"/>
        <v>1</v>
      </c>
      <c r="S152" s="5">
        <f t="shared" si="18"/>
        <v>0</v>
      </c>
      <c r="T152" s="5">
        <f t="shared" si="19"/>
        <v>0</v>
      </c>
      <c r="U152" s="5">
        <f t="shared" si="20"/>
        <v>0</v>
      </c>
    </row>
    <row r="153" spans="1:21" x14ac:dyDescent="0.25">
      <c r="A153" s="4" t="s">
        <v>132</v>
      </c>
      <c r="B153" s="4">
        <v>299</v>
      </c>
      <c r="C153" s="4">
        <v>2015</v>
      </c>
      <c r="D153" s="4" t="s">
        <v>96</v>
      </c>
      <c r="E153" s="4" t="s">
        <v>155</v>
      </c>
      <c r="F153" s="4">
        <v>204</v>
      </c>
      <c r="G153" s="4">
        <v>20</v>
      </c>
      <c r="H153" s="4">
        <v>202</v>
      </c>
      <c r="K153" s="4">
        <v>204</v>
      </c>
      <c r="O153" s="5">
        <f t="shared" si="14"/>
        <v>0.99019607843137258</v>
      </c>
      <c r="P153" s="5">
        <f t="shared" si="15"/>
        <v>0</v>
      </c>
      <c r="Q153" s="5">
        <f t="shared" si="16"/>
        <v>0</v>
      </c>
      <c r="R153" s="5">
        <f t="shared" si="17"/>
        <v>1</v>
      </c>
      <c r="S153" s="5">
        <f t="shared" si="18"/>
        <v>0</v>
      </c>
      <c r="T153" s="5">
        <f t="shared" si="19"/>
        <v>0</v>
      </c>
      <c r="U153" s="5">
        <f t="shared" si="20"/>
        <v>0</v>
      </c>
    </row>
    <row r="154" spans="1:21" x14ac:dyDescent="0.25">
      <c r="A154" s="4" t="s">
        <v>132</v>
      </c>
      <c r="B154" s="4">
        <v>299</v>
      </c>
      <c r="C154" s="4">
        <v>2016</v>
      </c>
      <c r="D154" s="4" t="s">
        <v>96</v>
      </c>
      <c r="E154" s="4" t="s">
        <v>155</v>
      </c>
      <c r="F154" s="4">
        <v>410</v>
      </c>
      <c r="G154" s="4">
        <v>20</v>
      </c>
      <c r="H154" s="4">
        <v>155</v>
      </c>
      <c r="K154" s="4">
        <v>410</v>
      </c>
      <c r="O154" s="5">
        <f t="shared" si="14"/>
        <v>0.37804878048780488</v>
      </c>
      <c r="P154" s="5">
        <f t="shared" si="15"/>
        <v>0</v>
      </c>
      <c r="Q154" s="5">
        <f t="shared" si="16"/>
        <v>0</v>
      </c>
      <c r="R154" s="5">
        <f t="shared" si="17"/>
        <v>1</v>
      </c>
      <c r="S154" s="5">
        <f t="shared" si="18"/>
        <v>0</v>
      </c>
      <c r="T154" s="5">
        <f t="shared" si="19"/>
        <v>0</v>
      </c>
      <c r="U154" s="5">
        <f t="shared" si="20"/>
        <v>0</v>
      </c>
    </row>
    <row r="155" spans="1:21" x14ac:dyDescent="0.25">
      <c r="A155" s="4" t="s">
        <v>132</v>
      </c>
      <c r="B155" s="4">
        <v>299</v>
      </c>
      <c r="C155" s="4">
        <v>2017</v>
      </c>
      <c r="D155" s="4" t="s">
        <v>96</v>
      </c>
      <c r="E155" s="4" t="s">
        <v>155</v>
      </c>
      <c r="F155" s="4">
        <v>336</v>
      </c>
      <c r="G155" s="4">
        <v>18</v>
      </c>
      <c r="H155" s="4">
        <v>90</v>
      </c>
      <c r="K155" s="4">
        <v>336</v>
      </c>
      <c r="O155" s="5">
        <f t="shared" si="14"/>
        <v>0.26785714285714285</v>
      </c>
      <c r="P155" s="5">
        <f t="shared" si="15"/>
        <v>0</v>
      </c>
      <c r="Q155" s="5">
        <f t="shared" si="16"/>
        <v>0</v>
      </c>
      <c r="R155" s="5">
        <f t="shared" si="17"/>
        <v>1</v>
      </c>
      <c r="S155" s="5">
        <f t="shared" si="18"/>
        <v>0</v>
      </c>
      <c r="T155" s="5">
        <f t="shared" si="19"/>
        <v>0</v>
      </c>
      <c r="U155" s="5">
        <f t="shared" si="20"/>
        <v>0</v>
      </c>
    </row>
    <row r="156" spans="1:21" x14ac:dyDescent="0.25">
      <c r="A156" s="4" t="s">
        <v>132</v>
      </c>
      <c r="B156" s="4">
        <v>299</v>
      </c>
      <c r="C156" s="4">
        <v>2018</v>
      </c>
      <c r="D156" s="4" t="s">
        <v>96</v>
      </c>
      <c r="E156" s="4" t="s">
        <v>155</v>
      </c>
      <c r="F156" s="4">
        <v>336</v>
      </c>
      <c r="G156" s="4">
        <v>18</v>
      </c>
      <c r="H156" s="4">
        <v>207</v>
      </c>
      <c r="I156" s="4">
        <v>207</v>
      </c>
      <c r="K156" s="4">
        <v>336</v>
      </c>
      <c r="O156" s="5">
        <f t="shared" si="14"/>
        <v>0.6160714285714286</v>
      </c>
      <c r="P156" s="5">
        <f t="shared" si="15"/>
        <v>0.6160714285714286</v>
      </c>
      <c r="Q156" s="5">
        <f t="shared" si="16"/>
        <v>0</v>
      </c>
      <c r="R156" s="5">
        <f t="shared" si="17"/>
        <v>1</v>
      </c>
      <c r="S156" s="5">
        <f t="shared" si="18"/>
        <v>0</v>
      </c>
      <c r="T156" s="5">
        <f t="shared" si="19"/>
        <v>0</v>
      </c>
      <c r="U156" s="5">
        <f t="shared" si="20"/>
        <v>0</v>
      </c>
    </row>
    <row r="157" spans="1:21" x14ac:dyDescent="0.25">
      <c r="A157" s="4" t="s">
        <v>132</v>
      </c>
      <c r="B157" s="4">
        <v>299</v>
      </c>
      <c r="C157" s="4">
        <v>2019</v>
      </c>
      <c r="D157" s="4" t="s">
        <v>96</v>
      </c>
      <c r="E157" s="4" t="s">
        <v>155</v>
      </c>
      <c r="F157" s="4">
        <v>410</v>
      </c>
      <c r="G157" s="4">
        <v>20</v>
      </c>
      <c r="H157" s="4">
        <v>385</v>
      </c>
      <c r="I157" s="4">
        <v>385</v>
      </c>
      <c r="K157" s="4">
        <v>410</v>
      </c>
      <c r="O157" s="5">
        <f t="shared" si="14"/>
        <v>0.93902439024390238</v>
      </c>
      <c r="P157" s="5">
        <f t="shared" si="15"/>
        <v>0.93902439024390238</v>
      </c>
      <c r="Q157" s="5">
        <f t="shared" si="16"/>
        <v>0</v>
      </c>
      <c r="R157" s="5">
        <f t="shared" si="17"/>
        <v>1</v>
      </c>
      <c r="S157" s="5">
        <f t="shared" si="18"/>
        <v>0</v>
      </c>
      <c r="T157" s="5">
        <f t="shared" si="19"/>
        <v>0</v>
      </c>
      <c r="U157" s="5">
        <f t="shared" si="20"/>
        <v>0</v>
      </c>
    </row>
    <row r="158" spans="1:21" x14ac:dyDescent="0.25">
      <c r="A158" s="4" t="s">
        <v>132</v>
      </c>
      <c r="B158" s="4">
        <v>299</v>
      </c>
      <c r="C158" s="4">
        <v>2020</v>
      </c>
      <c r="D158" s="4" t="s">
        <v>96</v>
      </c>
      <c r="E158" s="4" t="s">
        <v>155</v>
      </c>
      <c r="F158" s="4">
        <v>510</v>
      </c>
      <c r="G158" s="4">
        <v>20</v>
      </c>
      <c r="H158" s="4">
        <v>184</v>
      </c>
      <c r="I158" s="4">
        <v>184</v>
      </c>
      <c r="K158" s="4">
        <v>510</v>
      </c>
      <c r="O158" s="5">
        <f t="shared" si="14"/>
        <v>0.36078431372549019</v>
      </c>
      <c r="P158" s="5">
        <f t="shared" si="15"/>
        <v>0.36078431372549019</v>
      </c>
      <c r="Q158" s="5">
        <f t="shared" si="16"/>
        <v>0</v>
      </c>
      <c r="R158" s="5">
        <f t="shared" si="17"/>
        <v>1</v>
      </c>
      <c r="S158" s="5">
        <f t="shared" si="18"/>
        <v>0</v>
      </c>
      <c r="T158" s="5">
        <f t="shared" si="19"/>
        <v>0</v>
      </c>
      <c r="U158" s="5">
        <f t="shared" si="20"/>
        <v>0</v>
      </c>
    </row>
    <row r="159" spans="1:21" x14ac:dyDescent="0.25">
      <c r="A159" s="4" t="s">
        <v>132</v>
      </c>
      <c r="B159" s="4">
        <v>300</v>
      </c>
      <c r="C159" s="4">
        <v>2011</v>
      </c>
      <c r="D159" s="4" t="s">
        <v>118</v>
      </c>
      <c r="E159" s="4" t="s">
        <v>155</v>
      </c>
      <c r="F159" s="4">
        <v>258</v>
      </c>
      <c r="G159" s="4">
        <v>25</v>
      </c>
      <c r="K159" s="4">
        <v>258</v>
      </c>
      <c r="O159" s="5">
        <f t="shared" si="14"/>
        <v>0</v>
      </c>
      <c r="P159" s="5">
        <f t="shared" si="15"/>
        <v>0</v>
      </c>
      <c r="Q159" s="5">
        <f t="shared" si="16"/>
        <v>0</v>
      </c>
      <c r="R159" s="5">
        <f t="shared" si="17"/>
        <v>1</v>
      </c>
      <c r="S159" s="5">
        <f t="shared" si="18"/>
        <v>0</v>
      </c>
      <c r="T159" s="5">
        <f t="shared" si="19"/>
        <v>0</v>
      </c>
      <c r="U159" s="5">
        <f t="shared" si="20"/>
        <v>0</v>
      </c>
    </row>
    <row r="160" spans="1:21" x14ac:dyDescent="0.25">
      <c r="A160" s="4" t="s">
        <v>132</v>
      </c>
      <c r="B160" s="4">
        <v>300</v>
      </c>
      <c r="C160" s="4">
        <v>2012</v>
      </c>
      <c r="D160" s="4" t="s">
        <v>118</v>
      </c>
      <c r="E160" s="4" t="s">
        <v>155</v>
      </c>
      <c r="F160" s="4">
        <v>270</v>
      </c>
      <c r="G160" s="4">
        <v>20</v>
      </c>
      <c r="K160" s="4">
        <v>270</v>
      </c>
      <c r="O160" s="5">
        <f t="shared" si="14"/>
        <v>0</v>
      </c>
      <c r="P160" s="5">
        <f t="shared" si="15"/>
        <v>0</v>
      </c>
      <c r="Q160" s="5">
        <f t="shared" si="16"/>
        <v>0</v>
      </c>
      <c r="R160" s="5">
        <f t="shared" si="17"/>
        <v>1</v>
      </c>
      <c r="S160" s="5">
        <f t="shared" si="18"/>
        <v>0</v>
      </c>
      <c r="T160" s="5">
        <f t="shared" si="19"/>
        <v>0</v>
      </c>
      <c r="U160" s="5">
        <f t="shared" si="20"/>
        <v>0</v>
      </c>
    </row>
    <row r="161" spans="1:21" x14ac:dyDescent="0.25">
      <c r="A161" s="4" t="s">
        <v>132</v>
      </c>
      <c r="B161" s="4">
        <v>300</v>
      </c>
      <c r="C161" s="4">
        <v>2013</v>
      </c>
      <c r="D161" s="4" t="s">
        <v>118</v>
      </c>
      <c r="E161" s="4" t="s">
        <v>155</v>
      </c>
      <c r="F161" s="4">
        <v>271</v>
      </c>
      <c r="G161" s="4">
        <v>20</v>
      </c>
      <c r="K161" s="4">
        <v>271</v>
      </c>
      <c r="O161" s="5">
        <f t="shared" si="14"/>
        <v>0</v>
      </c>
      <c r="P161" s="5">
        <f t="shared" si="15"/>
        <v>0</v>
      </c>
      <c r="Q161" s="5">
        <f t="shared" si="16"/>
        <v>0</v>
      </c>
      <c r="R161" s="5">
        <f t="shared" si="17"/>
        <v>1</v>
      </c>
      <c r="S161" s="5">
        <f t="shared" si="18"/>
        <v>0</v>
      </c>
      <c r="T161" s="5">
        <f t="shared" si="19"/>
        <v>0</v>
      </c>
      <c r="U161" s="5">
        <f t="shared" si="20"/>
        <v>0</v>
      </c>
    </row>
    <row r="162" spans="1:21" x14ac:dyDescent="0.25">
      <c r="A162" s="4" t="s">
        <v>132</v>
      </c>
      <c r="B162" s="4">
        <v>300</v>
      </c>
      <c r="C162" s="4">
        <v>2014</v>
      </c>
      <c r="D162" s="4" t="s">
        <v>118</v>
      </c>
      <c r="E162" s="4" t="s">
        <v>155</v>
      </c>
      <c r="F162" s="4">
        <v>271</v>
      </c>
      <c r="G162" s="4">
        <v>20</v>
      </c>
      <c r="K162" s="4">
        <v>271</v>
      </c>
      <c r="O162" s="5">
        <f t="shared" si="14"/>
        <v>0</v>
      </c>
      <c r="P162" s="5">
        <f t="shared" si="15"/>
        <v>0</v>
      </c>
      <c r="Q162" s="5">
        <f t="shared" si="16"/>
        <v>0</v>
      </c>
      <c r="R162" s="5">
        <f t="shared" si="17"/>
        <v>1</v>
      </c>
      <c r="S162" s="5">
        <f t="shared" si="18"/>
        <v>0</v>
      </c>
      <c r="T162" s="5">
        <f t="shared" si="19"/>
        <v>0</v>
      </c>
      <c r="U162" s="5">
        <f t="shared" si="20"/>
        <v>0</v>
      </c>
    </row>
    <row r="163" spans="1:21" x14ac:dyDescent="0.25">
      <c r="A163" s="4" t="s">
        <v>132</v>
      </c>
      <c r="B163" s="4">
        <v>300</v>
      </c>
      <c r="C163" s="4">
        <v>2015</v>
      </c>
      <c r="D163" s="4" t="s">
        <v>118</v>
      </c>
      <c r="E163" s="4" t="s">
        <v>155</v>
      </c>
      <c r="F163" s="4">
        <v>120</v>
      </c>
      <c r="G163" s="4">
        <v>18</v>
      </c>
      <c r="K163" s="4">
        <v>120</v>
      </c>
      <c r="O163" s="5">
        <f t="shared" si="14"/>
        <v>0</v>
      </c>
      <c r="P163" s="5">
        <f t="shared" si="15"/>
        <v>0</v>
      </c>
      <c r="Q163" s="5">
        <f t="shared" si="16"/>
        <v>0</v>
      </c>
      <c r="R163" s="5">
        <f t="shared" si="17"/>
        <v>1</v>
      </c>
      <c r="S163" s="5">
        <f t="shared" si="18"/>
        <v>0</v>
      </c>
      <c r="T163" s="5">
        <f t="shared" si="19"/>
        <v>0</v>
      </c>
      <c r="U163" s="5">
        <f t="shared" si="20"/>
        <v>0</v>
      </c>
    </row>
    <row r="164" spans="1:21" x14ac:dyDescent="0.25">
      <c r="A164" s="4" t="s">
        <v>132</v>
      </c>
      <c r="B164" s="4">
        <v>300</v>
      </c>
      <c r="C164" s="4">
        <v>2016</v>
      </c>
      <c r="D164" s="4" t="s">
        <v>118</v>
      </c>
      <c r="E164" s="4" t="s">
        <v>155</v>
      </c>
      <c r="F164" s="4">
        <v>362</v>
      </c>
      <c r="G164" s="4">
        <v>24</v>
      </c>
      <c r="K164" s="4">
        <v>362</v>
      </c>
      <c r="O164" s="5">
        <f t="shared" si="14"/>
        <v>0</v>
      </c>
      <c r="P164" s="5">
        <f t="shared" si="15"/>
        <v>0</v>
      </c>
      <c r="Q164" s="5">
        <f t="shared" si="16"/>
        <v>0</v>
      </c>
      <c r="R164" s="5">
        <f t="shared" si="17"/>
        <v>1</v>
      </c>
      <c r="S164" s="5">
        <f t="shared" si="18"/>
        <v>0</v>
      </c>
      <c r="T164" s="5">
        <f t="shared" si="19"/>
        <v>0</v>
      </c>
      <c r="U164" s="5">
        <f t="shared" si="20"/>
        <v>0</v>
      </c>
    </row>
    <row r="165" spans="1:21" x14ac:dyDescent="0.25">
      <c r="A165" s="4" t="s">
        <v>132</v>
      </c>
      <c r="B165" s="4">
        <v>300</v>
      </c>
      <c r="C165" s="4">
        <v>2017</v>
      </c>
      <c r="D165" s="4" t="s">
        <v>118</v>
      </c>
      <c r="E165" s="4" t="s">
        <v>155</v>
      </c>
      <c r="F165" s="4">
        <v>434</v>
      </c>
      <c r="G165" s="4">
        <v>24</v>
      </c>
      <c r="K165" s="4">
        <v>434</v>
      </c>
      <c r="O165" s="5">
        <f t="shared" si="14"/>
        <v>0</v>
      </c>
      <c r="P165" s="5">
        <f t="shared" si="15"/>
        <v>0</v>
      </c>
      <c r="Q165" s="5">
        <f t="shared" si="16"/>
        <v>0</v>
      </c>
      <c r="R165" s="5">
        <f t="shared" si="17"/>
        <v>1</v>
      </c>
      <c r="S165" s="5">
        <f t="shared" si="18"/>
        <v>0</v>
      </c>
      <c r="T165" s="5">
        <f t="shared" si="19"/>
        <v>0</v>
      </c>
      <c r="U165" s="5">
        <f t="shared" si="20"/>
        <v>0</v>
      </c>
    </row>
    <row r="166" spans="1:21" x14ac:dyDescent="0.25">
      <c r="A166" s="4" t="s">
        <v>132</v>
      </c>
      <c r="B166" s="4">
        <v>300</v>
      </c>
      <c r="C166" s="4">
        <v>2018</v>
      </c>
      <c r="D166" s="4" t="s">
        <v>118</v>
      </c>
      <c r="E166" s="4" t="s">
        <v>155</v>
      </c>
      <c r="F166" s="4">
        <v>414</v>
      </c>
      <c r="G166" s="4">
        <v>21</v>
      </c>
      <c r="K166" s="4">
        <v>414</v>
      </c>
      <c r="O166" s="5">
        <f t="shared" si="14"/>
        <v>0</v>
      </c>
      <c r="P166" s="5">
        <f t="shared" si="15"/>
        <v>0</v>
      </c>
      <c r="Q166" s="5">
        <f t="shared" si="16"/>
        <v>0</v>
      </c>
      <c r="R166" s="5">
        <f t="shared" si="17"/>
        <v>1</v>
      </c>
      <c r="S166" s="5">
        <f t="shared" si="18"/>
        <v>0</v>
      </c>
      <c r="T166" s="5">
        <f t="shared" si="19"/>
        <v>0</v>
      </c>
      <c r="U166" s="5">
        <f t="shared" si="20"/>
        <v>0</v>
      </c>
    </row>
    <row r="167" spans="1:21" x14ac:dyDescent="0.25">
      <c r="A167" s="4" t="s">
        <v>132</v>
      </c>
      <c r="B167" s="4">
        <v>300</v>
      </c>
      <c r="C167" s="4">
        <v>2019</v>
      </c>
      <c r="D167" s="4" t="s">
        <v>118</v>
      </c>
      <c r="E167" s="4" t="s">
        <v>155</v>
      </c>
      <c r="F167" s="4">
        <v>258</v>
      </c>
      <c r="G167" s="4">
        <v>20</v>
      </c>
      <c r="K167" s="4">
        <v>258</v>
      </c>
      <c r="O167" s="5">
        <f t="shared" si="14"/>
        <v>0</v>
      </c>
      <c r="P167" s="5">
        <f t="shared" si="15"/>
        <v>0</v>
      </c>
      <c r="Q167" s="5">
        <f t="shared" si="16"/>
        <v>0</v>
      </c>
      <c r="R167" s="5">
        <f t="shared" si="17"/>
        <v>1</v>
      </c>
      <c r="S167" s="5">
        <f t="shared" si="18"/>
        <v>0</v>
      </c>
      <c r="T167" s="5">
        <f t="shared" si="19"/>
        <v>0</v>
      </c>
      <c r="U167" s="5">
        <f t="shared" si="20"/>
        <v>0</v>
      </c>
    </row>
    <row r="168" spans="1:21" x14ac:dyDescent="0.25">
      <c r="A168" s="4" t="s">
        <v>132</v>
      </c>
      <c r="B168" s="4">
        <v>300</v>
      </c>
      <c r="C168" s="4">
        <v>2020</v>
      </c>
      <c r="D168" s="4" t="s">
        <v>118</v>
      </c>
      <c r="E168" s="4" t="s">
        <v>155</v>
      </c>
      <c r="F168" s="4">
        <v>191</v>
      </c>
      <c r="G168" s="4">
        <v>21</v>
      </c>
      <c r="K168" s="4">
        <v>191</v>
      </c>
      <c r="O168" s="5">
        <f t="shared" si="14"/>
        <v>0</v>
      </c>
      <c r="P168" s="5">
        <f t="shared" si="15"/>
        <v>0</v>
      </c>
      <c r="Q168" s="5">
        <f t="shared" si="16"/>
        <v>0</v>
      </c>
      <c r="R168" s="5">
        <f t="shared" si="17"/>
        <v>1</v>
      </c>
      <c r="S168" s="5">
        <f t="shared" si="18"/>
        <v>0</v>
      </c>
      <c r="T168" s="5">
        <f t="shared" si="19"/>
        <v>0</v>
      </c>
      <c r="U168" s="5">
        <f t="shared" si="20"/>
        <v>0</v>
      </c>
    </row>
    <row r="169" spans="1:21" x14ac:dyDescent="0.25">
      <c r="A169" s="4" t="s">
        <v>133</v>
      </c>
      <c r="B169" s="4">
        <v>11</v>
      </c>
      <c r="C169" s="4">
        <v>2019</v>
      </c>
      <c r="D169" s="4" t="s">
        <v>99</v>
      </c>
      <c r="E169" s="4" t="s">
        <v>156</v>
      </c>
      <c r="F169" s="4">
        <v>105</v>
      </c>
      <c r="H169" s="4">
        <v>0</v>
      </c>
      <c r="I169" s="4">
        <v>21</v>
      </c>
      <c r="J169" s="4">
        <v>0</v>
      </c>
      <c r="K169" s="4">
        <v>105</v>
      </c>
      <c r="L169" s="4">
        <v>0</v>
      </c>
      <c r="M169" s="4">
        <v>103</v>
      </c>
      <c r="N169" s="4">
        <v>0</v>
      </c>
      <c r="O169" s="5">
        <f t="shared" si="14"/>
        <v>0</v>
      </c>
      <c r="P169" s="5">
        <f t="shared" si="15"/>
        <v>0.2</v>
      </c>
      <c r="Q169" s="5">
        <f t="shared" si="16"/>
        <v>0</v>
      </c>
      <c r="R169" s="5">
        <f t="shared" si="17"/>
        <v>1</v>
      </c>
      <c r="S169" s="5">
        <f t="shared" si="18"/>
        <v>0</v>
      </c>
      <c r="T169" s="5">
        <f t="shared" si="19"/>
        <v>0.98095238095238091</v>
      </c>
      <c r="U169" s="5">
        <f t="shared" si="20"/>
        <v>0</v>
      </c>
    </row>
    <row r="170" spans="1:21" x14ac:dyDescent="0.25">
      <c r="A170" s="4" t="s">
        <v>133</v>
      </c>
      <c r="B170" s="4">
        <v>11</v>
      </c>
      <c r="C170" s="4">
        <v>2020</v>
      </c>
      <c r="D170" s="4" t="s">
        <v>99</v>
      </c>
      <c r="E170" s="4" t="s">
        <v>156</v>
      </c>
      <c r="F170" s="4">
        <v>105</v>
      </c>
      <c r="H170" s="4">
        <v>0</v>
      </c>
      <c r="I170" s="4">
        <v>100</v>
      </c>
      <c r="J170" s="4">
        <v>0</v>
      </c>
      <c r="K170" s="4">
        <v>105</v>
      </c>
      <c r="L170" s="4">
        <v>0</v>
      </c>
      <c r="M170" s="4">
        <v>101</v>
      </c>
      <c r="N170" s="4">
        <v>0</v>
      </c>
      <c r="O170" s="5">
        <f t="shared" si="14"/>
        <v>0</v>
      </c>
      <c r="P170" s="5">
        <f t="shared" si="15"/>
        <v>0.95238095238095233</v>
      </c>
      <c r="Q170" s="5">
        <f t="shared" si="16"/>
        <v>0</v>
      </c>
      <c r="R170" s="5">
        <f t="shared" si="17"/>
        <v>1</v>
      </c>
      <c r="S170" s="5">
        <f t="shared" si="18"/>
        <v>0</v>
      </c>
      <c r="T170" s="5">
        <f t="shared" si="19"/>
        <v>0.96190476190476193</v>
      </c>
      <c r="U170" s="5">
        <f t="shared" si="20"/>
        <v>0</v>
      </c>
    </row>
    <row r="171" spans="1:21" x14ac:dyDescent="0.25">
      <c r="A171" s="4" t="s">
        <v>133</v>
      </c>
      <c r="B171" s="4">
        <v>13</v>
      </c>
      <c r="C171" s="4">
        <v>2019</v>
      </c>
      <c r="D171" s="4" t="s">
        <v>100</v>
      </c>
      <c r="E171" s="4" t="s">
        <v>156</v>
      </c>
      <c r="F171" s="4">
        <v>155</v>
      </c>
      <c r="H171" s="4">
        <v>140</v>
      </c>
      <c r="I171" s="4">
        <v>55</v>
      </c>
      <c r="J171" s="4">
        <v>140</v>
      </c>
      <c r="K171" s="4">
        <v>155</v>
      </c>
      <c r="L171" s="4">
        <v>140</v>
      </c>
      <c r="M171" s="4">
        <v>147</v>
      </c>
      <c r="N171" s="4">
        <v>0</v>
      </c>
      <c r="O171" s="5">
        <f t="shared" si="14"/>
        <v>0.90322580645161288</v>
      </c>
      <c r="P171" s="5">
        <f t="shared" si="15"/>
        <v>0.35483870967741937</v>
      </c>
      <c r="Q171" s="5">
        <f t="shared" si="16"/>
        <v>0.90322580645161288</v>
      </c>
      <c r="R171" s="5">
        <f t="shared" si="17"/>
        <v>1</v>
      </c>
      <c r="S171" s="5">
        <f t="shared" si="18"/>
        <v>0.90322580645161288</v>
      </c>
      <c r="T171" s="5">
        <f t="shared" si="19"/>
        <v>0.94838709677419353</v>
      </c>
      <c r="U171" s="5">
        <f t="shared" si="20"/>
        <v>0</v>
      </c>
    </row>
    <row r="172" spans="1:21" x14ac:dyDescent="0.25">
      <c r="A172" s="4" t="s">
        <v>133</v>
      </c>
      <c r="B172" s="4">
        <v>13</v>
      </c>
      <c r="C172" s="4">
        <v>2020</v>
      </c>
      <c r="D172" s="4" t="s">
        <v>100</v>
      </c>
      <c r="E172" s="4" t="s">
        <v>156</v>
      </c>
      <c r="F172" s="4">
        <v>155</v>
      </c>
      <c r="H172" s="4">
        <v>153</v>
      </c>
      <c r="I172" s="4">
        <v>152</v>
      </c>
      <c r="J172" s="4">
        <v>152</v>
      </c>
      <c r="K172" s="4">
        <v>155</v>
      </c>
      <c r="L172" s="4">
        <v>153</v>
      </c>
      <c r="M172" s="4">
        <v>153</v>
      </c>
      <c r="N172" s="4">
        <v>0</v>
      </c>
      <c r="O172" s="5">
        <f t="shared" si="14"/>
        <v>0.98709677419354835</v>
      </c>
      <c r="P172" s="5">
        <f t="shared" si="15"/>
        <v>0.98064516129032253</v>
      </c>
      <c r="Q172" s="5">
        <f t="shared" si="16"/>
        <v>0.98064516129032253</v>
      </c>
      <c r="R172" s="5">
        <f t="shared" si="17"/>
        <v>1</v>
      </c>
      <c r="S172" s="5">
        <f t="shared" si="18"/>
        <v>0.98709677419354835</v>
      </c>
      <c r="T172" s="5">
        <f t="shared" si="19"/>
        <v>0.98709677419354835</v>
      </c>
      <c r="U172" s="5">
        <f t="shared" si="20"/>
        <v>0</v>
      </c>
    </row>
    <row r="173" spans="1:21" x14ac:dyDescent="0.25">
      <c r="A173" s="4" t="s">
        <v>133</v>
      </c>
      <c r="B173" s="4">
        <v>540</v>
      </c>
      <c r="C173" s="4">
        <v>540</v>
      </c>
      <c r="D173" s="4" t="s">
        <v>101</v>
      </c>
      <c r="E173" s="4" t="s">
        <v>156</v>
      </c>
      <c r="F173" s="4">
        <v>22</v>
      </c>
      <c r="H173" s="4">
        <v>0</v>
      </c>
      <c r="I173" s="4">
        <v>0</v>
      </c>
      <c r="J173" s="4">
        <v>0</v>
      </c>
      <c r="K173" s="4">
        <v>22</v>
      </c>
      <c r="L173" s="4">
        <v>0</v>
      </c>
      <c r="M173" s="4">
        <v>0</v>
      </c>
      <c r="N173" s="4">
        <v>0</v>
      </c>
      <c r="O173" s="5">
        <f t="shared" si="14"/>
        <v>0</v>
      </c>
      <c r="P173" s="5">
        <f t="shared" si="15"/>
        <v>0</v>
      </c>
      <c r="Q173" s="5">
        <f t="shared" si="16"/>
        <v>0</v>
      </c>
      <c r="R173" s="5">
        <f t="shared" si="17"/>
        <v>1</v>
      </c>
      <c r="S173" s="5">
        <f t="shared" si="18"/>
        <v>0</v>
      </c>
      <c r="T173" s="5">
        <f t="shared" si="19"/>
        <v>0</v>
      </c>
      <c r="U173" s="5">
        <f t="shared" si="20"/>
        <v>0</v>
      </c>
    </row>
    <row r="174" spans="1:21" x14ac:dyDescent="0.25">
      <c r="A174" s="4" t="s">
        <v>133</v>
      </c>
      <c r="B174" s="4">
        <v>541</v>
      </c>
      <c r="C174" s="4">
        <v>541</v>
      </c>
      <c r="D174" s="4" t="s">
        <v>102</v>
      </c>
      <c r="E174" s="4" t="s">
        <v>156</v>
      </c>
      <c r="O174" s="5">
        <f t="shared" si="14"/>
        <v>0</v>
      </c>
      <c r="P174" s="5">
        <f t="shared" si="15"/>
        <v>0</v>
      </c>
      <c r="Q174" s="5">
        <f t="shared" si="16"/>
        <v>0</v>
      </c>
      <c r="R174" s="5">
        <f t="shared" si="17"/>
        <v>0</v>
      </c>
      <c r="S174" s="5">
        <f t="shared" si="18"/>
        <v>0</v>
      </c>
      <c r="T174" s="5">
        <f t="shared" si="19"/>
        <v>0</v>
      </c>
      <c r="U174" s="5">
        <f t="shared" si="20"/>
        <v>0</v>
      </c>
    </row>
    <row r="175" spans="1:21" x14ac:dyDescent="0.25">
      <c r="A175" s="4" t="s">
        <v>133</v>
      </c>
      <c r="B175" s="4">
        <v>34</v>
      </c>
      <c r="C175" s="4">
        <v>34</v>
      </c>
      <c r="D175" s="4" t="s">
        <v>103</v>
      </c>
      <c r="E175" s="4" t="s">
        <v>156</v>
      </c>
      <c r="F175" s="4">
        <v>90</v>
      </c>
      <c r="H175" s="4">
        <v>88</v>
      </c>
      <c r="I175" s="4">
        <v>52</v>
      </c>
      <c r="J175" s="4">
        <v>68</v>
      </c>
      <c r="K175" s="4">
        <v>90</v>
      </c>
      <c r="L175" s="4">
        <v>88</v>
      </c>
      <c r="M175" s="4">
        <v>31</v>
      </c>
      <c r="N175" s="4">
        <v>0</v>
      </c>
      <c r="O175" s="5">
        <f t="shared" si="14"/>
        <v>0.97777777777777775</v>
      </c>
      <c r="P175" s="5">
        <f t="shared" si="15"/>
        <v>0.57777777777777772</v>
      </c>
      <c r="Q175" s="5">
        <f t="shared" si="16"/>
        <v>0.75555555555555554</v>
      </c>
      <c r="R175" s="5">
        <f t="shared" si="17"/>
        <v>1</v>
      </c>
      <c r="S175" s="5">
        <f t="shared" si="18"/>
        <v>0.97777777777777775</v>
      </c>
      <c r="T175" s="5">
        <f t="shared" si="19"/>
        <v>0.34444444444444444</v>
      </c>
      <c r="U175" s="5">
        <f t="shared" si="20"/>
        <v>0</v>
      </c>
    </row>
    <row r="176" spans="1:21" s="24" customFormat="1" x14ac:dyDescent="0.25">
      <c r="A176" s="24" t="s">
        <v>167</v>
      </c>
      <c r="B176" s="24">
        <v>264</v>
      </c>
      <c r="D176" s="24" t="s">
        <v>168</v>
      </c>
      <c r="E176" s="24" t="s">
        <v>156</v>
      </c>
    </row>
    <row r="177" spans="1:5" s="24" customFormat="1" x14ac:dyDescent="0.25">
      <c r="A177" s="24" t="s">
        <v>167</v>
      </c>
      <c r="B177" s="24">
        <v>857</v>
      </c>
      <c r="D177" s="24" t="s">
        <v>169</v>
      </c>
      <c r="E177" s="24" t="s">
        <v>170</v>
      </c>
    </row>
    <row r="178" spans="1:5" s="24" customFormat="1" x14ac:dyDescent="0.25">
      <c r="A178" s="24" t="s">
        <v>167</v>
      </c>
      <c r="B178" s="24">
        <v>262</v>
      </c>
      <c r="C178" s="24">
        <v>2016</v>
      </c>
      <c r="D178" s="24" t="s">
        <v>171</v>
      </c>
      <c r="E178" s="24" t="s">
        <v>85</v>
      </c>
    </row>
    <row r="179" spans="1:5" s="24" customFormat="1" x14ac:dyDescent="0.25">
      <c r="A179" s="24" t="s">
        <v>167</v>
      </c>
      <c r="B179" s="24">
        <v>262</v>
      </c>
      <c r="C179" s="24">
        <v>2017</v>
      </c>
      <c r="D179" s="24" t="s">
        <v>171</v>
      </c>
      <c r="E179" s="24" t="s">
        <v>85</v>
      </c>
    </row>
    <row r="180" spans="1:5" s="24" customFormat="1" x14ac:dyDescent="0.25">
      <c r="A180" s="24" t="s">
        <v>167</v>
      </c>
      <c r="B180" s="24">
        <v>262</v>
      </c>
      <c r="C180" s="24">
        <v>2018</v>
      </c>
      <c r="D180" s="24" t="s">
        <v>171</v>
      </c>
      <c r="E180" s="24" t="s">
        <v>85</v>
      </c>
    </row>
    <row r="181" spans="1:5" s="24" customFormat="1" x14ac:dyDescent="0.25">
      <c r="A181" s="24" t="s">
        <v>167</v>
      </c>
      <c r="B181" s="24">
        <v>262</v>
      </c>
      <c r="C181" s="24">
        <v>2019</v>
      </c>
      <c r="D181" s="24" t="s">
        <v>171</v>
      </c>
      <c r="E181" s="24" t="s">
        <v>85</v>
      </c>
    </row>
    <row r="182" spans="1:5" s="24" customFormat="1" x14ac:dyDescent="0.25">
      <c r="A182" s="24" t="s">
        <v>167</v>
      </c>
      <c r="B182" s="24">
        <v>262</v>
      </c>
      <c r="C182" s="24">
        <v>2020</v>
      </c>
      <c r="D182" s="24" t="s">
        <v>171</v>
      </c>
      <c r="E182" s="24" t="s">
        <v>85</v>
      </c>
    </row>
    <row r="183" spans="1:5" s="24" customFormat="1" x14ac:dyDescent="0.25">
      <c r="A183" s="24" t="s">
        <v>167</v>
      </c>
      <c r="B183" s="24">
        <v>263</v>
      </c>
      <c r="C183" s="24">
        <v>2016</v>
      </c>
      <c r="D183" s="24" t="s">
        <v>172</v>
      </c>
      <c r="E183" s="24" t="s">
        <v>85</v>
      </c>
    </row>
    <row r="184" spans="1:5" s="24" customFormat="1" x14ac:dyDescent="0.25">
      <c r="A184" s="24" t="s">
        <v>167</v>
      </c>
      <c r="B184" s="24">
        <v>263</v>
      </c>
      <c r="C184" s="24">
        <v>2017</v>
      </c>
      <c r="D184" s="24" t="s">
        <v>172</v>
      </c>
      <c r="E184" s="24" t="s">
        <v>85</v>
      </c>
    </row>
    <row r="185" spans="1:5" s="24" customFormat="1" x14ac:dyDescent="0.25">
      <c r="A185" s="24" t="s">
        <v>167</v>
      </c>
      <c r="B185" s="24">
        <v>263</v>
      </c>
      <c r="C185" s="24">
        <v>2018</v>
      </c>
      <c r="D185" s="24" t="s">
        <v>172</v>
      </c>
      <c r="E185" s="24" t="s">
        <v>85</v>
      </c>
    </row>
    <row r="186" spans="1:5" s="24" customFormat="1" x14ac:dyDescent="0.25">
      <c r="A186" s="24" t="s">
        <v>167</v>
      </c>
      <c r="B186" s="24">
        <v>263</v>
      </c>
      <c r="C186" s="24">
        <v>2019</v>
      </c>
      <c r="D186" s="24" t="s">
        <v>172</v>
      </c>
      <c r="E186" s="24" t="s">
        <v>85</v>
      </c>
    </row>
    <row r="187" spans="1:5" s="24" customFormat="1" x14ac:dyDescent="0.25">
      <c r="A187" s="24" t="s">
        <v>167</v>
      </c>
      <c r="B187" s="24">
        <v>263</v>
      </c>
      <c r="C187" s="24">
        <v>2020</v>
      </c>
      <c r="D187" s="24" t="s">
        <v>172</v>
      </c>
      <c r="E187" s="24" t="s">
        <v>85</v>
      </c>
    </row>
    <row r="188" spans="1:5" s="24" customFormat="1" x14ac:dyDescent="0.25">
      <c r="A188" s="24" t="s">
        <v>167</v>
      </c>
      <c r="B188" s="24">
        <v>722</v>
      </c>
      <c r="D188" s="24" t="s">
        <v>173</v>
      </c>
      <c r="E188" s="24" t="s">
        <v>85</v>
      </c>
    </row>
    <row r="189" spans="1:5" s="24" customFormat="1" x14ac:dyDescent="0.25">
      <c r="A189" s="24" t="s">
        <v>167</v>
      </c>
      <c r="B189" s="24">
        <v>662</v>
      </c>
      <c r="D189" s="24" t="s">
        <v>174</v>
      </c>
      <c r="E189" s="24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3971-7C05-4D15-8858-5A5E95C71ADE}">
  <dimension ref="B2:I31"/>
  <sheetViews>
    <sheetView showGridLines="0"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5.28515625" style="1" bestFit="1" customWidth="1"/>
    <col min="3" max="3" width="16.28515625" style="1" bestFit="1" customWidth="1"/>
    <col min="4" max="4" width="11" style="1" customWidth="1"/>
    <col min="5" max="5" width="10.140625" customWidth="1"/>
    <col min="6" max="6" width="11.28515625" bestFit="1" customWidth="1"/>
    <col min="7" max="7" width="11" bestFit="1" customWidth="1"/>
    <col min="8" max="8" width="12" bestFit="1" customWidth="1"/>
  </cols>
  <sheetData>
    <row r="2" spans="2:9" x14ac:dyDescent="0.25">
      <c r="B2" s="11" t="s">
        <v>148</v>
      </c>
      <c r="C2" s="11" t="s">
        <v>149</v>
      </c>
      <c r="D2" s="11" t="s">
        <v>88</v>
      </c>
    </row>
    <row r="3" spans="2:9" x14ac:dyDescent="0.25">
      <c r="B3" s="1" t="s">
        <v>146</v>
      </c>
      <c r="C3" s="1" t="s">
        <v>135</v>
      </c>
      <c r="D3" s="1">
        <v>1494</v>
      </c>
      <c r="F3" s="1"/>
    </row>
    <row r="4" spans="2:9" x14ac:dyDescent="0.25">
      <c r="B4" s="1" t="s">
        <v>146</v>
      </c>
      <c r="C4" s="1" t="s">
        <v>136</v>
      </c>
      <c r="D4" s="1">
        <v>1457</v>
      </c>
      <c r="E4" s="3"/>
      <c r="F4" s="1"/>
    </row>
    <row r="5" spans="2:9" x14ac:dyDescent="0.25">
      <c r="B5" s="1" t="s">
        <v>146</v>
      </c>
      <c r="C5" s="1" t="s">
        <v>137</v>
      </c>
      <c r="D5" s="1">
        <v>1865</v>
      </c>
      <c r="E5" s="3"/>
      <c r="F5" s="1"/>
    </row>
    <row r="6" spans="2:9" x14ac:dyDescent="0.25">
      <c r="B6" s="1" t="s">
        <v>136</v>
      </c>
      <c r="C6" s="1" t="s">
        <v>135</v>
      </c>
      <c r="D6" s="1">
        <v>108</v>
      </c>
      <c r="E6" s="3"/>
    </row>
    <row r="7" spans="2:9" x14ac:dyDescent="0.25">
      <c r="B7" s="1" t="s">
        <v>136</v>
      </c>
      <c r="C7" s="1" t="s">
        <v>136</v>
      </c>
      <c r="D7" s="1">
        <v>95</v>
      </c>
      <c r="E7" s="3"/>
    </row>
    <row r="8" spans="2:9" x14ac:dyDescent="0.25">
      <c r="B8" s="1" t="s">
        <v>136</v>
      </c>
      <c r="C8" s="1" t="s">
        <v>137</v>
      </c>
      <c r="D8" s="1">
        <v>158</v>
      </c>
      <c r="E8" s="3"/>
    </row>
    <row r="9" spans="2:9" x14ac:dyDescent="0.25">
      <c r="B9" s="1" t="s">
        <v>147</v>
      </c>
      <c r="C9" s="1" t="s">
        <v>135</v>
      </c>
      <c r="D9" s="1">
        <v>1411</v>
      </c>
      <c r="E9" s="3"/>
    </row>
    <row r="10" spans="2:9" x14ac:dyDescent="0.25">
      <c r="B10" s="1" t="s">
        <v>147</v>
      </c>
      <c r="C10" s="1" t="s">
        <v>136</v>
      </c>
      <c r="D10" s="1">
        <v>1689</v>
      </c>
      <c r="E10" s="3"/>
    </row>
    <row r="11" spans="2:9" x14ac:dyDescent="0.25">
      <c r="B11" s="1" t="s">
        <v>147</v>
      </c>
      <c r="C11" s="1" t="s">
        <v>137</v>
      </c>
      <c r="D11" s="1">
        <v>3229</v>
      </c>
      <c r="E11" s="3"/>
    </row>
    <row r="12" spans="2:9" ht="15.75" thickBot="1" x14ac:dyDescent="0.3">
      <c r="E12" s="3"/>
    </row>
    <row r="13" spans="2:9" ht="15.75" thickBot="1" x14ac:dyDescent="0.3">
      <c r="B13" s="13" t="s">
        <v>153</v>
      </c>
      <c r="C13" s="12">
        <f>+(GETPIVOTDATA("Matches",$B$14,"Prediction","Away/Draw","Result","Away")+GETPIVOTDATA("Matches",$B$14,"Prediction","Away/Draw","Result","Draw")+GETPIVOTDATA("Matches",$B$14,"Prediction","Draw","Result","Draw")+GETPIVOTDATA("Matches",$B$14,"Prediction","Home/Draw","Result","Draw")+GETPIVOTDATA("Matches",$B$14,"Prediction","Home/Draw","Result","Home"))/GETPIVOTDATA("Matches",$B$14)</f>
        <v>0.69216061185468447</v>
      </c>
    </row>
    <row r="14" spans="2:9" x14ac:dyDescent="0.25">
      <c r="B14" s="7" t="s">
        <v>151</v>
      </c>
      <c r="C14" s="10" t="s">
        <v>149</v>
      </c>
      <c r="E14" s="1"/>
      <c r="F14" s="1"/>
      <c r="G14" s="14"/>
    </row>
    <row r="15" spans="2:9" x14ac:dyDescent="0.25">
      <c r="B15" s="7" t="s">
        <v>148</v>
      </c>
      <c r="C15" s="1" t="s">
        <v>135</v>
      </c>
      <c r="D15" s="1" t="s">
        <v>136</v>
      </c>
      <c r="E15" s="1" t="s">
        <v>137</v>
      </c>
      <c r="F15" s="1" t="s">
        <v>150</v>
      </c>
      <c r="G15" s="15" t="s">
        <v>152</v>
      </c>
      <c r="H15" s="1"/>
      <c r="I15" s="1"/>
    </row>
    <row r="16" spans="2:9" x14ac:dyDescent="0.25">
      <c r="B16" s="8" t="s">
        <v>146</v>
      </c>
      <c r="C16" s="9">
        <v>1494</v>
      </c>
      <c r="D16" s="9">
        <v>1457</v>
      </c>
      <c r="E16" s="9">
        <v>1865</v>
      </c>
      <c r="F16" s="9">
        <v>4816</v>
      </c>
      <c r="G16" s="17">
        <f>+SUM(C16:D16)/GETPIVOTDATA("Matches",$B$14,"Prediction","Away/Draw")</f>
        <v>0.61274916943521596</v>
      </c>
      <c r="H16" s="3">
        <f>+C16/F16</f>
        <v>0.31021594684385384</v>
      </c>
    </row>
    <row r="17" spans="2:8" x14ac:dyDescent="0.25">
      <c r="B17" s="8" t="s">
        <v>136</v>
      </c>
      <c r="C17" s="9">
        <v>108</v>
      </c>
      <c r="D17" s="9">
        <v>95</v>
      </c>
      <c r="E17" s="9">
        <v>158</v>
      </c>
      <c r="F17" s="9">
        <v>361</v>
      </c>
      <c r="G17" s="17">
        <f>+SUM(D17)/GETPIVOTDATA("Matches",$B$14,"Prediction","Draw")</f>
        <v>0.26315789473684209</v>
      </c>
      <c r="H17" s="3">
        <f>+D17/F17</f>
        <v>0.26315789473684209</v>
      </c>
    </row>
    <row r="18" spans="2:8" ht="15.75" thickBot="1" x14ac:dyDescent="0.3">
      <c r="B18" s="8" t="s">
        <v>147</v>
      </c>
      <c r="C18" s="9">
        <v>1411</v>
      </c>
      <c r="D18" s="9">
        <v>1689</v>
      </c>
      <c r="E18" s="9">
        <v>3229</v>
      </c>
      <c r="F18" s="9">
        <v>6329</v>
      </c>
      <c r="G18" s="17">
        <f>+SUM(D18:E18)/GETPIVOTDATA("Matches",$B$14,"Prediction","Home/Draw")</f>
        <v>0.77705798704376683</v>
      </c>
      <c r="H18" s="3">
        <f>+E18/F18</f>
        <v>0.51019118344130199</v>
      </c>
    </row>
    <row r="19" spans="2:8" ht="15.75" thickTop="1" x14ac:dyDescent="0.25">
      <c r="B19" s="8" t="s">
        <v>150</v>
      </c>
      <c r="C19" s="9">
        <v>3013</v>
      </c>
      <c r="D19" s="9">
        <v>3241</v>
      </c>
      <c r="E19" s="9">
        <v>5252</v>
      </c>
      <c r="F19" s="9">
        <v>11506</v>
      </c>
      <c r="G19" s="16"/>
    </row>
    <row r="20" spans="2:8" x14ac:dyDescent="0.25">
      <c r="B20" s="18" t="s">
        <v>154</v>
      </c>
      <c r="C20" s="19">
        <f>+C19/$F$19</f>
        <v>0.26186337563010603</v>
      </c>
      <c r="D20" s="19">
        <f>+D19/$F$19</f>
        <v>0.28167912393533806</v>
      </c>
      <c r="E20" s="19">
        <f>+E19/$F$19</f>
        <v>0.45645750043455591</v>
      </c>
      <c r="F20" s="19">
        <f>+F19/$F$19</f>
        <v>1</v>
      </c>
    </row>
    <row r="21" spans="2:8" x14ac:dyDescent="0.25">
      <c r="B21"/>
      <c r="C21"/>
      <c r="D21"/>
    </row>
    <row r="22" spans="2:8" x14ac:dyDescent="0.25">
      <c r="D22"/>
    </row>
    <row r="23" spans="2:8" x14ac:dyDescent="0.25">
      <c r="B23" s="8"/>
      <c r="C23"/>
      <c r="D23"/>
    </row>
    <row r="24" spans="2:8" x14ac:dyDescent="0.25">
      <c r="B24" s="8"/>
      <c r="C24"/>
      <c r="D24"/>
    </row>
    <row r="25" spans="2:8" x14ac:dyDescent="0.25">
      <c r="B25"/>
      <c r="C25"/>
      <c r="D25"/>
    </row>
    <row r="26" spans="2:8" x14ac:dyDescent="0.25">
      <c r="B26"/>
      <c r="C26"/>
      <c r="D26"/>
    </row>
    <row r="27" spans="2:8" x14ac:dyDescent="0.25">
      <c r="B27"/>
      <c r="C27"/>
      <c r="D27"/>
    </row>
    <row r="28" spans="2:8" x14ac:dyDescent="0.25">
      <c r="B28"/>
      <c r="C28"/>
      <c r="D28"/>
    </row>
    <row r="29" spans="2:8" x14ac:dyDescent="0.25">
      <c r="B29"/>
      <c r="C29"/>
      <c r="D29"/>
    </row>
    <row r="30" spans="2:8" x14ac:dyDescent="0.25">
      <c r="B30"/>
      <c r="C30"/>
      <c r="D30"/>
    </row>
    <row r="31" spans="2:8" x14ac:dyDescent="0.25">
      <c r="B31"/>
      <c r="C31"/>
      <c r="D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Sheet1</vt:lpstr>
      <vt:lpstr>Datos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Pretto</dc:creator>
  <cp:lastModifiedBy>Fabricio Pretto</cp:lastModifiedBy>
  <dcterms:created xsi:type="dcterms:W3CDTF">2021-08-01T14:52:40Z</dcterms:created>
  <dcterms:modified xsi:type="dcterms:W3CDTF">2021-08-23T07:25:57Z</dcterms:modified>
</cp:coreProperties>
</file>