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pscz/Desktop/"/>
    </mc:Choice>
  </mc:AlternateContent>
  <xr:revisionPtr revIDLastSave="0" documentId="13_ncr:1_{88E678E6-071E-954C-978C-FE4CDBF25C01}" xr6:coauthVersionLast="47" xr6:coauthVersionMax="47" xr10:uidLastSave="{00000000-0000-0000-0000-000000000000}"/>
  <bookViews>
    <workbookView xWindow="0" yWindow="0" windowWidth="28800" windowHeight="18000" activeTab="1" xr2:uid="{9976E421-1EB3-DD43-B5E2-B3FC8112836B}"/>
  </bookViews>
  <sheets>
    <sheet name="Sheet1" sheetId="1" r:id="rId1"/>
    <sheet name="Data" sheetId="2" r:id="rId2"/>
  </sheets>
  <definedNames>
    <definedName name="benefitcost">Data!$C$11</definedName>
    <definedName name="COMM">Data!$C$7</definedName>
    <definedName name="fixedfee">Data!$C$9</definedName>
    <definedName name="guarantee">Data!$C$12</definedName>
    <definedName name="inflation">Data!$C$10</definedName>
    <definedName name="lapse">Data!$C$8</definedName>
    <definedName name="premium">Data!$C$5</definedName>
    <definedName name="RD">Data!$C$6</definedName>
    <definedName name="sigma">Data!$C$4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4" i="2" l="1"/>
  <c r="Q6" i="2"/>
  <c r="Q5" i="2"/>
  <c r="R5" i="2" s="1" a="1"/>
  <c r="R5" i="2" s="1"/>
  <c r="H4" i="2"/>
  <c r="G4" i="2"/>
  <c r="G5" i="2"/>
  <c r="Q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4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5" i="2"/>
  <c r="R6" i="2" l="1" a="1"/>
  <c r="R6" i="2" s="1"/>
  <c r="S6" i="2"/>
  <c r="S5" i="2"/>
  <c r="Q7" i="2" l="1"/>
  <c r="S7" i="2" s="1"/>
  <c r="R7" i="2" l="1" a="1"/>
  <c r="R7" i="2" s="1"/>
  <c r="Q8" i="2" s="1"/>
  <c r="S8" i="2" l="1"/>
  <c r="R8" i="2" a="1"/>
  <c r="R8" i="2" s="1"/>
  <c r="Q9" i="2" s="1"/>
  <c r="R9" i="2" l="1" a="1"/>
  <c r="R9" i="2" s="1"/>
  <c r="Q10" i="2" s="1"/>
  <c r="S9" i="2"/>
  <c r="S10" i="2" l="1"/>
  <c r="R10" i="2" a="1"/>
  <c r="R10" i="2" s="1"/>
  <c r="Q11" i="2" s="1"/>
  <c r="S11" i="2" l="1"/>
  <c r="R11" i="2" a="1"/>
  <c r="R11" i="2" s="1"/>
  <c r="Q12" i="2" s="1"/>
  <c r="S12" i="2" l="1"/>
  <c r="R12" i="2" a="1"/>
  <c r="R12" i="2" s="1"/>
  <c r="Q13" i="2" s="1"/>
  <c r="S13" i="2" l="1"/>
  <c r="R13" i="2" a="1"/>
  <c r="R13" i="2" s="1"/>
  <c r="Q14" i="2" s="1"/>
  <c r="S14" i="2" l="1"/>
  <c r="R14" i="2" a="1"/>
  <c r="R14" i="2" s="1"/>
  <c r="Q15" i="2" s="1"/>
  <c r="S15" i="2" l="1"/>
  <c r="R15" i="2" a="1"/>
  <c r="R15" i="2" s="1"/>
  <c r="Q16" i="2" s="1"/>
  <c r="R16" i="2" l="1" a="1"/>
  <c r="R16" i="2" s="1"/>
  <c r="Q17" i="2" s="1"/>
  <c r="S16" i="2"/>
  <c r="S17" i="2" l="1"/>
  <c r="R17" i="2" a="1"/>
  <c r="R17" i="2" s="1"/>
  <c r="Q18" i="2" s="1"/>
  <c r="S18" i="2" l="1"/>
  <c r="R18" i="2" a="1"/>
  <c r="R18" i="2" s="1"/>
  <c r="Q19" i="2" s="1"/>
  <c r="S19" i="2" l="1"/>
  <c r="R19" i="2" a="1"/>
  <c r="R19" i="2" s="1"/>
  <c r="Q20" i="2" s="1"/>
  <c r="S20" i="2" l="1"/>
  <c r="R20" i="2" a="1"/>
  <c r="R20" i="2" s="1"/>
  <c r="Q21" i="2" s="1"/>
  <c r="R21" i="2" l="1" a="1"/>
  <c r="R21" i="2" s="1"/>
  <c r="Q22" i="2" s="1"/>
  <c r="S21" i="2"/>
  <c r="S22" i="2" l="1"/>
  <c r="R22" i="2" a="1"/>
  <c r="R22" i="2" s="1"/>
  <c r="Q23" i="2" s="1"/>
  <c r="S23" i="2" l="1"/>
  <c r="R23" i="2" a="1"/>
  <c r="R23" i="2" s="1"/>
  <c r="Q24" i="2" s="1"/>
  <c r="R24" i="2" l="1" a="1"/>
  <c r="R24" i="2" s="1"/>
  <c r="Q25" i="2" s="1"/>
  <c r="S24" i="2"/>
  <c r="R25" i="2" l="1" a="1"/>
  <c r="R25" i="2" s="1"/>
  <c r="Q26" i="2" s="1"/>
  <c r="S25" i="2"/>
  <c r="Q27" i="2" l="1"/>
  <c r="S26" i="2"/>
  <c r="R26" i="2" a="1"/>
  <c r="R26" i="2" s="1"/>
  <c r="S27" i="2" l="1"/>
  <c r="R27" i="2" a="1"/>
  <c r="R27" i="2" s="1"/>
  <c r="Q28" i="2" s="1"/>
  <c r="R28" i="2" l="1" a="1"/>
  <c r="R28" i="2" s="1"/>
  <c r="Q29" i="2" s="1"/>
  <c r="S28" i="2"/>
  <c r="S29" i="2" l="1"/>
  <c r="R29" i="2" a="1"/>
  <c r="R29" i="2" s="1"/>
  <c r="Q30" i="2" s="1"/>
  <c r="Q31" i="2" l="1"/>
  <c r="S30" i="2"/>
  <c r="R30" i="2" a="1"/>
  <c r="R30" i="2" s="1"/>
  <c r="Q32" i="2" l="1"/>
  <c r="S31" i="2"/>
  <c r="R31" i="2" a="1"/>
  <c r="R31" i="2" s="1"/>
  <c r="R32" i="2" l="1" a="1"/>
  <c r="R32" i="2" s="1"/>
  <c r="Q33" i="2" s="1"/>
  <c r="S32" i="2"/>
  <c r="R33" i="2" l="1" a="1"/>
  <c r="R33" i="2" s="1"/>
  <c r="Q34" i="2" s="1"/>
  <c r="S33" i="2"/>
  <c r="S34" i="2" l="1"/>
  <c r="R34" i="2" a="1"/>
  <c r="R34" i="2" s="1"/>
  <c r="Q35" i="2" s="1"/>
  <c r="Q36" i="2" l="1"/>
  <c r="S35" i="2"/>
  <c r="R35" i="2" a="1"/>
  <c r="R35" i="2" s="1"/>
  <c r="Q37" i="2" l="1"/>
  <c r="S36" i="2"/>
  <c r="R36" i="2" a="1"/>
  <c r="R36" i="2" s="1"/>
  <c r="R37" i="2" l="1" a="1"/>
  <c r="R37" i="2" s="1"/>
  <c r="Q38" i="2" s="1"/>
  <c r="S37" i="2"/>
  <c r="R38" i="2" l="1" a="1"/>
  <c r="R38" i="2" s="1"/>
  <c r="Q39" i="2" s="1"/>
  <c r="S38" i="2"/>
  <c r="R39" i="2" l="1" a="1"/>
  <c r="R39" i="2" s="1"/>
  <c r="Q40" i="2" s="1"/>
  <c r="S39" i="2"/>
  <c r="R40" i="2" l="1" a="1"/>
  <c r="R40" i="2" s="1"/>
  <c r="Q41" i="2" s="1"/>
  <c r="S40" i="2"/>
  <c r="S41" i="2" l="1"/>
  <c r="R41" i="2" a="1"/>
  <c r="R41" i="2" s="1"/>
  <c r="Q42" i="2" s="1"/>
  <c r="S42" i="2" l="1"/>
  <c r="R42" i="2" a="1"/>
  <c r="R42" i="2" s="1"/>
  <c r="Q43" i="2" s="1"/>
  <c r="S43" i="2" l="1"/>
  <c r="R43" i="2" a="1"/>
  <c r="R43" i="2" s="1"/>
  <c r="Q44" i="2" s="1"/>
  <c r="S44" i="2" l="1"/>
  <c r="R44" i="2" a="1"/>
  <c r="R44" i="2" s="1"/>
  <c r="Q45" i="2" s="1"/>
  <c r="S45" i="2" l="1"/>
  <c r="R45" i="2" a="1"/>
  <c r="R45" i="2" s="1"/>
  <c r="Q46" i="2" s="1"/>
  <c r="S46" i="2" l="1"/>
  <c r="R46" i="2" a="1"/>
  <c r="R46" i="2" s="1"/>
  <c r="Q47" i="2" s="1"/>
  <c r="S47" i="2" l="1"/>
  <c r="R47" i="2" a="1"/>
  <c r="R47" i="2" s="1"/>
  <c r="Q48" i="2" s="1"/>
  <c r="R48" i="2" l="1" a="1"/>
  <c r="R48" i="2" s="1"/>
  <c r="Q49" i="2" s="1"/>
  <c r="S48" i="2"/>
  <c r="S49" i="2" l="1"/>
  <c r="R49" i="2" a="1"/>
  <c r="R49" i="2" s="1"/>
  <c r="Q50" i="2" s="1"/>
  <c r="S50" i="2" l="1"/>
  <c r="R50" i="2" a="1"/>
  <c r="R50" i="2" s="1"/>
  <c r="Q51" i="2" s="1"/>
  <c r="S51" i="2" l="1"/>
  <c r="R51" i="2" a="1"/>
  <c r="R51" i="2" s="1"/>
  <c r="Q52" i="2" s="1"/>
  <c r="Q53" i="2" l="1"/>
  <c r="S52" i="2"/>
  <c r="R52" i="2" a="1"/>
  <c r="R52" i="2" s="1"/>
  <c r="S53" i="2" l="1"/>
  <c r="R53" i="2" a="1"/>
  <c r="R53" i="2" s="1"/>
  <c r="Q54" i="2" s="1"/>
  <c r="R54" i="2" l="1" a="1"/>
  <c r="R54" i="2" s="1"/>
  <c r="Q55" i="2" s="1"/>
  <c r="S54" i="2"/>
  <c r="S55" i="2" l="1"/>
  <c r="R55" i="2" a="1"/>
  <c r="R55" i="2" s="1"/>
  <c r="Q56" i="2" s="1"/>
  <c r="R56" i="2" l="1" a="1"/>
  <c r="R56" i="2" s="1"/>
  <c r="Q57" i="2" s="1"/>
  <c r="S56" i="2"/>
  <c r="R57" i="2" l="1" a="1"/>
  <c r="R57" i="2" s="1"/>
  <c r="Q58" i="2" s="1"/>
  <c r="S57" i="2"/>
  <c r="R58" i="2" l="1" a="1"/>
  <c r="R58" i="2" s="1"/>
  <c r="Q59" i="2" s="1"/>
  <c r="S58" i="2"/>
  <c r="R59" i="2" l="1" a="1"/>
  <c r="R59" i="2" s="1"/>
  <c r="Q60" i="2" s="1"/>
  <c r="S59" i="2"/>
  <c r="Q61" i="2" l="1"/>
  <c r="S60" i="2"/>
  <c r="R60" i="2" a="1"/>
  <c r="R60" i="2" s="1"/>
  <c r="S61" i="2" l="1"/>
  <c r="R61" i="2" a="1"/>
  <c r="R61" i="2" s="1"/>
  <c r="Q62" i="2" s="1"/>
  <c r="S62" i="2" l="1"/>
  <c r="R62" i="2" a="1"/>
  <c r="R62" i="2" s="1"/>
  <c r="Q63" i="2" s="1"/>
  <c r="Q64" i="2" l="1"/>
  <c r="S63" i="2"/>
  <c r="R63" i="2" a="1"/>
  <c r="R63" i="2" s="1"/>
  <c r="R64" i="2" l="1" a="1"/>
  <c r="R64" i="2" s="1"/>
  <c r="Q65" i="2" s="1"/>
  <c r="S64" i="2"/>
  <c r="R65" i="2" l="1" a="1"/>
  <c r="R65" i="2" s="1"/>
  <c r="Q66" i="2" s="1"/>
  <c r="S65" i="2"/>
  <c r="Q67" i="2" l="1"/>
  <c r="S66" i="2"/>
  <c r="R66" i="2" a="1"/>
  <c r="R66" i="2" s="1"/>
  <c r="Q68" i="2" l="1"/>
  <c r="S67" i="2"/>
  <c r="R67" i="2" a="1"/>
  <c r="R67" i="2" s="1"/>
  <c r="R68" i="2" l="1" a="1"/>
  <c r="R68" i="2" s="1"/>
  <c r="Q69" i="2" s="1"/>
  <c r="S68" i="2"/>
  <c r="Q70" i="2" l="1"/>
  <c r="S69" i="2"/>
  <c r="R69" i="2" a="1"/>
  <c r="R69" i="2" s="1"/>
  <c r="S70" i="2" l="1"/>
  <c r="R70" i="2" a="1"/>
  <c r="R70" i="2" s="1"/>
  <c r="Q71" i="2" s="1"/>
  <c r="Q72" i="2" l="1"/>
  <c r="R71" i="2" a="1"/>
  <c r="R71" i="2" s="1"/>
  <c r="S71" i="2"/>
  <c r="S72" i="2" l="1"/>
  <c r="R72" i="2" a="1"/>
  <c r="R72" i="2" s="1"/>
  <c r="Q73" i="2" s="1"/>
  <c r="S73" i="2" l="1"/>
  <c r="R73" i="2" a="1"/>
  <c r="R73" i="2" s="1"/>
  <c r="R74" i="2" l="1" a="1"/>
  <c r="R74" i="2" s="1"/>
  <c r="S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<sst xmlns="http://schemas.openxmlformats.org/spreadsheetml/2006/main" count="24" uniqueCount="23">
  <si>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Year</t>
  </si>
  <si>
    <t>Zero rate</t>
  </si>
  <si>
    <t>Forward rate</t>
  </si>
  <si>
    <t>Discount</t>
  </si>
  <si>
    <t>x</t>
  </si>
  <si>
    <t>y</t>
  </si>
  <si>
    <t>q(x)</t>
  </si>
  <si>
    <t>p(x)</t>
  </si>
  <si>
    <t>Inception</t>
  </si>
  <si>
    <t>Deduction</t>
  </si>
  <si>
    <t>Fund value
(ex-deduction)</t>
  </si>
  <si>
    <t>RD</t>
  </si>
  <si>
    <t>Insurer
margin</t>
  </si>
  <si>
    <t>COMM</t>
  </si>
  <si>
    <t>lapse</t>
  </si>
  <si>
    <t>p(0 to y)</t>
  </si>
  <si>
    <t>Named cells</t>
  </si>
  <si>
    <t>sigma</t>
  </si>
  <si>
    <t>premium</t>
  </si>
  <si>
    <t>fixedfee</t>
  </si>
  <si>
    <t>inflation</t>
  </si>
  <si>
    <t>benefitcost</t>
  </si>
  <si>
    <t>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</si>
</sst>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* #,##0.00\ [$€]_-;\-* #,##0.00\ [$€]_-;_-* &quot;-&quot;??\ [$€]_-;_-@_-" x16r2:formatCode16="_-* #,##0.00\ [$€-en-IT]_-;\-* #,##0.00\ [$€-en-IT]_-;_-* &quot;-&quot;??\ [$€-en-IT]_-;_-@_-"/>
    <numFmt numFmtId="170" formatCode="_-* #,##0\ [$€]_-;\-* #,##0\ [$€]_-;_-* &quot;-&quot;\ [$€]_-;_-@_-" x16r2:formatCode16="_-* #,##0\ [$€-en-IT]_-;\-* #,##0\ [$€-en-IT]_-;_-* &quot;-&quot;\ [$€-en-IT]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17" xfId="0" applyFill="1" applyBorder="1"/>
    <xf numFmtId="0" fontId="0" fillId="3" borderId="9" xfId="0" applyFill="1" applyBorder="1"/>
    <xf numFmtId="0" fontId="0" fillId="3" borderId="18" xfId="0" applyFill="1" applyBorder="1"/>
    <xf numFmtId="0" fontId="0" fillId="3" borderId="11" xfId="0" applyFill="1" applyBorder="1"/>
    <xf numFmtId="0" fontId="0" fillId="3" borderId="19" xfId="0" applyFill="1" applyBorder="1"/>
    <xf numFmtId="0" fontId="0" fillId="3" borderId="13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10" fontId="2" fillId="0" borderId="14" xfId="0" applyNumberFormat="1" applyFont="1" applyBorder="1"/>
    <xf numFmtId="10" fontId="2" fillId="0" borderId="9" xfId="0" applyNumberFormat="1" applyFont="1" applyBorder="1"/>
    <xf numFmtId="10" fontId="2" fillId="0" borderId="15" xfId="0" applyNumberFormat="1" applyFont="1" applyBorder="1"/>
    <xf numFmtId="10" fontId="2" fillId="0" borderId="11" xfId="0" applyNumberFormat="1" applyFont="1" applyBorder="1"/>
    <xf numFmtId="10" fontId="2" fillId="0" borderId="16" xfId="0" applyNumberFormat="1" applyFont="1" applyBorder="1"/>
    <xf numFmtId="10" fontId="2" fillId="0" borderId="13" xfId="0" applyNumberFormat="1" applyFont="1" applyBorder="1"/>
    <xf numFmtId="168" fontId="2" fillId="0" borderId="10" xfId="0" applyNumberFormat="1" applyFont="1" applyBorder="1"/>
    <xf numFmtId="168" fontId="2" fillId="0" borderId="15" xfId="0" applyNumberFormat="1" applyFont="1" applyBorder="1"/>
    <xf numFmtId="168" fontId="2" fillId="0" borderId="11" xfId="0" applyNumberFormat="1" applyFont="1" applyBorder="1"/>
    <xf numFmtId="168" fontId="2" fillId="0" borderId="12" xfId="0" applyNumberFormat="1" applyFont="1" applyBorder="1"/>
    <xf numFmtId="168" fontId="2" fillId="0" borderId="16" xfId="0" applyNumberFormat="1" applyFont="1" applyBorder="1"/>
    <xf numFmtId="168" fontId="2" fillId="0" borderId="13" xfId="0" applyNumberFormat="1" applyFont="1" applyBorder="1"/>
    <xf numFmtId="168" fontId="2" fillId="0" borderId="8" xfId="0" applyNumberFormat="1" applyFont="1" applyBorder="1" applyAlignment="1">
      <alignment wrapText="1"/>
    </xf>
    <xf numFmtId="168" fontId="2" fillId="0" borderId="14" xfId="0" applyNumberFormat="1" applyFont="1" applyBorder="1"/>
    <xf numFmtId="168" fontId="2" fillId="0" borderId="9" xfId="0" applyNumberFormat="1" applyFont="1" applyBorder="1"/>
    <xf numFmtId="9" fontId="0" fillId="4" borderId="5" xfId="0" applyNumberFormat="1" applyFill="1" applyBorder="1" applyAlignment="1">
      <alignment horizontal="right" vertical="center"/>
    </xf>
    <xf numFmtId="168" fontId="0" fillId="4" borderId="6" xfId="0" applyNumberFormat="1" applyFill="1" applyBorder="1" applyAlignment="1">
      <alignment horizontal="right" vertical="center"/>
    </xf>
    <xf numFmtId="9" fontId="0" fillId="4" borderId="6" xfId="0" applyNumberFormat="1" applyFill="1" applyBorder="1" applyAlignment="1">
      <alignment horizontal="right" vertical="center"/>
    </xf>
    <xf numFmtId="10" fontId="0" fillId="4" borderId="6" xfId="0" applyNumberFormat="1" applyFill="1" applyBorder="1" applyAlignment="1">
      <alignment horizontal="right" vertical="center"/>
    </xf>
    <xf numFmtId="170" fontId="0" fillId="4" borderId="6" xfId="0" applyNumberFormat="1" applyFill="1" applyBorder="1" applyAlignment="1">
      <alignment horizontal="right" vertical="center"/>
    </xf>
    <xf numFmtId="9" fontId="0" fillId="4" borderId="7" xfId="0" applyNumberFormat="1" applyFill="1" applyBorder="1" applyAlignment="1">
      <alignment horizontal="right" vertical="center"/>
    </xf>
    <xf numFmtId="10" fontId="0" fillId="4" borderId="8" xfId="0" applyNumberForma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0" fillId="4" borderId="15" xfId="0" applyNumberFormat="1" applyFill="1" applyBorder="1"/>
    <xf numFmtId="10" fontId="0" fillId="4" borderId="16" xfId="0" applyNumberForma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32A5-39D1-3D44-A9F1-679E2C8CBEDF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8A3C-23C6-0A45-B0A3-AAFD35CD38BE}">
  <dimension ref="A2:S123"/>
  <sheetViews>
    <sheetView showGridLines="0" tabSelected="1" workbookViewId="0">
      <selection activeCell="H81" sqref="H81"/>
    </sheetView>
  </sheetViews>
  <sheetFormatPr baseColWidth="10" defaultRowHeight="16" x14ac:dyDescent="0.2"/>
  <cols>
    <col min="3" max="3" width="13" bestFit="1" customWidth="1"/>
    <col min="5" max="5" width="4.83203125" bestFit="1" customWidth="1"/>
    <col min="6" max="8" width="11.83203125" bestFit="1" customWidth="1"/>
    <col min="10" max="11" width="4.1640625" bestFit="1" customWidth="1"/>
    <col min="12" max="14" width="12" bestFit="1" customWidth="1"/>
    <col min="17" max="17" width="13.1640625" customWidth="1"/>
  </cols>
  <sheetData>
    <row r="2" spans="1:19" ht="17" thickBot="1" x14ac:dyDescent="0.25"/>
    <row r="3" spans="1:19" ht="35" thickBot="1" x14ac:dyDescent="0.25">
      <c r="A3" s="1"/>
      <c r="B3" s="1"/>
      <c r="C3" s="3" t="s">
        <v>16</v>
      </c>
      <c r="D3" s="1"/>
      <c r="E3" s="3" t="s">
        <v>0</v>
      </c>
      <c r="F3" s="3" t="s">
        <v>1</v>
      </c>
      <c r="G3" s="3" t="s">
        <v>2</v>
      </c>
      <c r="H3" s="3" t="s">
        <v>3</v>
      </c>
      <c r="I3" s="2"/>
      <c r="J3" s="3" t="s">
        <v>4</v>
      </c>
      <c r="K3" s="3" t="s">
        <v>5</v>
      </c>
      <c r="L3" s="3" t="s">
        <v>6</v>
      </c>
      <c r="M3" s="3" t="s">
        <v>7</v>
      </c>
      <c r="N3" s="3" t="s">
        <v>15</v>
      </c>
      <c r="O3" s="2"/>
      <c r="P3" s="3" t="s">
        <v>0</v>
      </c>
      <c r="Q3" s="4" t="s">
        <v>10</v>
      </c>
      <c r="R3" s="3" t="s">
        <v>9</v>
      </c>
      <c r="S3" s="4" t="s">
        <v>12</v>
      </c>
    </row>
    <row r="4" spans="1:19" ht="17" thickBot="1" x14ac:dyDescent="0.25">
      <c r="B4" s="44" t="s">
        <v>17</v>
      </c>
      <c r="C4" s="32">
        <v>0.25</v>
      </c>
      <c r="E4" s="5">
        <v>0</v>
      </c>
      <c r="F4" s="38">
        <v>0</v>
      </c>
      <c r="G4" s="17">
        <f>F4</f>
        <v>0</v>
      </c>
      <c r="H4" s="18">
        <f>EXP(-G4)</f>
        <v>1</v>
      </c>
      <c r="J4" s="8">
        <v>0</v>
      </c>
      <c r="K4" s="9">
        <v>1</v>
      </c>
      <c r="L4" s="38">
        <v>2.6645699999999998E-3</v>
      </c>
      <c r="M4" s="41">
        <v>0.99733543000000002</v>
      </c>
      <c r="N4" s="18">
        <f>PRODUCT(M$4:M4)</f>
        <v>0.99733543000000002</v>
      </c>
      <c r="P4" s="14" t="s">
        <v>8</v>
      </c>
      <c r="Q4" s="29">
        <f>premium</f>
        <v>100000</v>
      </c>
      <c r="R4" s="30">
        <v>0</v>
      </c>
      <c r="S4" s="31">
        <v>0</v>
      </c>
    </row>
    <row r="5" spans="1:19" ht="17" thickBot="1" x14ac:dyDescent="0.25">
      <c r="B5" s="44" t="s">
        <v>18</v>
      </c>
      <c r="C5" s="33">
        <v>100000</v>
      </c>
      <c r="E5" s="6">
        <v>1</v>
      </c>
      <c r="F5" s="39">
        <v>-1.75E-3</v>
      </c>
      <c r="G5" s="19">
        <f>F5</f>
        <v>-1.75E-3</v>
      </c>
      <c r="H5" s="20">
        <f>EXP(-F5*E5)</f>
        <v>1.0017515321436201</v>
      </c>
      <c r="J5" s="10">
        <v>1</v>
      </c>
      <c r="K5" s="11">
        <v>2</v>
      </c>
      <c r="L5" s="39">
        <v>2.0924999999999999E-4</v>
      </c>
      <c r="M5" s="42">
        <v>0.99979074999999995</v>
      </c>
      <c r="N5" s="20">
        <f>PRODUCT(M$4:M5)</f>
        <v>0.99712673756127246</v>
      </c>
      <c r="P5" s="15">
        <v>1</v>
      </c>
      <c r="Q5" s="23">
        <f>(Q4-R4)*EXP(G5)</f>
        <v>99825.153035716154</v>
      </c>
      <c r="R5" s="24" cm="1">
        <f t="array" ref="R5">Q5*RD</f>
        <v>1996.5030607143231</v>
      </c>
      <c r="S5" s="25">
        <f>Q5*(RD-COMM)</f>
        <v>598.95091821429696</v>
      </c>
    </row>
    <row r="6" spans="1:19" ht="17" thickBot="1" x14ac:dyDescent="0.25">
      <c r="B6" s="44" t="s">
        <v>11</v>
      </c>
      <c r="C6" s="34">
        <v>0.02</v>
      </c>
      <c r="E6" s="6">
        <v>2</v>
      </c>
      <c r="F6" s="39">
        <v>4.3600000000000002E-3</v>
      </c>
      <c r="G6" s="19">
        <f>F6*E6-F5*E5</f>
        <v>1.047E-2</v>
      </c>
      <c r="H6" s="20">
        <f t="shared" ref="H6:H69" si="0">EXP(-F6*E6)</f>
        <v>0.99131790893134908</v>
      </c>
      <c r="J6" s="10">
        <v>2</v>
      </c>
      <c r="K6" s="11">
        <v>3</v>
      </c>
      <c r="L6" s="39">
        <v>1.5360999999999999E-4</v>
      </c>
      <c r="M6" s="42">
        <v>0.99984639000000008</v>
      </c>
      <c r="N6" s="20">
        <f>PRODUCT(M$4:M6)</f>
        <v>0.99697356892311573</v>
      </c>
      <c r="P6" s="15">
        <v>2</v>
      </c>
      <c r="Q6" s="23">
        <f t="shared" ref="Q6:Q69" si="1">(Q5-R5)*EXP(G6)</f>
        <v>98858.296735146258</v>
      </c>
      <c r="R6" s="24" cm="1">
        <f t="array" ref="R6">Q6*RD</f>
        <v>1977.1659347029251</v>
      </c>
      <c r="S6" s="25">
        <f>Q6*(RD-COMM)</f>
        <v>593.14978041087761</v>
      </c>
    </row>
    <row r="7" spans="1:19" ht="17" thickBot="1" x14ac:dyDescent="0.25">
      <c r="B7" s="44" t="s">
        <v>13</v>
      </c>
      <c r="C7" s="35">
        <v>1.4E-2</v>
      </c>
      <c r="E7" s="6">
        <v>3</v>
      </c>
      <c r="F7" s="39">
        <v>7.0299999999999998E-3</v>
      </c>
      <c r="G7" s="19">
        <f t="shared" ref="G7:G70" si="2">F7*E7-F6*E6</f>
        <v>1.2369999999999997E-2</v>
      </c>
      <c r="H7" s="20">
        <f t="shared" si="0"/>
        <v>0.97913083882836616</v>
      </c>
      <c r="J7" s="10">
        <v>3</v>
      </c>
      <c r="K7" s="11">
        <v>4</v>
      </c>
      <c r="L7" s="39">
        <v>1.1352E-4</v>
      </c>
      <c r="M7" s="42">
        <v>0.99988648000000002</v>
      </c>
      <c r="N7" s="20">
        <f>PRODUCT(M$4:M7)</f>
        <v>0.99686039248357161</v>
      </c>
      <c r="P7" s="15">
        <v>3</v>
      </c>
      <c r="Q7" s="23">
        <f t="shared" si="1"/>
        <v>98086.993271422281</v>
      </c>
      <c r="R7" s="24" cm="1">
        <f t="array" ref="R7">Q7*RD</f>
        <v>1961.7398654284457</v>
      </c>
      <c r="S7" s="25">
        <f>Q7*(RD-COMM)</f>
        <v>588.52195962853375</v>
      </c>
    </row>
    <row r="8" spans="1:19" ht="17" thickBot="1" x14ac:dyDescent="0.25">
      <c r="B8" s="44" t="s">
        <v>14</v>
      </c>
      <c r="C8" s="34">
        <v>0.15</v>
      </c>
      <c r="E8" s="6">
        <v>4</v>
      </c>
      <c r="F8" s="39">
        <v>8.2900000000000005E-3</v>
      </c>
      <c r="G8" s="19">
        <f t="shared" si="2"/>
        <v>1.2070000000000004E-2</v>
      </c>
      <c r="H8" s="20">
        <f t="shared" si="0"/>
        <v>0.96738376580333085</v>
      </c>
      <c r="J8" s="10">
        <v>4</v>
      </c>
      <c r="K8" s="11">
        <v>5</v>
      </c>
      <c r="L8" s="39">
        <v>8.6440000000000006E-5</v>
      </c>
      <c r="M8" s="42">
        <v>0.99991355999999998</v>
      </c>
      <c r="N8" s="20">
        <f>PRODUCT(M$4:M8)</f>
        <v>0.99677422387124526</v>
      </c>
      <c r="P8" s="15">
        <v>4</v>
      </c>
      <c r="Q8" s="23">
        <f t="shared" si="1"/>
        <v>97292.515470157741</v>
      </c>
      <c r="R8" s="24" cm="1">
        <f t="array" ref="R8">Q8*RD</f>
        <v>1945.8503094031548</v>
      </c>
      <c r="S8" s="25">
        <f>Q8*(RD-COMM)</f>
        <v>583.75509282094652</v>
      </c>
    </row>
    <row r="9" spans="1:19" ht="17" thickBot="1" x14ac:dyDescent="0.25">
      <c r="B9" s="44" t="s">
        <v>19</v>
      </c>
      <c r="C9" s="36">
        <v>50</v>
      </c>
      <c r="E9" s="6">
        <v>5</v>
      </c>
      <c r="F9" s="39">
        <v>8.9499999999999996E-3</v>
      </c>
      <c r="G9" s="19">
        <f t="shared" si="2"/>
        <v>1.1589999999999996E-2</v>
      </c>
      <c r="H9" s="20">
        <f t="shared" si="0"/>
        <v>0.95623651108096919</v>
      </c>
      <c r="J9" s="10">
        <v>5</v>
      </c>
      <c r="K9" s="11">
        <v>6</v>
      </c>
      <c r="L9" s="39">
        <v>7.3800000000000005E-5</v>
      </c>
      <c r="M9" s="42">
        <v>0.99992619999999999</v>
      </c>
      <c r="N9" s="20">
        <f>PRODUCT(M$4:M9)</f>
        <v>0.99670066193352358</v>
      </c>
      <c r="P9" s="15">
        <v>5</v>
      </c>
      <c r="Q9" s="23">
        <f t="shared" si="1"/>
        <v>96458.161690282781</v>
      </c>
      <c r="R9" s="24" cm="1">
        <f t="array" ref="R9">Q9*RD</f>
        <v>1929.1632338056556</v>
      </c>
      <c r="S9" s="25">
        <f>Q9*(RD-COMM)</f>
        <v>578.74897014169665</v>
      </c>
    </row>
    <row r="10" spans="1:19" ht="17" thickBot="1" x14ac:dyDescent="0.25">
      <c r="B10" s="44" t="s">
        <v>20</v>
      </c>
      <c r="C10" s="34">
        <v>0.02</v>
      </c>
      <c r="E10" s="6">
        <v>6</v>
      </c>
      <c r="F10" s="39">
        <v>9.4299999999999991E-3</v>
      </c>
      <c r="G10" s="19">
        <f t="shared" si="2"/>
        <v>1.1829999999999993E-2</v>
      </c>
      <c r="H10" s="20">
        <f t="shared" si="0"/>
        <v>0.9449908822005193</v>
      </c>
      <c r="J10" s="10">
        <v>6</v>
      </c>
      <c r="K10" s="11">
        <v>7</v>
      </c>
      <c r="L10" s="39">
        <v>7.3139999999999994E-5</v>
      </c>
      <c r="M10" s="42">
        <v>0.99992686000000008</v>
      </c>
      <c r="N10" s="20">
        <f>PRODUCT(M$4:M10)</f>
        <v>0.99662776324710989</v>
      </c>
      <c r="P10" s="15">
        <v>6</v>
      </c>
      <c r="Q10" s="23">
        <f t="shared" si="1"/>
        <v>95653.917283849049</v>
      </c>
      <c r="R10" s="24" cm="1">
        <f t="array" ref="R10">Q10*RD</f>
        <v>1913.0783456769809</v>
      </c>
      <c r="S10" s="25">
        <f>Q10*(RD-COMM)</f>
        <v>573.9235037030943</v>
      </c>
    </row>
    <row r="11" spans="1:19" ht="17" thickBot="1" x14ac:dyDescent="0.25">
      <c r="B11" s="44" t="s">
        <v>21</v>
      </c>
      <c r="C11" s="36">
        <v>20</v>
      </c>
      <c r="E11" s="6">
        <v>7</v>
      </c>
      <c r="F11" s="39">
        <v>9.8300000000000002E-3</v>
      </c>
      <c r="G11" s="19">
        <f t="shared" si="2"/>
        <v>1.2230000000000005E-2</v>
      </c>
      <c r="H11" s="20">
        <f t="shared" si="0"/>
        <v>0.93350402899503038</v>
      </c>
      <c r="J11" s="10">
        <v>7</v>
      </c>
      <c r="K11" s="11">
        <v>8</v>
      </c>
      <c r="L11" s="39">
        <v>6.8930000000000006E-5</v>
      </c>
      <c r="M11" s="42">
        <v>0.99993106999999992</v>
      </c>
      <c r="N11" s="20">
        <f>PRODUCT(M$4:M11)</f>
        <v>0.99655906569538921</v>
      </c>
      <c r="P11" s="15">
        <v>7</v>
      </c>
      <c r="Q11" s="23">
        <f t="shared" si="1"/>
        <v>94894.328610199926</v>
      </c>
      <c r="R11" s="24" cm="1">
        <f t="array" ref="R11">Q11*RD</f>
        <v>1897.8865722039986</v>
      </c>
      <c r="S11" s="25">
        <f>Q11*(RD-COMM)</f>
        <v>569.36597166119952</v>
      </c>
    </row>
    <row r="12" spans="1:19" ht="17" thickBot="1" x14ac:dyDescent="0.25">
      <c r="B12" s="44" t="s">
        <v>22</v>
      </c>
      <c r="C12" s="37">
        <v>1.1000000000000001</v>
      </c>
      <c r="E12" s="6">
        <v>8</v>
      </c>
      <c r="F12" s="39">
        <v>1.025E-2</v>
      </c>
      <c r="G12" s="19">
        <f t="shared" si="2"/>
        <v>1.3190000000000007E-2</v>
      </c>
      <c r="H12" s="20">
        <f t="shared" si="0"/>
        <v>0.9212719586963487</v>
      </c>
      <c r="J12" s="10">
        <v>8</v>
      </c>
      <c r="K12" s="11">
        <v>9</v>
      </c>
      <c r="L12" s="39">
        <v>6.9250000000000003E-5</v>
      </c>
      <c r="M12" s="42">
        <v>0.99993074999999998</v>
      </c>
      <c r="N12" s="20">
        <f>PRODUCT(M$4:M12)</f>
        <v>0.99649005398008983</v>
      </c>
      <c r="P12" s="15">
        <v>8</v>
      </c>
      <c r="Q12" s="23">
        <f t="shared" si="1"/>
        <v>94231.190372402794</v>
      </c>
      <c r="R12" s="24" cm="1">
        <f t="array" ref="R12">Q12*RD</f>
        <v>1884.6238074480559</v>
      </c>
      <c r="S12" s="25">
        <f>Q12*(RD-COMM)</f>
        <v>565.38714223441673</v>
      </c>
    </row>
    <row r="13" spans="1:19" x14ac:dyDescent="0.2">
      <c r="E13" s="6">
        <v>9</v>
      </c>
      <c r="F13" s="39">
        <v>1.0670000000000001E-2</v>
      </c>
      <c r="G13" s="19">
        <f t="shared" si="2"/>
        <v>1.4030000000000001E-2</v>
      </c>
      <c r="H13" s="20">
        <f t="shared" si="0"/>
        <v>0.90843676255702877</v>
      </c>
      <c r="J13" s="10">
        <v>9</v>
      </c>
      <c r="K13" s="11">
        <v>10</v>
      </c>
      <c r="L13" s="39">
        <v>6.7210000000000002E-5</v>
      </c>
      <c r="M13" s="42">
        <v>0.9999327899999999</v>
      </c>
      <c r="N13" s="20">
        <f>PRODUCT(M$4:M13)</f>
        <v>0.99642307988356171</v>
      </c>
      <c r="P13" s="15">
        <v>9</v>
      </c>
      <c r="Q13" s="23">
        <f t="shared" si="1"/>
        <v>93651.320339249025</v>
      </c>
      <c r="R13" s="24" cm="1">
        <f t="array" ref="R13">Q13*RD</f>
        <v>1873.0264067849805</v>
      </c>
      <c r="S13" s="25">
        <f>Q13*(RD-COMM)</f>
        <v>561.90792203549415</v>
      </c>
    </row>
    <row r="14" spans="1:19" x14ac:dyDescent="0.2">
      <c r="E14" s="6">
        <v>10</v>
      </c>
      <c r="F14" s="39">
        <v>1.1089999999999999E-2</v>
      </c>
      <c r="G14" s="19">
        <f t="shared" si="2"/>
        <v>1.4869999999999994E-2</v>
      </c>
      <c r="H14" s="20">
        <f t="shared" si="0"/>
        <v>0.89502824727876684</v>
      </c>
      <c r="J14" s="10">
        <v>10</v>
      </c>
      <c r="K14" s="11">
        <v>11</v>
      </c>
      <c r="L14" s="39">
        <v>7.3499999999999998E-5</v>
      </c>
      <c r="M14" s="42">
        <v>0.99992650000000005</v>
      </c>
      <c r="N14" s="20">
        <f>PRODUCT(M$4:M14)</f>
        <v>0.9963498427871903</v>
      </c>
      <c r="P14" s="15">
        <v>10</v>
      </c>
      <c r="Q14" s="23">
        <f t="shared" si="1"/>
        <v>93153.234511320421</v>
      </c>
      <c r="R14" s="24" cm="1">
        <f t="array" ref="R14">Q14*RD</f>
        <v>1863.0646902264084</v>
      </c>
      <c r="S14" s="25">
        <f>Q14*(RD-COMM)</f>
        <v>558.91940706792252</v>
      </c>
    </row>
    <row r="15" spans="1:19" x14ac:dyDescent="0.2">
      <c r="E15" s="6">
        <v>11</v>
      </c>
      <c r="F15" s="39">
        <v>1.1429999999999999E-2</v>
      </c>
      <c r="G15" s="19">
        <f t="shared" si="2"/>
        <v>1.4829999999999982E-2</v>
      </c>
      <c r="H15" s="20">
        <f t="shared" si="0"/>
        <v>0.88185291492980111</v>
      </c>
      <c r="J15" s="10">
        <v>11</v>
      </c>
      <c r="K15" s="11">
        <v>12</v>
      </c>
      <c r="L15" s="39">
        <v>7.2559999999999996E-5</v>
      </c>
      <c r="M15" s="42">
        <v>0.99992744</v>
      </c>
      <c r="N15" s="20">
        <f>PRODUCT(M$4:M15)</f>
        <v>0.99627754764259768</v>
      </c>
      <c r="P15" s="15">
        <v>11</v>
      </c>
      <c r="Q15" s="23">
        <f t="shared" si="1"/>
        <v>92654.091521893934</v>
      </c>
      <c r="R15" s="24" cm="1">
        <f t="array" ref="R15">Q15*RD</f>
        <v>1853.0818304378788</v>
      </c>
      <c r="S15" s="25">
        <f>Q15*(RD-COMM)</f>
        <v>555.92454913136362</v>
      </c>
    </row>
    <row r="16" spans="1:19" x14ac:dyDescent="0.2">
      <c r="E16" s="6">
        <v>12</v>
      </c>
      <c r="F16" s="39">
        <v>1.17E-2</v>
      </c>
      <c r="G16" s="19">
        <f t="shared" si="2"/>
        <v>1.4670000000000016E-2</v>
      </c>
      <c r="H16" s="20">
        <f t="shared" si="0"/>
        <v>0.8690105616440329</v>
      </c>
      <c r="J16" s="10">
        <v>12</v>
      </c>
      <c r="K16" s="11">
        <v>13</v>
      </c>
      <c r="L16" s="39">
        <v>7.8280000000000003E-5</v>
      </c>
      <c r="M16" s="42">
        <v>0.99992172000000001</v>
      </c>
      <c r="N16" s="20">
        <f>PRODUCT(M$4:M16)</f>
        <v>0.99619955903616819</v>
      </c>
      <c r="P16" s="15">
        <v>12</v>
      </c>
      <c r="Q16" s="23">
        <f t="shared" si="1"/>
        <v>92142.879050277261</v>
      </c>
      <c r="R16" s="24" cm="1">
        <f t="array" ref="R16">Q16*RD</f>
        <v>1842.8575810055452</v>
      </c>
      <c r="S16" s="25">
        <f>Q16*(RD-COMM)</f>
        <v>552.85727430166355</v>
      </c>
    </row>
    <row r="17" spans="5:19" x14ac:dyDescent="0.2">
      <c r="E17" s="6">
        <v>13</v>
      </c>
      <c r="F17" s="39">
        <v>1.193E-2</v>
      </c>
      <c r="G17" s="19">
        <f t="shared" si="2"/>
        <v>1.4690000000000009E-2</v>
      </c>
      <c r="H17" s="20">
        <f t="shared" si="0"/>
        <v>0.85633810358601736</v>
      </c>
      <c r="J17" s="10">
        <v>13</v>
      </c>
      <c r="K17" s="11">
        <v>14</v>
      </c>
      <c r="L17" s="39">
        <v>9.3189999999999994E-5</v>
      </c>
      <c r="M17" s="42">
        <v>0.99990680999999992</v>
      </c>
      <c r="N17" s="20">
        <f>PRODUCT(M$4:M17)</f>
        <v>0.99610672319926152</v>
      </c>
      <c r="P17" s="15">
        <v>13</v>
      </c>
      <c r="Q17" s="23">
        <f t="shared" si="1"/>
        <v>91636.319865799029</v>
      </c>
      <c r="R17" s="24" cm="1">
        <f t="array" ref="R17">Q17*RD</f>
        <v>1832.7263973159806</v>
      </c>
      <c r="S17" s="25">
        <f>Q17*(RD-COMM)</f>
        <v>549.81791919479417</v>
      </c>
    </row>
    <row r="18" spans="5:19" x14ac:dyDescent="0.2">
      <c r="E18" s="6">
        <v>14</v>
      </c>
      <c r="F18" s="39">
        <v>1.208E-2</v>
      </c>
      <c r="G18" s="19">
        <f t="shared" si="2"/>
        <v>1.4029999999999987E-2</v>
      </c>
      <c r="H18" s="20">
        <f t="shared" si="0"/>
        <v>0.84440756839784892</v>
      </c>
      <c r="J18" s="10">
        <v>14</v>
      </c>
      <c r="K18" s="11">
        <v>15</v>
      </c>
      <c r="L18" s="39">
        <v>1.1847000000000001E-4</v>
      </c>
      <c r="M18" s="42">
        <v>0.99988153000000002</v>
      </c>
      <c r="N18" s="20">
        <f>PRODUCT(M$4:M18)</f>
        <v>0.99598871443576409</v>
      </c>
      <c r="P18" s="15">
        <v>14</v>
      </c>
      <c r="Q18" s="23">
        <f t="shared" si="1"/>
        <v>91072.417875081592</v>
      </c>
      <c r="R18" s="24" cm="1">
        <f t="array" ref="R18">Q18*RD</f>
        <v>1821.4483575016318</v>
      </c>
      <c r="S18" s="25">
        <f>Q18*(RD-COMM)</f>
        <v>546.43450725048956</v>
      </c>
    </row>
    <row r="19" spans="5:19" x14ac:dyDescent="0.2">
      <c r="E19" s="6">
        <v>15</v>
      </c>
      <c r="F19" s="39">
        <v>1.208E-2</v>
      </c>
      <c r="G19" s="19">
        <f t="shared" si="2"/>
        <v>1.2080000000000007E-2</v>
      </c>
      <c r="H19" s="20">
        <f t="shared" si="0"/>
        <v>0.83426848831164502</v>
      </c>
      <c r="J19" s="10">
        <v>15</v>
      </c>
      <c r="K19" s="11">
        <v>16</v>
      </c>
      <c r="L19" s="39">
        <v>1.5581000000000001E-4</v>
      </c>
      <c r="M19" s="42">
        <v>0.99984419000000002</v>
      </c>
      <c r="N19" s="20">
        <f>PRODUCT(M$4:M19)</f>
        <v>0.99583352943416792</v>
      </c>
      <c r="P19" s="15">
        <v>15</v>
      </c>
      <c r="Q19" s="23">
        <f t="shared" si="1"/>
        <v>90335.659566872622</v>
      </c>
      <c r="R19" s="24" cm="1">
        <f t="array" ref="R19">Q19*RD</f>
        <v>1806.7131913374524</v>
      </c>
      <c r="S19" s="25">
        <f>Q19*(RD-COMM)</f>
        <v>542.01395740123576</v>
      </c>
    </row>
    <row r="20" spans="5:19" x14ac:dyDescent="0.2">
      <c r="E20" s="6">
        <v>16</v>
      </c>
      <c r="F20" s="39">
        <v>1.193E-2</v>
      </c>
      <c r="G20" s="19">
        <f t="shared" si="2"/>
        <v>9.6799999999999942E-3</v>
      </c>
      <c r="H20" s="20">
        <f t="shared" si="0"/>
        <v>0.82623173001016459</v>
      </c>
      <c r="J20" s="10">
        <v>16</v>
      </c>
      <c r="K20" s="11">
        <v>17</v>
      </c>
      <c r="L20" s="39">
        <v>2.0227999999999999E-4</v>
      </c>
      <c r="M20" s="42">
        <v>0.99979772</v>
      </c>
      <c r="N20" s="20">
        <f>PRODUCT(M$4:M20)</f>
        <v>0.995632092227834</v>
      </c>
      <c r="P20" s="15">
        <v>16</v>
      </c>
      <c r="Q20" s="23">
        <f t="shared" si="1"/>
        <v>89390.067679477521</v>
      </c>
      <c r="R20" s="24" cm="1">
        <f t="array" ref="R20">Q20*RD</f>
        <v>1787.8013535895504</v>
      </c>
      <c r="S20" s="25">
        <f>Q20*(RD-COMM)</f>
        <v>536.34040607686518</v>
      </c>
    </row>
    <row r="21" spans="5:19" x14ac:dyDescent="0.2">
      <c r="E21" s="6">
        <v>17</v>
      </c>
      <c r="F21" s="39">
        <v>1.172E-2</v>
      </c>
      <c r="G21" s="19">
        <f t="shared" si="2"/>
        <v>8.3600000000000063E-3</v>
      </c>
      <c r="H21" s="20">
        <f t="shared" si="0"/>
        <v>0.81935322495967455</v>
      </c>
      <c r="J21" s="10">
        <v>17</v>
      </c>
      <c r="K21" s="11">
        <v>18</v>
      </c>
      <c r="L21" s="39">
        <v>2.5942000000000001E-4</v>
      </c>
      <c r="M21" s="42">
        <v>0.99974057999999999</v>
      </c>
      <c r="N21" s="20">
        <f>PRODUCT(M$4:M21)</f>
        <v>0.99537380535046827</v>
      </c>
      <c r="P21" s="15">
        <v>17</v>
      </c>
      <c r="Q21" s="23">
        <f t="shared" si="1"/>
        <v>88337.691064573359</v>
      </c>
      <c r="R21" s="24" cm="1">
        <f t="array" ref="R21">Q21*RD</f>
        <v>1766.7538212914671</v>
      </c>
      <c r="S21" s="25">
        <f>Q21*(RD-COMM)</f>
        <v>530.02614638744012</v>
      </c>
    </row>
    <row r="22" spans="5:19" x14ac:dyDescent="0.2">
      <c r="E22" s="6">
        <v>18</v>
      </c>
      <c r="F22" s="39">
        <v>1.153E-2</v>
      </c>
      <c r="G22" s="19">
        <f t="shared" si="2"/>
        <v>8.3000000000000018E-3</v>
      </c>
      <c r="H22" s="20">
        <f t="shared" si="0"/>
        <v>0.81258073789350871</v>
      </c>
      <c r="J22" s="10">
        <v>18</v>
      </c>
      <c r="K22" s="11">
        <v>19</v>
      </c>
      <c r="L22" s="39">
        <v>3.0658999999999998E-4</v>
      </c>
      <c r="M22" s="42">
        <v>0.99969341</v>
      </c>
      <c r="N22" s="20">
        <f>PRODUCT(M$4:M22)</f>
        <v>0.99506863369548582</v>
      </c>
      <c r="P22" s="15">
        <v>18</v>
      </c>
      <c r="Q22" s="23">
        <f t="shared" si="1"/>
        <v>87292.466225504468</v>
      </c>
      <c r="R22" s="24" cm="1">
        <f t="array" ref="R22">Q22*RD</f>
        <v>1745.8493245100894</v>
      </c>
      <c r="S22" s="25">
        <f>Q22*(RD-COMM)</f>
        <v>523.75479735302679</v>
      </c>
    </row>
    <row r="23" spans="5:19" x14ac:dyDescent="0.2">
      <c r="E23" s="6">
        <v>19</v>
      </c>
      <c r="F23" s="39">
        <v>1.1429999999999999E-2</v>
      </c>
      <c r="G23" s="19">
        <f t="shared" si="2"/>
        <v>9.6299999999999719E-3</v>
      </c>
      <c r="H23" s="20">
        <f t="shared" si="0"/>
        <v>0.80479314284079861</v>
      </c>
      <c r="J23" s="10">
        <v>19</v>
      </c>
      <c r="K23" s="11">
        <v>20</v>
      </c>
      <c r="L23" s="39">
        <v>3.3644000000000002E-4</v>
      </c>
      <c r="M23" s="42">
        <v>0.99966356000000001</v>
      </c>
      <c r="N23" s="20">
        <f>PRODUCT(M$4:M23)</f>
        <v>0.99473385280436533</v>
      </c>
      <c r="P23" s="15">
        <v>19</v>
      </c>
      <c r="Q23" s="23">
        <f t="shared" si="1"/>
        <v>86374.410249484747</v>
      </c>
      <c r="R23" s="24" cm="1">
        <f t="array" ref="R23">Q23*RD</f>
        <v>1727.4882049896951</v>
      </c>
      <c r="S23" s="25">
        <f>Q23*(RD-COMM)</f>
        <v>518.24646149690852</v>
      </c>
    </row>
    <row r="24" spans="5:19" x14ac:dyDescent="0.2">
      <c r="E24" s="6">
        <v>20</v>
      </c>
      <c r="F24" s="39">
        <v>1.1440000000000001E-2</v>
      </c>
      <c r="G24" s="19">
        <f t="shared" si="2"/>
        <v>1.1630000000000029E-2</v>
      </c>
      <c r="H24" s="20">
        <f t="shared" si="0"/>
        <v>0.79548761511942612</v>
      </c>
      <c r="J24" s="10">
        <v>20</v>
      </c>
      <c r="K24" s="11">
        <v>21</v>
      </c>
      <c r="L24" s="39">
        <v>3.6256999999999999E-4</v>
      </c>
      <c r="M24" s="42">
        <v>0.99963743000000005</v>
      </c>
      <c r="N24" s="20">
        <f>PRODUCT(M$4:M24)</f>
        <v>0.99437319215135411</v>
      </c>
      <c r="P24" s="15">
        <v>20</v>
      </c>
      <c r="Q24" s="23">
        <f t="shared" si="1"/>
        <v>85637.112544815594</v>
      </c>
      <c r="R24" s="24" cm="1">
        <f t="array" ref="R24">Q24*RD</f>
        <v>1712.7422508963118</v>
      </c>
      <c r="S24" s="25">
        <f>Q24*(RD-COMM)</f>
        <v>513.82267526889359</v>
      </c>
    </row>
    <row r="25" spans="5:19" x14ac:dyDescent="0.2">
      <c r="E25" s="6">
        <v>21</v>
      </c>
      <c r="F25" s="39">
        <v>1.1599999999999999E-2</v>
      </c>
      <c r="G25" s="19">
        <f t="shared" si="2"/>
        <v>1.479999999999998E-2</v>
      </c>
      <c r="H25" s="20">
        <f t="shared" si="0"/>
        <v>0.78380109200393644</v>
      </c>
      <c r="J25" s="10">
        <v>21</v>
      </c>
      <c r="K25" s="11">
        <v>22</v>
      </c>
      <c r="L25" s="39">
        <v>3.7697999999999996E-4</v>
      </c>
      <c r="M25" s="42">
        <v>0.99962302000000003</v>
      </c>
      <c r="N25" s="20">
        <f>PRODUCT(M$4:M25)</f>
        <v>0.99399833334537691</v>
      </c>
      <c r="P25" s="15">
        <v>21</v>
      </c>
      <c r="Q25" s="23">
        <f t="shared" si="1"/>
        <v>85175.687883800725</v>
      </c>
      <c r="R25" s="24" cm="1">
        <f t="array" ref="R25">Q25*RD</f>
        <v>1703.5137576760146</v>
      </c>
      <c r="S25" s="25">
        <f>Q25*(RD-COMM)</f>
        <v>511.05412730280437</v>
      </c>
    </row>
    <row r="26" spans="5:19" x14ac:dyDescent="0.2">
      <c r="E26" s="6">
        <v>22</v>
      </c>
      <c r="F26" s="39">
        <v>1.1860000000000001E-2</v>
      </c>
      <c r="G26" s="19">
        <f t="shared" si="2"/>
        <v>1.7320000000000058E-2</v>
      </c>
      <c r="H26" s="20">
        <f t="shared" si="0"/>
        <v>0.77034254455361295</v>
      </c>
      <c r="J26" s="10">
        <v>22</v>
      </c>
      <c r="K26" s="11">
        <v>23</v>
      </c>
      <c r="L26" s="39">
        <v>3.9046999999999997E-4</v>
      </c>
      <c r="M26" s="42">
        <v>0.99960952999999997</v>
      </c>
      <c r="N26" s="20">
        <f>PRODUCT(M$4:M26)</f>
        <v>0.99361020681615553</v>
      </c>
      <c r="P26" s="15">
        <v>22</v>
      </c>
      <c r="Q26" s="23">
        <f t="shared" si="1"/>
        <v>84930.504870286182</v>
      </c>
      <c r="R26" s="24" cm="1">
        <f t="array" ref="R26">Q26*RD</f>
        <v>1698.6100974057238</v>
      </c>
      <c r="S26" s="25">
        <f>Q26*(RD-COMM)</f>
        <v>509.58302922171708</v>
      </c>
    </row>
    <row r="27" spans="5:19" x14ac:dyDescent="0.2">
      <c r="E27" s="6">
        <v>23</v>
      </c>
      <c r="F27" s="39">
        <v>1.2200000000000001E-2</v>
      </c>
      <c r="G27" s="19">
        <f t="shared" si="2"/>
        <v>1.9679999999999975E-2</v>
      </c>
      <c r="H27" s="20">
        <f t="shared" si="0"/>
        <v>0.75533040722472133</v>
      </c>
      <c r="J27" s="10">
        <v>23</v>
      </c>
      <c r="K27" s="11">
        <v>24</v>
      </c>
      <c r="L27" s="39">
        <v>3.968E-4</v>
      </c>
      <c r="M27" s="42">
        <v>0.99960320000000003</v>
      </c>
      <c r="N27" s="20">
        <f>PRODUCT(M$4:M27)</f>
        <v>0.99321594228609089</v>
      </c>
      <c r="P27" s="15">
        <v>23</v>
      </c>
      <c r="Q27" s="23">
        <f t="shared" si="1"/>
        <v>84886.122674369661</v>
      </c>
      <c r="R27" s="24" cm="1">
        <f t="array" ref="R27">Q27*RD</f>
        <v>1697.7224534873933</v>
      </c>
      <c r="S27" s="25">
        <f>Q27*(RD-COMM)</f>
        <v>509.31673604621795</v>
      </c>
    </row>
    <row r="28" spans="5:19" x14ac:dyDescent="0.2">
      <c r="E28" s="6">
        <v>24</v>
      </c>
      <c r="F28" s="39">
        <v>1.259E-2</v>
      </c>
      <c r="G28" s="19">
        <f t="shared" si="2"/>
        <v>2.1559999999999968E-2</v>
      </c>
      <c r="H28" s="20">
        <f t="shared" si="0"/>
        <v>0.73921978026217205</v>
      </c>
      <c r="J28" s="10">
        <v>24</v>
      </c>
      <c r="K28" s="11">
        <v>25</v>
      </c>
      <c r="L28" s="39">
        <v>4.0797000000000001E-4</v>
      </c>
      <c r="M28" s="42">
        <v>0.99959203000000008</v>
      </c>
      <c r="N28" s="20">
        <f>PRODUCT(M$4:M28)</f>
        <v>0.99281073997811653</v>
      </c>
      <c r="P28" s="15">
        <v>24</v>
      </c>
      <c r="Q28" s="23">
        <f t="shared" si="1"/>
        <v>85001.416213358229</v>
      </c>
      <c r="R28" s="24" cm="1">
        <f t="array" ref="R28">Q28*RD</f>
        <v>1700.0283242671646</v>
      </c>
      <c r="S28" s="25">
        <f>Q28*(RD-COMM)</f>
        <v>510.00849728014936</v>
      </c>
    </row>
    <row r="29" spans="5:19" x14ac:dyDescent="0.2">
      <c r="E29" s="6">
        <v>25</v>
      </c>
      <c r="F29" s="39">
        <v>1.302E-2</v>
      </c>
      <c r="G29" s="19">
        <f t="shared" si="2"/>
        <v>2.3340000000000027E-2</v>
      </c>
      <c r="H29" s="20">
        <f t="shared" si="0"/>
        <v>0.72216618026611956</v>
      </c>
      <c r="J29" s="10">
        <v>25</v>
      </c>
      <c r="K29" s="11">
        <v>26</v>
      </c>
      <c r="L29" s="39">
        <v>4.1350999999999996E-4</v>
      </c>
      <c r="M29" s="42">
        <v>0.99958648999999999</v>
      </c>
      <c r="N29" s="20">
        <f>PRODUCT(M$4:M29)</f>
        <v>0.99240020280902819</v>
      </c>
      <c r="P29" s="15">
        <v>25</v>
      </c>
      <c r="Q29" s="23">
        <f t="shared" si="1"/>
        <v>85268.509289947979</v>
      </c>
      <c r="R29" s="24" cm="1">
        <f t="array" ref="R29">Q29*RD</f>
        <v>1705.3701857989597</v>
      </c>
      <c r="S29" s="25">
        <f>Q29*(RD-COMM)</f>
        <v>511.61105573968786</v>
      </c>
    </row>
    <row r="30" spans="5:19" x14ac:dyDescent="0.2">
      <c r="E30" s="6">
        <v>26</v>
      </c>
      <c r="F30" s="39">
        <v>1.3469999999999999E-2</v>
      </c>
      <c r="G30" s="19">
        <f t="shared" si="2"/>
        <v>2.4719999999999964E-2</v>
      </c>
      <c r="H30" s="20">
        <f t="shared" si="0"/>
        <v>0.7045330753911766</v>
      </c>
      <c r="J30" s="10">
        <v>26</v>
      </c>
      <c r="K30" s="11">
        <v>27</v>
      </c>
      <c r="L30" s="39">
        <v>4.4301000000000003E-4</v>
      </c>
      <c r="M30" s="42">
        <v>0.99955699000000009</v>
      </c>
      <c r="N30" s="20">
        <f>PRODUCT(M$4:M30)</f>
        <v>0.99196055959518181</v>
      </c>
      <c r="P30" s="15">
        <v>26</v>
      </c>
      <c r="Q30" s="23">
        <f t="shared" si="1"/>
        <v>85654.563406244124</v>
      </c>
      <c r="R30" s="24" cm="1">
        <f t="array" ref="R30">Q30*RD</f>
        <v>1713.0912681248826</v>
      </c>
      <c r="S30" s="25">
        <f>Q30*(RD-COMM)</f>
        <v>513.92738043746476</v>
      </c>
    </row>
    <row r="31" spans="5:19" x14ac:dyDescent="0.2">
      <c r="E31" s="6">
        <v>27</v>
      </c>
      <c r="F31" s="39">
        <v>1.393E-2</v>
      </c>
      <c r="G31" s="19">
        <f t="shared" si="2"/>
        <v>2.5890000000000024E-2</v>
      </c>
      <c r="H31" s="20">
        <f t="shared" si="0"/>
        <v>0.68652681093945822</v>
      </c>
      <c r="J31" s="10">
        <v>27</v>
      </c>
      <c r="K31" s="11">
        <v>28</v>
      </c>
      <c r="L31" s="39">
        <v>4.6254E-4</v>
      </c>
      <c r="M31" s="42">
        <v>0.99953745999999999</v>
      </c>
      <c r="N31" s="20">
        <f>PRODUCT(M$4:M31)</f>
        <v>0.99150173815794662</v>
      </c>
      <c r="P31" s="15">
        <v>27</v>
      </c>
      <c r="Q31" s="23">
        <f t="shared" si="1"/>
        <v>86143.093868983895</v>
      </c>
      <c r="R31" s="24" cm="1">
        <f t="array" ref="R31">Q31*RD</f>
        <v>1722.8618773796779</v>
      </c>
      <c r="S31" s="25">
        <f>Q31*(RD-COMM)</f>
        <v>516.85856321390338</v>
      </c>
    </row>
    <row r="32" spans="5:19" x14ac:dyDescent="0.2">
      <c r="E32" s="6">
        <v>28</v>
      </c>
      <c r="F32" s="39">
        <v>1.44E-2</v>
      </c>
      <c r="G32" s="19">
        <f t="shared" si="2"/>
        <v>2.7090000000000003E-2</v>
      </c>
      <c r="H32" s="20">
        <f t="shared" si="0"/>
        <v>0.66817845026904654</v>
      </c>
      <c r="J32" s="10">
        <v>28</v>
      </c>
      <c r="K32" s="11">
        <v>29</v>
      </c>
      <c r="L32" s="39">
        <v>4.7259E-4</v>
      </c>
      <c r="M32" s="42">
        <v>0.99952741000000001</v>
      </c>
      <c r="N32" s="20">
        <f>PRODUCT(M$4:M32)</f>
        <v>0.99103316435151056</v>
      </c>
      <c r="P32" s="15">
        <v>28</v>
      </c>
      <c r="Q32" s="23">
        <f t="shared" si="1"/>
        <v>86738.434357810547</v>
      </c>
      <c r="R32" s="24" cm="1">
        <f t="array" ref="R32">Q32*RD</f>
        <v>1734.7686871562109</v>
      </c>
      <c r="S32" s="25">
        <f>Q32*(RD-COMM)</f>
        <v>520.43060614686328</v>
      </c>
    </row>
    <row r="33" spans="5:19" x14ac:dyDescent="0.2">
      <c r="E33" s="6">
        <v>29</v>
      </c>
      <c r="F33" s="39">
        <v>1.486E-2</v>
      </c>
      <c r="G33" s="19">
        <f t="shared" si="2"/>
        <v>2.7739999999999987E-2</v>
      </c>
      <c r="H33" s="20">
        <f t="shared" si="0"/>
        <v>0.64989790347916543</v>
      </c>
      <c r="J33" s="10">
        <v>29</v>
      </c>
      <c r="K33" s="11">
        <v>30</v>
      </c>
      <c r="L33" s="39">
        <v>4.6522999999999996E-4</v>
      </c>
      <c r="M33" s="42">
        <v>0.99953477000000002</v>
      </c>
      <c r="N33" s="20">
        <f>PRODUCT(M$4:M33)</f>
        <v>0.99057210599245937</v>
      </c>
      <c r="P33" s="15">
        <v>29</v>
      </c>
      <c r="Q33" s="23">
        <f t="shared" si="1"/>
        <v>87394.677365391442</v>
      </c>
      <c r="R33" s="24" cm="1">
        <f t="array" ref="R33">Q33*RD</f>
        <v>1747.8935473078288</v>
      </c>
      <c r="S33" s="25">
        <f>Q33*(RD-COMM)</f>
        <v>524.3680641923487</v>
      </c>
    </row>
    <row r="34" spans="5:19" x14ac:dyDescent="0.2">
      <c r="E34" s="6">
        <v>30</v>
      </c>
      <c r="F34" s="39">
        <v>1.533E-2</v>
      </c>
      <c r="G34" s="19">
        <f t="shared" si="2"/>
        <v>2.8959999999999986E-2</v>
      </c>
      <c r="H34" s="20">
        <f t="shared" si="0"/>
        <v>0.63134677702800013</v>
      </c>
      <c r="J34" s="10">
        <v>30</v>
      </c>
      <c r="K34" s="11">
        <v>31</v>
      </c>
      <c r="L34" s="39">
        <v>4.8857999999999996E-4</v>
      </c>
      <c r="M34" s="42">
        <v>0.99951142000000004</v>
      </c>
      <c r="N34" s="20">
        <f>PRODUCT(M$4:M34)</f>
        <v>0.99008813227291359</v>
      </c>
      <c r="P34" s="15">
        <v>30</v>
      </c>
      <c r="Q34" s="23">
        <f t="shared" si="1"/>
        <v>88163.379094334494</v>
      </c>
      <c r="R34" s="24" cm="1">
        <f t="array" ref="R34">Q34*RD</f>
        <v>1763.2675818866899</v>
      </c>
      <c r="S34" s="25">
        <f>Q34*(RD-COMM)</f>
        <v>528.98027456600698</v>
      </c>
    </row>
    <row r="35" spans="5:19" x14ac:dyDescent="0.2">
      <c r="E35" s="6">
        <v>31</v>
      </c>
      <c r="F35" s="39">
        <v>1.5779999999999999E-2</v>
      </c>
      <c r="G35" s="19">
        <f t="shared" si="2"/>
        <v>2.9279999999999973E-2</v>
      </c>
      <c r="H35" s="20">
        <f t="shared" si="0"/>
        <v>0.61312895384894972</v>
      </c>
      <c r="J35" s="10">
        <v>31</v>
      </c>
      <c r="K35" s="11">
        <v>32</v>
      </c>
      <c r="L35" s="39">
        <v>5.1392000000000007E-4</v>
      </c>
      <c r="M35" s="42">
        <v>0.99948608000000005</v>
      </c>
      <c r="N35" s="20">
        <f>PRODUCT(M$4:M35)</f>
        <v>0.98957930617997591</v>
      </c>
      <c r="P35" s="15">
        <v>31</v>
      </c>
      <c r="Q35" s="23">
        <f t="shared" si="1"/>
        <v>88967.307115106945</v>
      </c>
      <c r="R35" s="24" cm="1">
        <f t="array" ref="R35">Q35*RD</f>
        <v>1779.346142302139</v>
      </c>
      <c r="S35" s="25">
        <f>Q35*(RD-COMM)</f>
        <v>533.80384269064166</v>
      </c>
    </row>
    <row r="36" spans="5:19" x14ac:dyDescent="0.2">
      <c r="E36" s="6">
        <v>32</v>
      </c>
      <c r="F36" s="39">
        <v>1.6230000000000001E-2</v>
      </c>
      <c r="G36" s="19">
        <f t="shared" si="2"/>
        <v>3.0180000000000096E-2</v>
      </c>
      <c r="H36" s="20">
        <f t="shared" si="0"/>
        <v>0.59490116290468265</v>
      </c>
      <c r="J36" s="10">
        <v>32</v>
      </c>
      <c r="K36" s="11">
        <v>33</v>
      </c>
      <c r="L36" s="39">
        <v>5.4131999999999997E-4</v>
      </c>
      <c r="M36" s="42">
        <v>0.99945867999999993</v>
      </c>
      <c r="N36" s="20">
        <f>PRODUCT(M$4:M36)</f>
        <v>0.98904362710995453</v>
      </c>
      <c r="P36" s="15">
        <v>32</v>
      </c>
      <c r="Q36" s="23">
        <f t="shared" si="1"/>
        <v>89859.402927480973</v>
      </c>
      <c r="R36" s="24" cm="1">
        <f t="array" ref="R36">Q36*RD</f>
        <v>1797.1880585496194</v>
      </c>
      <c r="S36" s="25">
        <f>Q36*(RD-COMM)</f>
        <v>539.15641756488583</v>
      </c>
    </row>
    <row r="37" spans="5:19" x14ac:dyDescent="0.2">
      <c r="E37" s="6">
        <v>33</v>
      </c>
      <c r="F37" s="39">
        <v>1.6670000000000001E-2</v>
      </c>
      <c r="G37" s="19">
        <f t="shared" si="2"/>
        <v>3.0749999999999944E-2</v>
      </c>
      <c r="H37" s="20">
        <f t="shared" si="0"/>
        <v>0.5768863493917632</v>
      </c>
      <c r="J37" s="10">
        <v>33</v>
      </c>
      <c r="K37" s="11">
        <v>34</v>
      </c>
      <c r="L37" s="39">
        <v>5.735400000000001E-4</v>
      </c>
      <c r="M37" s="42">
        <v>0.99942646000000002</v>
      </c>
      <c r="N37" s="20">
        <f>PRODUCT(M$4:M37)</f>
        <v>0.98847637102806185</v>
      </c>
      <c r="P37" s="15">
        <v>33</v>
      </c>
      <c r="Q37" s="23">
        <f t="shared" si="1"/>
        <v>90812.192191277558</v>
      </c>
      <c r="R37" s="24" cm="1">
        <f t="array" ref="R37">Q37*RD</f>
        <v>1816.2438438255513</v>
      </c>
      <c r="S37" s="25">
        <f>Q37*(RD-COMM)</f>
        <v>544.87315314766533</v>
      </c>
    </row>
    <row r="38" spans="5:19" x14ac:dyDescent="0.2">
      <c r="E38" s="6">
        <v>34</v>
      </c>
      <c r="F38" s="39">
        <v>1.7090000000000001E-2</v>
      </c>
      <c r="G38" s="19">
        <f t="shared" si="2"/>
        <v>3.0950000000000033E-2</v>
      </c>
      <c r="H38" s="20">
        <f t="shared" si="0"/>
        <v>0.55930518873663315</v>
      </c>
      <c r="J38" s="10">
        <v>34</v>
      </c>
      <c r="K38" s="11">
        <v>35</v>
      </c>
      <c r="L38" s="39">
        <v>6.0414999999999991E-4</v>
      </c>
      <c r="M38" s="42">
        <v>0.99939584999999997</v>
      </c>
      <c r="N38" s="20">
        <f>PRODUCT(M$4:M38)</f>
        <v>0.98787918302850519</v>
      </c>
      <c r="P38" s="15">
        <v>34</v>
      </c>
      <c r="Q38" s="23">
        <f t="shared" si="1"/>
        <v>91793.440838244846</v>
      </c>
      <c r="R38" s="24" cm="1">
        <f t="array" ref="R38">Q38*RD</f>
        <v>1835.868816764897</v>
      </c>
      <c r="S38" s="25">
        <f>Q38*(RD-COMM)</f>
        <v>550.76064502946906</v>
      </c>
    </row>
    <row r="39" spans="5:19" x14ac:dyDescent="0.2">
      <c r="E39" s="6">
        <v>35</v>
      </c>
      <c r="F39" s="39">
        <v>1.7500000000000002E-2</v>
      </c>
      <c r="G39" s="19">
        <f t="shared" si="2"/>
        <v>3.1440000000000023E-2</v>
      </c>
      <c r="H39" s="20">
        <f t="shared" si="0"/>
        <v>0.54199418845918712</v>
      </c>
      <c r="J39" s="10">
        <v>35</v>
      </c>
      <c r="K39" s="11">
        <v>36</v>
      </c>
      <c r="L39" s="39">
        <v>6.2984E-4</v>
      </c>
      <c r="M39" s="42">
        <v>0.99937016000000001</v>
      </c>
      <c r="N39" s="20">
        <f>PRODUCT(M$4:M39)</f>
        <v>0.98725697720386651</v>
      </c>
      <c r="P39" s="15">
        <v>35</v>
      </c>
      <c r="Q39" s="23">
        <f t="shared" si="1"/>
        <v>92830.768058229485</v>
      </c>
      <c r="R39" s="24" cm="1">
        <f t="array" ref="R39">Q39*RD</f>
        <v>1856.6153611645898</v>
      </c>
      <c r="S39" s="25">
        <f>Q39*(RD-COMM)</f>
        <v>556.98460834937691</v>
      </c>
    </row>
    <row r="40" spans="5:19" x14ac:dyDescent="0.2">
      <c r="E40" s="6">
        <v>36</v>
      </c>
      <c r="F40" s="39">
        <v>1.7899999999999999E-2</v>
      </c>
      <c r="G40" s="19">
        <f t="shared" si="2"/>
        <v>3.1899999999999928E-2</v>
      </c>
      <c r="H40" s="20">
        <f t="shared" si="0"/>
        <v>0.52497743409000508</v>
      </c>
      <c r="J40" s="10">
        <v>36</v>
      </c>
      <c r="K40" s="11">
        <v>37</v>
      </c>
      <c r="L40" s="39">
        <v>6.8477000000000002E-4</v>
      </c>
      <c r="M40" s="42">
        <v>0.99931523</v>
      </c>
      <c r="N40" s="20">
        <f>PRODUCT(M$4:M40)</f>
        <v>0.98658093324358664</v>
      </c>
      <c r="P40" s="15">
        <v>36</v>
      </c>
      <c r="Q40" s="23">
        <f t="shared" si="1"/>
        <v>93923.012419147723</v>
      </c>
      <c r="R40" s="24" cm="1">
        <f t="array" ref="R40">Q40*RD</f>
        <v>1878.4602483829544</v>
      </c>
      <c r="S40" s="25">
        <f>Q40*(RD-COMM)</f>
        <v>563.53807451488638</v>
      </c>
    </row>
    <row r="41" spans="5:19" x14ac:dyDescent="0.2">
      <c r="E41" s="6">
        <v>37</v>
      </c>
      <c r="F41" s="39">
        <v>1.8290000000000001E-2</v>
      </c>
      <c r="G41" s="19">
        <f t="shared" si="2"/>
        <v>3.2330000000000081E-2</v>
      </c>
      <c r="H41" s="20">
        <f t="shared" si="0"/>
        <v>0.50827634148783563</v>
      </c>
      <c r="J41" s="10">
        <v>37</v>
      </c>
      <c r="K41" s="11">
        <v>38</v>
      </c>
      <c r="L41" s="39">
        <v>7.3484000000000006E-4</v>
      </c>
      <c r="M41" s="42">
        <v>0.99926515999999999</v>
      </c>
      <c r="N41" s="20">
        <f>PRODUCT(M$4:M41)</f>
        <v>0.9858559541106019</v>
      </c>
      <c r="P41" s="15">
        <v>37</v>
      </c>
      <c r="Q41" s="23">
        <f t="shared" si="1"/>
        <v>95068.978971408884</v>
      </c>
      <c r="R41" s="24" cm="1">
        <f t="array" ref="R41">Q41*RD</f>
        <v>1901.3795794281777</v>
      </c>
      <c r="S41" s="25">
        <f>Q41*(RD-COMM)</f>
        <v>570.41387382845335</v>
      </c>
    </row>
    <row r="42" spans="5:19" x14ac:dyDescent="0.2">
      <c r="E42" s="6">
        <v>38</v>
      </c>
      <c r="F42" s="39">
        <v>1.866E-2</v>
      </c>
      <c r="G42" s="19">
        <f t="shared" si="2"/>
        <v>3.2349999999999879E-2</v>
      </c>
      <c r="H42" s="20">
        <f t="shared" si="0"/>
        <v>0.49209671825027451</v>
      </c>
      <c r="J42" s="10">
        <v>38</v>
      </c>
      <c r="K42" s="11">
        <v>39</v>
      </c>
      <c r="L42" s="39">
        <v>7.9130999999999993E-4</v>
      </c>
      <c r="M42" s="42">
        <v>0.99920869000000001</v>
      </c>
      <c r="N42" s="20">
        <f>PRODUCT(M$4:M42)</f>
        <v>0.98507583643555463</v>
      </c>
      <c r="P42" s="15">
        <v>38</v>
      </c>
      <c r="Q42" s="23">
        <f t="shared" si="1"/>
        <v>96230.852204293973</v>
      </c>
      <c r="R42" s="24" cm="1">
        <f t="array" ref="R42">Q42*RD</f>
        <v>1924.6170440858796</v>
      </c>
      <c r="S42" s="25">
        <f>Q42*(RD-COMM)</f>
        <v>577.3851132257638</v>
      </c>
    </row>
    <row r="43" spans="5:19" x14ac:dyDescent="0.2">
      <c r="E43" s="6">
        <v>39</v>
      </c>
      <c r="F43" s="39">
        <v>1.9019999999999999E-2</v>
      </c>
      <c r="G43" s="19">
        <f t="shared" si="2"/>
        <v>3.2700000000000062E-2</v>
      </c>
      <c r="H43" s="20">
        <f t="shared" si="0"/>
        <v>0.47626540814700408</v>
      </c>
      <c r="J43" s="10">
        <v>39</v>
      </c>
      <c r="K43" s="11">
        <v>40</v>
      </c>
      <c r="L43" s="39">
        <v>8.6991E-4</v>
      </c>
      <c r="M43" s="42">
        <v>0.99913008999999997</v>
      </c>
      <c r="N43" s="20">
        <f>PRODUCT(M$4:M43)</f>
        <v>0.98421890911468091</v>
      </c>
      <c r="P43" s="15">
        <v>39</v>
      </c>
      <c r="Q43" s="23">
        <f t="shared" si="1"/>
        <v>97441.02351131248</v>
      </c>
      <c r="R43" s="24" cm="1">
        <f t="array" ref="R43">Q43*RD</f>
        <v>1948.8204702262497</v>
      </c>
      <c r="S43" s="25">
        <f>Q43*(RD-COMM)</f>
        <v>584.64614106787485</v>
      </c>
    </row>
    <row r="44" spans="5:19" x14ac:dyDescent="0.2">
      <c r="E44" s="6">
        <v>40</v>
      </c>
      <c r="F44" s="39">
        <v>1.9369999999999998E-2</v>
      </c>
      <c r="G44" s="19">
        <f t="shared" si="2"/>
        <v>3.3019999999999938E-2</v>
      </c>
      <c r="H44" s="20">
        <f t="shared" si="0"/>
        <v>0.46079593096985555</v>
      </c>
      <c r="J44" s="10">
        <v>40</v>
      </c>
      <c r="K44" s="11">
        <v>41</v>
      </c>
      <c r="L44" s="39">
        <v>9.6567000000000007E-4</v>
      </c>
      <c r="M44" s="42">
        <v>0.99903432999999997</v>
      </c>
      <c r="N44" s="20">
        <f>PRODUCT(M$4:M44)</f>
        <v>0.98326847844071608</v>
      </c>
      <c r="P44" s="15">
        <v>40</v>
      </c>
      <c r="Q44" s="23">
        <f t="shared" si="1"/>
        <v>98697.991886553165</v>
      </c>
      <c r="R44" s="24" cm="1">
        <f t="array" ref="R44">Q44*RD</f>
        <v>1973.9598377310633</v>
      </c>
      <c r="S44" s="25">
        <f>Q44*(RD-COMM)</f>
        <v>592.18795131931904</v>
      </c>
    </row>
    <row r="45" spans="5:19" x14ac:dyDescent="0.2">
      <c r="E45" s="6">
        <v>41</v>
      </c>
      <c r="F45" s="39">
        <v>1.9699999999999999E-2</v>
      </c>
      <c r="G45" s="19">
        <f t="shared" si="2"/>
        <v>3.290000000000004E-2</v>
      </c>
      <c r="H45" s="20">
        <f t="shared" si="0"/>
        <v>0.44588241732745604</v>
      </c>
      <c r="J45" s="10">
        <v>41</v>
      </c>
      <c r="K45" s="11">
        <v>42</v>
      </c>
      <c r="L45" s="39">
        <v>1.0791900000000001E-3</v>
      </c>
      <c r="M45" s="42">
        <v>0.99892080999999999</v>
      </c>
      <c r="N45" s="20">
        <f>PRODUCT(M$4:M45)</f>
        <v>0.98220734493146766</v>
      </c>
      <c r="P45" s="15">
        <v>41</v>
      </c>
      <c r="Q45" s="23">
        <f t="shared" si="1"/>
        <v>99959.17906393444</v>
      </c>
      <c r="R45" s="24" cm="1">
        <f t="array" ref="R45">Q45*RD</f>
        <v>1999.1835812786887</v>
      </c>
      <c r="S45" s="25">
        <f>Q45*(RD-COMM)</f>
        <v>599.7550743836066</v>
      </c>
    </row>
    <row r="46" spans="5:19" x14ac:dyDescent="0.2">
      <c r="E46" s="6">
        <v>42</v>
      </c>
      <c r="F46" s="39">
        <v>2.0029999999999999E-2</v>
      </c>
      <c r="G46" s="19">
        <f t="shared" si="2"/>
        <v>3.3560000000000034E-2</v>
      </c>
      <c r="H46" s="20">
        <f t="shared" si="0"/>
        <v>0.43116691071748731</v>
      </c>
      <c r="J46" s="10">
        <v>42</v>
      </c>
      <c r="K46" s="11">
        <v>43</v>
      </c>
      <c r="L46" s="39">
        <v>1.2033599999999999E-3</v>
      </c>
      <c r="M46" s="42">
        <v>0.99879664000000001</v>
      </c>
      <c r="N46" s="20">
        <f>PRODUCT(M$4:M46)</f>
        <v>0.9810253959008709</v>
      </c>
      <c r="P46" s="15">
        <v>42</v>
      </c>
      <c r="Q46" s="23">
        <f t="shared" si="1"/>
        <v>101303.32013305328</v>
      </c>
      <c r="R46" s="24" cm="1">
        <f t="array" ref="R46">Q46*RD</f>
        <v>2026.0664026610655</v>
      </c>
      <c r="S46" s="25">
        <f>Q46*(RD-COMM)</f>
        <v>607.81992079831969</v>
      </c>
    </row>
    <row r="47" spans="5:19" x14ac:dyDescent="0.2">
      <c r="E47" s="6">
        <v>43</v>
      </c>
      <c r="F47" s="39">
        <v>2.034E-2</v>
      </c>
      <c r="G47" s="19">
        <f t="shared" si="2"/>
        <v>3.3360000000000056E-2</v>
      </c>
      <c r="H47" s="20">
        <f t="shared" si="0"/>
        <v>0.41702045734723675</v>
      </c>
      <c r="J47" s="10">
        <v>43</v>
      </c>
      <c r="K47" s="11">
        <v>44</v>
      </c>
      <c r="L47" s="39">
        <v>1.3328299999999999E-3</v>
      </c>
      <c r="M47" s="42">
        <v>0.99866717000000005</v>
      </c>
      <c r="N47" s="20">
        <f>PRODUCT(M$4:M47)</f>
        <v>0.97971785582245241</v>
      </c>
      <c r="P47" s="15">
        <v>43</v>
      </c>
      <c r="Q47" s="23">
        <f t="shared" si="1"/>
        <v>102645.00467852884</v>
      </c>
      <c r="R47" s="24" cm="1">
        <f t="array" ref="R47">Q47*RD</f>
        <v>2052.9000935705767</v>
      </c>
      <c r="S47" s="25">
        <f>Q47*(RD-COMM)</f>
        <v>615.87002807117312</v>
      </c>
    </row>
    <row r="48" spans="5:19" x14ac:dyDescent="0.2">
      <c r="E48" s="6">
        <v>44</v>
      </c>
      <c r="F48" s="39">
        <v>2.0639999999999999E-2</v>
      </c>
      <c r="G48" s="19">
        <f t="shared" si="2"/>
        <v>3.3539999999999903E-2</v>
      </c>
      <c r="H48" s="20">
        <f t="shared" si="0"/>
        <v>0.4032655504169777</v>
      </c>
      <c r="J48" s="10">
        <v>44</v>
      </c>
      <c r="K48" s="11">
        <v>45</v>
      </c>
      <c r="L48" s="39">
        <v>1.4650799999999999E-3</v>
      </c>
      <c r="M48" s="42">
        <v>0.9985349200000001</v>
      </c>
      <c r="N48" s="20">
        <f>PRODUCT(M$4:M48)</f>
        <v>0.97828249078624419</v>
      </c>
      <c r="P48" s="15">
        <v>44</v>
      </c>
      <c r="Q48" s="23">
        <f t="shared" si="1"/>
        <v>104023.18129124847</v>
      </c>
      <c r="R48" s="24" cm="1">
        <f t="array" ref="R48">Q48*RD</f>
        <v>2080.4636258249693</v>
      </c>
      <c r="S48" s="25">
        <f>Q48*(RD-COMM)</f>
        <v>624.13908774749086</v>
      </c>
    </row>
    <row r="49" spans="5:19" x14ac:dyDescent="0.2">
      <c r="E49" s="6">
        <v>45</v>
      </c>
      <c r="F49" s="39">
        <v>2.0930000000000001E-2</v>
      </c>
      <c r="G49" s="19">
        <f t="shared" si="2"/>
        <v>3.3690000000000109E-2</v>
      </c>
      <c r="H49" s="20">
        <f t="shared" si="0"/>
        <v>0.38990584191296346</v>
      </c>
      <c r="J49" s="10">
        <v>45</v>
      </c>
      <c r="K49" s="11">
        <v>46</v>
      </c>
      <c r="L49" s="39">
        <v>1.56095E-3</v>
      </c>
      <c r="M49" s="42">
        <v>0.99843904999999999</v>
      </c>
      <c r="N49" s="20">
        <f>PRODUCT(M$4:M49)</f>
        <v>0.9767554407322514</v>
      </c>
      <c r="P49" s="15">
        <v>45</v>
      </c>
      <c r="Q49" s="23">
        <f t="shared" si="1"/>
        <v>105435.67633830509</v>
      </c>
      <c r="R49" s="24" cm="1">
        <f t="array" ref="R49">Q49*RD</f>
        <v>2108.7135267661019</v>
      </c>
      <c r="S49" s="25">
        <f>Q49*(RD-COMM)</f>
        <v>632.61405802983052</v>
      </c>
    </row>
    <row r="50" spans="5:19" x14ac:dyDescent="0.2">
      <c r="E50" s="6">
        <v>46</v>
      </c>
      <c r="F50" s="39">
        <v>2.121E-2</v>
      </c>
      <c r="G50" s="19">
        <f t="shared" si="2"/>
        <v>3.3809999999999896E-2</v>
      </c>
      <c r="H50" s="20">
        <f t="shared" si="0"/>
        <v>0.37694348874422928</v>
      </c>
      <c r="J50" s="10">
        <v>46</v>
      </c>
      <c r="K50" s="11">
        <v>47</v>
      </c>
      <c r="L50" s="39">
        <v>1.67947E-3</v>
      </c>
      <c r="M50" s="42">
        <v>0.99832052999999998</v>
      </c>
      <c r="N50" s="20">
        <f>PRODUCT(M$4:M50)</f>
        <v>0.97511500927220474</v>
      </c>
      <c r="P50" s="15">
        <v>46</v>
      </c>
      <c r="Q50" s="23">
        <f t="shared" si="1"/>
        <v>106880.17602203335</v>
      </c>
      <c r="R50" s="24" cm="1">
        <f t="array" ref="R50">Q50*RD</f>
        <v>2137.6035204406671</v>
      </c>
      <c r="S50" s="25">
        <f>Q50*(RD-COMM)</f>
        <v>641.28105613220009</v>
      </c>
    </row>
    <row r="51" spans="5:19" x14ac:dyDescent="0.2">
      <c r="E51" s="6">
        <v>47</v>
      </c>
      <c r="F51" s="39">
        <v>2.147E-2</v>
      </c>
      <c r="G51" s="19">
        <f t="shared" si="2"/>
        <v>3.3430000000000071E-2</v>
      </c>
      <c r="H51" s="20">
        <f t="shared" si="0"/>
        <v>0.36455056969355643</v>
      </c>
      <c r="J51" s="10">
        <v>47</v>
      </c>
      <c r="K51" s="11">
        <v>48</v>
      </c>
      <c r="L51" s="39">
        <v>1.82281E-3</v>
      </c>
      <c r="M51" s="42">
        <v>0.99817719000000005</v>
      </c>
      <c r="N51" s="20">
        <f>PRODUCT(M$4:M51)</f>
        <v>0.97333755988215331</v>
      </c>
      <c r="P51" s="15">
        <v>47</v>
      </c>
      <c r="Q51" s="23">
        <f t="shared" si="1"/>
        <v>108303.30269949812</v>
      </c>
      <c r="R51" s="24" cm="1">
        <f t="array" ref="R51">Q51*RD</f>
        <v>2166.0660539899623</v>
      </c>
      <c r="S51" s="25">
        <f>Q51*(RD-COMM)</f>
        <v>649.81981619698877</v>
      </c>
    </row>
    <row r="52" spans="5:19" x14ac:dyDescent="0.2">
      <c r="E52" s="6">
        <v>48</v>
      </c>
      <c r="F52" s="39">
        <v>2.1729999999999999E-2</v>
      </c>
      <c r="G52" s="19">
        <f t="shared" si="2"/>
        <v>3.3949999999999925E-2</v>
      </c>
      <c r="H52" s="20">
        <f t="shared" si="0"/>
        <v>0.35238181131525692</v>
      </c>
      <c r="J52" s="10">
        <v>48</v>
      </c>
      <c r="K52" s="11">
        <v>49</v>
      </c>
      <c r="L52" s="39">
        <v>2.00672E-3</v>
      </c>
      <c r="M52" s="42">
        <v>0.99799327999999998</v>
      </c>
      <c r="N52" s="20">
        <f>PRODUCT(M$4:M52)</f>
        <v>0.97138434393398654</v>
      </c>
      <c r="P52" s="15">
        <v>48</v>
      </c>
      <c r="Q52" s="23">
        <f t="shared" si="1"/>
        <v>109802.46097379818</v>
      </c>
      <c r="R52" s="24" cm="1">
        <f t="array" ref="R52">Q52*RD</f>
        <v>2196.0492194759636</v>
      </c>
      <c r="S52" s="25">
        <f>Q52*(RD-COMM)</f>
        <v>658.81476584278914</v>
      </c>
    </row>
    <row r="53" spans="5:19" x14ac:dyDescent="0.2">
      <c r="E53" s="6">
        <v>49</v>
      </c>
      <c r="F53" s="39">
        <v>2.198E-2</v>
      </c>
      <c r="G53" s="19">
        <f t="shared" si="2"/>
        <v>3.3980000000000121E-2</v>
      </c>
      <c r="H53" s="20">
        <f t="shared" si="0"/>
        <v>0.34060902968235013</v>
      </c>
      <c r="J53" s="10">
        <v>49</v>
      </c>
      <c r="K53" s="11">
        <v>50</v>
      </c>
      <c r="L53" s="39">
        <v>2.2882499999999999E-3</v>
      </c>
      <c r="M53" s="42">
        <v>0.99771175000000001</v>
      </c>
      <c r="N53" s="20">
        <f>PRODUCT(M$4:M53)</f>
        <v>0.9691615737089796</v>
      </c>
      <c r="P53" s="15">
        <v>49</v>
      </c>
      <c r="Q53" s="23">
        <f t="shared" si="1"/>
        <v>111325.7106497911</v>
      </c>
      <c r="R53" s="24" cm="1">
        <f t="array" ref="R53">Q53*RD</f>
        <v>2226.5142129958222</v>
      </c>
      <c r="S53" s="25">
        <f>Q53*(RD-COMM)</f>
        <v>667.9542638987466</v>
      </c>
    </row>
    <row r="54" spans="5:19" x14ac:dyDescent="0.2">
      <c r="E54" s="6">
        <v>50</v>
      </c>
      <c r="F54" s="39">
        <v>2.222E-2</v>
      </c>
      <c r="G54" s="19">
        <f t="shared" si="2"/>
        <v>3.3979999999999899E-2</v>
      </c>
      <c r="H54" s="20">
        <f t="shared" si="0"/>
        <v>0.32922956683868165</v>
      </c>
      <c r="J54" s="10">
        <v>50</v>
      </c>
      <c r="K54" s="11">
        <v>51</v>
      </c>
      <c r="L54" s="39">
        <v>2.57245E-3</v>
      </c>
      <c r="M54" s="42">
        <v>0.99742755000000005</v>
      </c>
      <c r="N54" s="20">
        <f>PRODUCT(M$4:M54)</f>
        <v>0.96666845401869195</v>
      </c>
      <c r="P54" s="15">
        <v>50</v>
      </c>
      <c r="Q54" s="23">
        <f t="shared" si="1"/>
        <v>112870.09181550502</v>
      </c>
      <c r="R54" s="24" cm="1">
        <f t="array" ref="R54">Q54*RD</f>
        <v>2257.4018363101004</v>
      </c>
      <c r="S54" s="25">
        <f>Q54*(RD-COMM)</f>
        <v>677.22055089303012</v>
      </c>
    </row>
    <row r="55" spans="5:19" x14ac:dyDescent="0.2">
      <c r="E55" s="6">
        <v>51</v>
      </c>
      <c r="F55" s="39">
        <v>2.2460000000000001E-2</v>
      </c>
      <c r="G55" s="19">
        <f t="shared" si="2"/>
        <v>3.4460000000000157E-2</v>
      </c>
      <c r="H55" s="20">
        <f t="shared" si="0"/>
        <v>0.31807756845116408</v>
      </c>
      <c r="J55" s="10">
        <v>51</v>
      </c>
      <c r="K55" s="11">
        <v>52</v>
      </c>
      <c r="L55" s="39">
        <v>2.8734299999999997E-3</v>
      </c>
      <c r="M55" s="42">
        <v>0.99712657000000005</v>
      </c>
      <c r="N55" s="20">
        <f>PRODUCT(M$4:M55)</f>
        <v>0.96389079988286108</v>
      </c>
      <c r="P55" s="15">
        <v>51</v>
      </c>
      <c r="Q55" s="23">
        <f t="shared" si="1"/>
        <v>114490.84003640762</v>
      </c>
      <c r="R55" s="24" cm="1">
        <f t="array" ref="R55">Q55*RD</f>
        <v>2289.8168007281524</v>
      </c>
      <c r="S55" s="25">
        <f>Q55*(RD-COMM)</f>
        <v>686.9450402184458</v>
      </c>
    </row>
    <row r="56" spans="5:19" x14ac:dyDescent="0.2">
      <c r="E56" s="6">
        <v>52</v>
      </c>
      <c r="F56" s="39">
        <v>2.2679999999999999E-2</v>
      </c>
      <c r="G56" s="19">
        <f t="shared" si="2"/>
        <v>3.3899999999999819E-2</v>
      </c>
      <c r="H56" s="20">
        <f t="shared" si="0"/>
        <v>0.307475459937949</v>
      </c>
      <c r="J56" s="10">
        <v>52</v>
      </c>
      <c r="K56" s="11">
        <v>53</v>
      </c>
      <c r="L56" s="39">
        <v>3.2147999999999999E-3</v>
      </c>
      <c r="M56" s="42">
        <v>0.99678520000000004</v>
      </c>
      <c r="N56" s="20">
        <f>PRODUCT(M$4:M56)</f>
        <v>0.96079208373939773</v>
      </c>
      <c r="P56" s="15">
        <v>52</v>
      </c>
      <c r="Q56" s="23">
        <f t="shared" si="1"/>
        <v>116069.84393401587</v>
      </c>
      <c r="R56" s="24" cm="1">
        <f t="array" ref="R56">Q56*RD</f>
        <v>2321.3968786803175</v>
      </c>
      <c r="S56" s="25">
        <f>Q56*(RD-COMM)</f>
        <v>696.41906360409519</v>
      </c>
    </row>
    <row r="57" spans="5:19" x14ac:dyDescent="0.2">
      <c r="E57" s="6">
        <v>53</v>
      </c>
      <c r="F57" s="39">
        <v>2.29E-2</v>
      </c>
      <c r="G57" s="19">
        <f t="shared" si="2"/>
        <v>3.4340000000000037E-2</v>
      </c>
      <c r="H57" s="20">
        <f t="shared" si="0"/>
        <v>0.29709598814127025</v>
      </c>
      <c r="J57" s="10">
        <v>53</v>
      </c>
      <c r="K57" s="11">
        <v>54</v>
      </c>
      <c r="L57" s="39">
        <v>3.51747E-3</v>
      </c>
      <c r="M57" s="42">
        <v>0.99648252999999998</v>
      </c>
      <c r="N57" s="20">
        <f>PRODUCT(M$4:M57)</f>
        <v>0.95741252640860686</v>
      </c>
      <c r="P57" s="15">
        <v>53</v>
      </c>
      <c r="Q57" s="23">
        <f t="shared" si="1"/>
        <v>117722.41117889502</v>
      </c>
      <c r="R57" s="24" cm="1">
        <f t="array" ref="R57">Q57*RD</f>
        <v>2354.4482235779005</v>
      </c>
      <c r="S57" s="25">
        <f>Q57*(RD-COMM)</f>
        <v>706.33446707337021</v>
      </c>
    </row>
    <row r="58" spans="5:19" x14ac:dyDescent="0.2">
      <c r="E58" s="6">
        <v>54</v>
      </c>
      <c r="F58" s="39">
        <v>2.3109999999999999E-2</v>
      </c>
      <c r="G58" s="19">
        <f t="shared" si="2"/>
        <v>3.4239999999999826E-2</v>
      </c>
      <c r="H58" s="20">
        <f t="shared" si="0"/>
        <v>0.2870956050652439</v>
      </c>
      <c r="J58" s="10">
        <v>54</v>
      </c>
      <c r="K58" s="11">
        <v>55</v>
      </c>
      <c r="L58" s="39">
        <v>3.9021499999999996E-3</v>
      </c>
      <c r="M58" s="42">
        <v>0.99609784999999995</v>
      </c>
      <c r="N58" s="20">
        <f>PRODUCT(M$4:M58)</f>
        <v>0.95367655911868143</v>
      </c>
      <c r="P58" s="15">
        <v>54</v>
      </c>
      <c r="Q58" s="23">
        <f t="shared" si="1"/>
        <v>119386.56792139384</v>
      </c>
      <c r="R58" s="24" cm="1">
        <f t="array" ref="R58">Q58*RD</f>
        <v>2387.7313584278768</v>
      </c>
      <c r="S58" s="25">
        <f>Q58*(RD-COMM)</f>
        <v>716.31940752836306</v>
      </c>
    </row>
    <row r="59" spans="5:19" x14ac:dyDescent="0.2">
      <c r="E59" s="6">
        <v>55</v>
      </c>
      <c r="F59" s="39">
        <v>2.3310000000000001E-2</v>
      </c>
      <c r="G59" s="19">
        <f t="shared" si="2"/>
        <v>3.4110000000000307E-2</v>
      </c>
      <c r="H59" s="20">
        <f t="shared" si="0"/>
        <v>0.27746790781412611</v>
      </c>
      <c r="J59" s="10">
        <v>55</v>
      </c>
      <c r="K59" s="11">
        <v>56</v>
      </c>
      <c r="L59" s="39">
        <v>4.3179299999999993E-3</v>
      </c>
      <c r="M59" s="42">
        <v>0.99568206999999997</v>
      </c>
      <c r="N59" s="20">
        <f>PRODUCT(M$4:M59)</f>
        <v>0.94955865049376609</v>
      </c>
      <c r="P59" s="15">
        <v>55</v>
      </c>
      <c r="Q59" s="23">
        <f t="shared" si="1"/>
        <v>121058.51101697826</v>
      </c>
      <c r="R59" s="24" cm="1">
        <f t="array" ref="R59">Q59*RD</f>
        <v>2421.1702203395653</v>
      </c>
      <c r="S59" s="25">
        <f>Q59*(RD-COMM)</f>
        <v>726.35106610186961</v>
      </c>
    </row>
    <row r="60" spans="5:19" x14ac:dyDescent="0.2">
      <c r="E60" s="6">
        <v>56</v>
      </c>
      <c r="F60" s="39">
        <v>2.35E-2</v>
      </c>
      <c r="G60" s="19">
        <f t="shared" si="2"/>
        <v>3.3949999999999925E-2</v>
      </c>
      <c r="H60" s="20">
        <f t="shared" si="0"/>
        <v>0.26820598310842442</v>
      </c>
      <c r="J60" s="10">
        <v>56</v>
      </c>
      <c r="K60" s="11">
        <v>57</v>
      </c>
      <c r="L60" s="39">
        <v>4.6737900000000006E-3</v>
      </c>
      <c r="M60" s="42">
        <v>0.99532620999999999</v>
      </c>
      <c r="N60" s="20">
        <f>PRODUCT(M$4:M60)</f>
        <v>0.94512061276867487</v>
      </c>
      <c r="P60" s="15">
        <v>56</v>
      </c>
      <c r="Q60" s="23">
        <f t="shared" si="1"/>
        <v>122734.22970645445</v>
      </c>
      <c r="R60" s="24" cm="1">
        <f t="array" ref="R60">Q60*RD</f>
        <v>2454.684594129089</v>
      </c>
      <c r="S60" s="25">
        <f>Q60*(RD-COMM)</f>
        <v>736.40537823872671</v>
      </c>
    </row>
    <row r="61" spans="5:19" x14ac:dyDescent="0.2">
      <c r="E61" s="6">
        <v>57</v>
      </c>
      <c r="F61" s="39">
        <v>2.3689999999999999E-2</v>
      </c>
      <c r="G61" s="19">
        <f t="shared" si="2"/>
        <v>3.4329999999999972E-2</v>
      </c>
      <c r="H61" s="20">
        <f t="shared" si="0"/>
        <v>0.25915472547395796</v>
      </c>
      <c r="J61" s="10">
        <v>57</v>
      </c>
      <c r="K61" s="11">
        <v>58</v>
      </c>
      <c r="L61" s="39">
        <v>5.2034900000000007E-3</v>
      </c>
      <c r="M61" s="42">
        <v>0.99479651000000002</v>
      </c>
      <c r="N61" s="20">
        <f>PRODUCT(M$4:M61)</f>
        <v>0.94020268711133925</v>
      </c>
      <c r="P61" s="15">
        <v>57</v>
      </c>
      <c r="Q61" s="23">
        <f t="shared" si="1"/>
        <v>124480.43764468047</v>
      </c>
      <c r="R61" s="24" cm="1">
        <f t="array" ref="R61">Q61*RD</f>
        <v>2489.6087528936096</v>
      </c>
      <c r="S61" s="25">
        <f>Q61*(RD-COMM)</f>
        <v>746.88262586808287</v>
      </c>
    </row>
    <row r="62" spans="5:19" x14ac:dyDescent="0.2">
      <c r="E62" s="6">
        <v>58</v>
      </c>
      <c r="F62" s="39">
        <v>2.3879999999999998E-2</v>
      </c>
      <c r="G62" s="19">
        <f t="shared" si="2"/>
        <v>3.4709999999999797E-2</v>
      </c>
      <c r="H62" s="20">
        <f t="shared" si="0"/>
        <v>0.25031378703996082</v>
      </c>
      <c r="J62" s="10">
        <v>58</v>
      </c>
      <c r="K62" s="11">
        <v>59</v>
      </c>
      <c r="L62" s="39">
        <v>5.73172E-3</v>
      </c>
      <c r="M62" s="42">
        <v>0.99426828</v>
      </c>
      <c r="N62" s="20">
        <f>PRODUCT(M$4:M62)</f>
        <v>0.93481370856556945</v>
      </c>
      <c r="P62" s="15">
        <v>58</v>
      </c>
      <c r="Q62" s="23">
        <f t="shared" si="1"/>
        <v>126299.47453411572</v>
      </c>
      <c r="R62" s="24" cm="1">
        <f t="array" ref="R62">Q62*RD</f>
        <v>2525.9894906823147</v>
      </c>
      <c r="S62" s="25">
        <f>Q62*(RD-COMM)</f>
        <v>757.79684720469436</v>
      </c>
    </row>
    <row r="63" spans="5:19" x14ac:dyDescent="0.2">
      <c r="E63" s="6">
        <v>59</v>
      </c>
      <c r="F63" s="39">
        <v>2.4049999999999998E-2</v>
      </c>
      <c r="G63" s="19">
        <f t="shared" si="2"/>
        <v>3.3910000000000107E-2</v>
      </c>
      <c r="H63" s="20">
        <f t="shared" si="0"/>
        <v>0.2419679499062781</v>
      </c>
      <c r="J63" s="10">
        <v>59</v>
      </c>
      <c r="K63" s="11">
        <v>60</v>
      </c>
      <c r="L63" s="39">
        <v>6.3414400000000003E-3</v>
      </c>
      <c r="M63" s="42">
        <v>0.99365855999999997</v>
      </c>
      <c r="N63" s="20">
        <f>PRODUCT(M$4:M63)</f>
        <v>0.92888564352152336</v>
      </c>
      <c r="P63" s="15">
        <v>59</v>
      </c>
      <c r="Q63" s="23">
        <f t="shared" si="1"/>
        <v>128042.61799282162</v>
      </c>
      <c r="R63" s="24" cm="1">
        <f t="array" ref="R63">Q63*RD</f>
        <v>2560.8523598564325</v>
      </c>
      <c r="S63" s="25">
        <f>Q63*(RD-COMM)</f>
        <v>768.25570795692965</v>
      </c>
    </row>
    <row r="64" spans="5:19" x14ac:dyDescent="0.2">
      <c r="E64" s="6">
        <v>60</v>
      </c>
      <c r="F64" s="39">
        <v>2.4219999999999998E-2</v>
      </c>
      <c r="G64" s="19">
        <f t="shared" si="2"/>
        <v>3.4249999999999892E-2</v>
      </c>
      <c r="H64" s="20">
        <f t="shared" si="0"/>
        <v>0.23382086289173024</v>
      </c>
      <c r="J64" s="10">
        <v>60</v>
      </c>
      <c r="K64" s="11">
        <v>61</v>
      </c>
      <c r="L64" s="39">
        <v>7.1098899999999998E-3</v>
      </c>
      <c r="M64" s="42">
        <v>0.99289011000000005</v>
      </c>
      <c r="N64" s="20">
        <f>PRODUCT(M$4:M64)</f>
        <v>0.92228136877350619</v>
      </c>
      <c r="P64" s="15">
        <v>60</v>
      </c>
      <c r="Q64" s="23">
        <f t="shared" si="1"/>
        <v>129853.96258197843</v>
      </c>
      <c r="R64" s="24" cm="1">
        <f t="array" ref="R64">Q64*RD</f>
        <v>2597.0792516395686</v>
      </c>
      <c r="S64" s="25">
        <f>Q64*(RD-COMM)</f>
        <v>779.12377549187056</v>
      </c>
    </row>
    <row r="65" spans="5:19" x14ac:dyDescent="0.2">
      <c r="E65" s="6">
        <v>61</v>
      </c>
      <c r="F65" s="39">
        <v>2.4389999999999998E-2</v>
      </c>
      <c r="G65" s="19">
        <f t="shared" si="2"/>
        <v>3.4590000000000121E-2</v>
      </c>
      <c r="H65" s="20">
        <f t="shared" si="0"/>
        <v>0.22587127988513864</v>
      </c>
      <c r="J65" s="10">
        <v>61</v>
      </c>
      <c r="K65" s="11">
        <v>62</v>
      </c>
      <c r="L65" s="39">
        <v>7.9253799999999992E-3</v>
      </c>
      <c r="M65" s="42">
        <v>0.99207462000000002</v>
      </c>
      <c r="N65" s="20">
        <f>PRODUCT(M$4:M65)</f>
        <v>0.914971938459056</v>
      </c>
      <c r="P65" s="15">
        <v>61</v>
      </c>
      <c r="Q65" s="23">
        <f t="shared" si="1"/>
        <v>131735.71374077932</v>
      </c>
      <c r="R65" s="24" cm="1">
        <f t="array" ref="R65">Q65*RD</f>
        <v>2634.7142748155866</v>
      </c>
      <c r="S65" s="25">
        <f>Q65*(RD-COMM)</f>
        <v>790.41428244467591</v>
      </c>
    </row>
    <row r="66" spans="5:19" x14ac:dyDescent="0.2">
      <c r="E66" s="6">
        <v>62</v>
      </c>
      <c r="F66" s="39">
        <v>2.4549999999999999E-2</v>
      </c>
      <c r="G66" s="19">
        <f t="shared" si="2"/>
        <v>3.4310000000000063E-2</v>
      </c>
      <c r="H66" s="20">
        <f t="shared" si="0"/>
        <v>0.2182530739119212</v>
      </c>
      <c r="J66" s="10">
        <v>62</v>
      </c>
      <c r="K66" s="11">
        <v>63</v>
      </c>
      <c r="L66" s="39">
        <v>8.7428100000000002E-3</v>
      </c>
      <c r="M66" s="42">
        <v>0.99125719000000001</v>
      </c>
      <c r="N66" s="20">
        <f>PRODUCT(M$4:M66)</f>
        <v>0.90697251264577683</v>
      </c>
      <c r="P66" s="15">
        <v>62</v>
      </c>
      <c r="Q66" s="23">
        <f t="shared" si="1"/>
        <v>133607.31861030194</v>
      </c>
      <c r="R66" s="24" cm="1">
        <f t="array" ref="R66">Q66*RD</f>
        <v>2672.1463722060389</v>
      </c>
      <c r="S66" s="25">
        <f>Q66*(RD-COMM)</f>
        <v>801.64391166181167</v>
      </c>
    </row>
    <row r="67" spans="5:19" x14ac:dyDescent="0.2">
      <c r="E67" s="6">
        <v>63</v>
      </c>
      <c r="F67" s="39">
        <v>2.4709999999999999E-2</v>
      </c>
      <c r="G67" s="19">
        <f t="shared" si="2"/>
        <v>3.4629999999999939E-2</v>
      </c>
      <c r="H67" s="20">
        <f t="shared" si="0"/>
        <v>0.21082434086118626</v>
      </c>
      <c r="J67" s="10">
        <v>63</v>
      </c>
      <c r="K67" s="11">
        <v>64</v>
      </c>
      <c r="L67" s="39">
        <v>9.7442299999999996E-3</v>
      </c>
      <c r="M67" s="42">
        <v>0.99025576999999998</v>
      </c>
      <c r="N67" s="20">
        <f>PRODUCT(M$4:M67)</f>
        <v>0.89813476387887847</v>
      </c>
      <c r="P67" s="15">
        <v>63</v>
      </c>
      <c r="Q67" s="23">
        <f t="shared" si="1"/>
        <v>135548.88257882578</v>
      </c>
      <c r="R67" s="24" cm="1">
        <f t="array" ref="R67">Q67*RD</f>
        <v>2710.9776515765157</v>
      </c>
      <c r="S67" s="25">
        <f>Q67*(RD-COMM)</f>
        <v>813.2932954729547</v>
      </c>
    </row>
    <row r="68" spans="5:19" x14ac:dyDescent="0.2">
      <c r="E68" s="6">
        <v>64</v>
      </c>
      <c r="F68" s="39">
        <v>2.486E-2</v>
      </c>
      <c r="G68" s="19">
        <f t="shared" si="2"/>
        <v>3.4310000000000063E-2</v>
      </c>
      <c r="H68" s="20">
        <f t="shared" si="0"/>
        <v>0.20371363934275918</v>
      </c>
      <c r="J68" s="10">
        <v>64</v>
      </c>
      <c r="K68" s="11">
        <v>65</v>
      </c>
      <c r="L68" s="39">
        <v>1.074365E-2</v>
      </c>
      <c r="M68" s="42">
        <v>0.98925635000000001</v>
      </c>
      <c r="N68" s="20">
        <f>PRODUCT(M$4:M68)</f>
        <v>0.88848551832293121</v>
      </c>
      <c r="P68" s="15">
        <v>64</v>
      </c>
      <c r="Q68" s="23">
        <f t="shared" si="1"/>
        <v>137474.66216804241</v>
      </c>
      <c r="R68" s="24" cm="1">
        <f t="array" ref="R68">Q68*RD</f>
        <v>2749.4932433608483</v>
      </c>
      <c r="S68" s="25">
        <f>Q68*(RD-COMM)</f>
        <v>824.84797300825448</v>
      </c>
    </row>
    <row r="69" spans="5:19" x14ac:dyDescent="0.2">
      <c r="E69" s="6">
        <v>65</v>
      </c>
      <c r="F69" s="39">
        <v>2.5010000000000001E-2</v>
      </c>
      <c r="G69" s="19">
        <f t="shared" si="2"/>
        <v>3.461000000000003E-2</v>
      </c>
      <c r="H69" s="20">
        <f t="shared" si="0"/>
        <v>0.19678372420389137</v>
      </c>
      <c r="J69" s="10">
        <v>65</v>
      </c>
      <c r="K69" s="11">
        <v>66</v>
      </c>
      <c r="L69" s="39">
        <v>1.1741759999999999E-2</v>
      </c>
      <c r="M69" s="42">
        <v>0.98825823999999995</v>
      </c>
      <c r="N69" s="20">
        <f>PRODUCT(M$4:M69)</f>
        <v>0.87805313460330769</v>
      </c>
      <c r="P69" s="15">
        <v>65</v>
      </c>
      <c r="Q69" s="23">
        <f t="shared" si="1"/>
        <v>139469.63644350096</v>
      </c>
      <c r="R69" s="24" cm="1">
        <f t="array" ref="R69">Q69*RD</f>
        <v>2789.3927288700193</v>
      </c>
      <c r="S69" s="25">
        <f>Q69*(RD-COMM)</f>
        <v>836.81781866100573</v>
      </c>
    </row>
    <row r="70" spans="5:19" x14ac:dyDescent="0.2">
      <c r="E70" s="6">
        <v>66</v>
      </c>
      <c r="F70" s="39">
        <v>2.5149999999999999E-2</v>
      </c>
      <c r="G70" s="19">
        <f t="shared" si="2"/>
        <v>3.4249999999999892E-2</v>
      </c>
      <c r="H70" s="20">
        <f t="shared" ref="H70:H74" si="3">EXP(-F70*E70)</f>
        <v>0.19015799495025729</v>
      </c>
      <c r="J70" s="10">
        <v>66</v>
      </c>
      <c r="K70" s="11">
        <v>67</v>
      </c>
      <c r="L70" s="39">
        <v>1.2944559999999999E-2</v>
      </c>
      <c r="M70" s="42">
        <v>0.98705544000000001</v>
      </c>
      <c r="N70" s="20">
        <f>PRODUCT(M$4:M70)</f>
        <v>0.86668712311924712</v>
      </c>
      <c r="P70" s="15">
        <v>66</v>
      </c>
      <c r="Q70" s="23">
        <f t="shared" ref="Q70:Q73" si="4">(Q69-R69)*EXP(G70)</f>
        <v>141442.63242939816</v>
      </c>
      <c r="R70" s="24" cm="1">
        <f t="array" ref="R70">Q70*RD</f>
        <v>2828.8526485879634</v>
      </c>
      <c r="S70" s="25">
        <f>Q70*(RD-COMM)</f>
        <v>848.65579457638898</v>
      </c>
    </row>
    <row r="71" spans="5:19" x14ac:dyDescent="0.2">
      <c r="E71" s="6">
        <v>67</v>
      </c>
      <c r="F71" s="39">
        <v>2.529E-2</v>
      </c>
      <c r="G71" s="19">
        <f t="shared" ref="G71:G74" si="5">F71*E71-F70*E70</f>
        <v>3.4530000000000172E-2</v>
      </c>
      <c r="H71" s="20">
        <f t="shared" si="3"/>
        <v>0.18370391041962611</v>
      </c>
      <c r="J71" s="10">
        <v>67</v>
      </c>
      <c r="K71" s="11">
        <v>68</v>
      </c>
      <c r="L71" s="39">
        <v>1.4286E-2</v>
      </c>
      <c r="M71" s="42">
        <v>0.98571400000000009</v>
      </c>
      <c r="N71" s="20">
        <f>PRODUCT(M$4:M71)</f>
        <v>0.85430563087836564</v>
      </c>
      <c r="P71" s="15">
        <v>67</v>
      </c>
      <c r="Q71" s="23">
        <f t="shared" si="4"/>
        <v>143483.70905870144</v>
      </c>
      <c r="R71" s="24" cm="1">
        <f t="array" ref="R71">Q71*RD</f>
        <v>2869.6741811740289</v>
      </c>
      <c r="S71" s="25">
        <f>Q71*(RD-COMM)</f>
        <v>860.90225435220862</v>
      </c>
    </row>
    <row r="72" spans="5:19" x14ac:dyDescent="0.2">
      <c r="E72" s="6">
        <v>68</v>
      </c>
      <c r="F72" s="39">
        <v>2.5420000000000002E-2</v>
      </c>
      <c r="G72" s="19">
        <f t="shared" si="5"/>
        <v>3.4129999999999994E-2</v>
      </c>
      <c r="H72" s="20">
        <f t="shared" si="3"/>
        <v>0.1775398834169705</v>
      </c>
      <c r="J72" s="10">
        <v>68</v>
      </c>
      <c r="K72" s="11">
        <v>69</v>
      </c>
      <c r="L72" s="39">
        <v>1.5832019999999999E-2</v>
      </c>
      <c r="M72" s="42">
        <v>0.98416797999999994</v>
      </c>
      <c r="N72" s="20">
        <f>PRODUCT(M$4:M72)</f>
        <v>0.84078024704418663</v>
      </c>
      <c r="P72" s="15">
        <v>68</v>
      </c>
      <c r="Q72" s="23">
        <f t="shared" si="4"/>
        <v>145496.02922863211</v>
      </c>
      <c r="R72" s="24" cm="1">
        <f t="array" ref="R72">Q72*RD</f>
        <v>2909.9205845726424</v>
      </c>
      <c r="S72" s="25">
        <f>Q72*(RD-COMM)</f>
        <v>872.97617537179269</v>
      </c>
    </row>
    <row r="73" spans="5:19" x14ac:dyDescent="0.2">
      <c r="E73" s="6">
        <v>69</v>
      </c>
      <c r="F73" s="39">
        <v>2.555E-2</v>
      </c>
      <c r="G73" s="19">
        <f t="shared" si="5"/>
        <v>3.4389999999999921E-2</v>
      </c>
      <c r="H73" s="20">
        <f t="shared" si="3"/>
        <v>0.17153807934939544</v>
      </c>
      <c r="J73" s="10">
        <v>69</v>
      </c>
      <c r="K73" s="11">
        <v>70</v>
      </c>
      <c r="L73" s="39">
        <v>1.7437689999999999E-2</v>
      </c>
      <c r="M73" s="42">
        <v>0.98256231000000005</v>
      </c>
      <c r="N73" s="20">
        <f>PRODUCT(M$4:M73)</f>
        <v>0.82611898173810672</v>
      </c>
      <c r="P73" s="15">
        <v>69</v>
      </c>
      <c r="Q73" s="23">
        <f t="shared" si="4"/>
        <v>147574.93613988644</v>
      </c>
      <c r="R73" s="24" cm="1">
        <f t="array" ref="R73">Q73*RD</f>
        <v>2951.498722797729</v>
      </c>
      <c r="S73" s="25">
        <f>Q73*(RD-COMM)</f>
        <v>885.44961683931865</v>
      </c>
    </row>
    <row r="74" spans="5:19" ht="17" thickBot="1" x14ac:dyDescent="0.25">
      <c r="E74" s="7">
        <v>70</v>
      </c>
      <c r="F74" s="40">
        <v>2.5680000000000001E-2</v>
      </c>
      <c r="G74" s="21">
        <f t="shared" si="5"/>
        <v>3.465000000000007E-2</v>
      </c>
      <c r="H74" s="22">
        <f t="shared" si="3"/>
        <v>0.16569608199519367</v>
      </c>
      <c r="J74" s="10">
        <v>70</v>
      </c>
      <c r="K74" s="11">
        <v>71</v>
      </c>
      <c r="L74" s="39">
        <v>1.9402930000000002E-2</v>
      </c>
      <c r="M74" s="42">
        <v>0.98059707000000007</v>
      </c>
      <c r="N74" s="20">
        <f>PRODUCT(M$4:M74)</f>
        <v>0.81008985296377101</v>
      </c>
      <c r="P74" s="16">
        <v>70</v>
      </c>
      <c r="Q74" s="26">
        <f>(Q73-R73)*EXP(G74)</f>
        <v>149722.4701073771</v>
      </c>
      <c r="R74" s="27" cm="1">
        <f t="array" ref="R74">Q74*RD</f>
        <v>2994.4494021475421</v>
      </c>
      <c r="S74" s="28">
        <f>Q74*(RD-COMM)</f>
        <v>898.33482064426266</v>
      </c>
    </row>
    <row r="75" spans="5:19" x14ac:dyDescent="0.2">
      <c r="J75" s="10">
        <v>71</v>
      </c>
      <c r="K75" s="11">
        <v>72</v>
      </c>
      <c r="L75" s="39">
        <v>2.1147599999999999E-2</v>
      </c>
      <c r="M75" s="42">
        <v>0.97885239999999996</v>
      </c>
      <c r="N75" s="20">
        <f>PRODUCT(M$4:M75)</f>
        <v>0.7929583967892343</v>
      </c>
    </row>
    <row r="76" spans="5:19" x14ac:dyDescent="0.2">
      <c r="J76" s="10">
        <v>72</v>
      </c>
      <c r="K76" s="11">
        <v>73</v>
      </c>
      <c r="L76" s="39">
        <v>2.3299589999999998E-2</v>
      </c>
      <c r="M76" s="42">
        <v>0.97670041000000007</v>
      </c>
      <c r="N76" s="20">
        <f>PRODUCT(M$4:M76)</f>
        <v>0.77448279125698793</v>
      </c>
    </row>
    <row r="77" spans="5:19" x14ac:dyDescent="0.2">
      <c r="J77" s="10">
        <v>73</v>
      </c>
      <c r="K77" s="11">
        <v>74</v>
      </c>
      <c r="L77" s="39">
        <v>2.5369679999999999E-2</v>
      </c>
      <c r="M77" s="42">
        <v>0.97463031999999994</v>
      </c>
      <c r="N77" s="20">
        <f>PRODUCT(M$4:M77)</f>
        <v>0.75483441067729129</v>
      </c>
    </row>
    <row r="78" spans="5:19" x14ac:dyDescent="0.2">
      <c r="J78" s="10">
        <v>74</v>
      </c>
      <c r="K78" s="11">
        <v>75</v>
      </c>
      <c r="L78" s="39">
        <v>2.8216439999999999E-2</v>
      </c>
      <c r="M78" s="42">
        <v>0.97178355999999999</v>
      </c>
      <c r="N78" s="20">
        <f>PRODUCT(M$4:M78)</f>
        <v>0.73353567081848015</v>
      </c>
    </row>
    <row r="79" spans="5:19" x14ac:dyDescent="0.2">
      <c r="J79" s="10">
        <v>75</v>
      </c>
      <c r="K79" s="11">
        <v>76</v>
      </c>
      <c r="L79" s="39">
        <v>3.1495290000000002E-2</v>
      </c>
      <c r="M79" s="42">
        <v>0.96850471000000005</v>
      </c>
      <c r="N79" s="20">
        <f>PRODUCT(M$4:M79)</f>
        <v>0.71043275214070756</v>
      </c>
    </row>
    <row r="80" spans="5:19" x14ac:dyDescent="0.2">
      <c r="J80" s="10">
        <v>76</v>
      </c>
      <c r="K80" s="11">
        <v>77</v>
      </c>
      <c r="L80" s="39">
        <v>3.5661619999999998E-2</v>
      </c>
      <c r="M80" s="42">
        <v>0.96433838000000005</v>
      </c>
      <c r="N80" s="20">
        <f>PRODUCT(M$4:M80)</f>
        <v>0.68509756929831145</v>
      </c>
    </row>
    <row r="81" spans="10:14" x14ac:dyDescent="0.2">
      <c r="J81" s="10">
        <v>77</v>
      </c>
      <c r="K81" s="11">
        <v>78</v>
      </c>
      <c r="L81" s="39">
        <v>3.9426679999999999E-2</v>
      </c>
      <c r="M81" s="42">
        <v>0.96057331999999995</v>
      </c>
      <c r="N81" s="20">
        <f>PRODUCT(M$4:M81)</f>
        <v>0.65808644666480909</v>
      </c>
    </row>
    <row r="82" spans="10:14" x14ac:dyDescent="0.2">
      <c r="J82" s="10">
        <v>78</v>
      </c>
      <c r="K82" s="11">
        <v>79</v>
      </c>
      <c r="L82" s="39">
        <v>4.4438100000000001E-2</v>
      </c>
      <c r="M82" s="42">
        <v>0.95556190000000008</v>
      </c>
      <c r="N82" s="20">
        <f>PRODUCT(M$4:M82)</f>
        <v>0.62884233533927369</v>
      </c>
    </row>
    <row r="83" spans="10:14" x14ac:dyDescent="0.2">
      <c r="J83" s="10">
        <v>79</v>
      </c>
      <c r="K83" s="11">
        <v>80</v>
      </c>
      <c r="L83" s="39">
        <v>4.9260350000000001E-2</v>
      </c>
      <c r="M83" s="42">
        <v>0.95073964999999994</v>
      </c>
      <c r="N83" s="20">
        <f>PRODUCT(M$4:M83)</f>
        <v>0.59786534180564366</v>
      </c>
    </row>
    <row r="84" spans="10:14" x14ac:dyDescent="0.2">
      <c r="J84" s="10">
        <v>80</v>
      </c>
      <c r="K84" s="11">
        <v>81</v>
      </c>
      <c r="L84" s="39">
        <v>5.4582220000000001E-2</v>
      </c>
      <c r="M84" s="42">
        <v>0.94541777999999999</v>
      </c>
      <c r="N84" s="20">
        <f>PRODUCT(M$4:M84)</f>
        <v>0.56523252418883285</v>
      </c>
    </row>
    <row r="85" spans="10:14" x14ac:dyDescent="0.2">
      <c r="J85" s="10">
        <v>81</v>
      </c>
      <c r="K85" s="11">
        <v>82</v>
      </c>
      <c r="L85" s="39">
        <v>6.0282510000000004E-2</v>
      </c>
      <c r="M85" s="42">
        <v>0.93971749000000004</v>
      </c>
      <c r="N85" s="20">
        <f>PRODUCT(M$4:M85)</f>
        <v>0.53115888889709428</v>
      </c>
    </row>
    <row r="86" spans="10:14" x14ac:dyDescent="0.2">
      <c r="J86" s="10">
        <v>82</v>
      </c>
      <c r="K86" s="11">
        <v>83</v>
      </c>
      <c r="L86" s="39">
        <v>6.5676349999999994E-2</v>
      </c>
      <c r="M86" s="42">
        <v>0.93432365000000006</v>
      </c>
      <c r="N86" s="20">
        <f>PRODUCT(M$4:M86)</f>
        <v>0.49627431180427761</v>
      </c>
    </row>
    <row r="87" spans="10:14" x14ac:dyDescent="0.2">
      <c r="J87" s="10">
        <v>83</v>
      </c>
      <c r="K87" s="11">
        <v>84</v>
      </c>
      <c r="L87" s="39">
        <v>7.3381680000000005E-2</v>
      </c>
      <c r="M87" s="42">
        <v>0.92661832</v>
      </c>
      <c r="N87" s="20">
        <f>PRODUCT(M$4:M87)</f>
        <v>0.45985686906323586</v>
      </c>
    </row>
    <row r="88" spans="10:14" x14ac:dyDescent="0.2">
      <c r="J88" s="10">
        <v>84</v>
      </c>
      <c r="K88" s="11">
        <v>85</v>
      </c>
      <c r="L88" s="39">
        <v>8.3277150000000008E-2</v>
      </c>
      <c r="M88" s="42">
        <v>0.91672284999999998</v>
      </c>
      <c r="N88" s="20">
        <f>PRODUCT(M$4:M88)</f>
        <v>0.42156129959972638</v>
      </c>
    </row>
    <row r="89" spans="10:14" x14ac:dyDescent="0.2">
      <c r="J89" s="10">
        <v>85</v>
      </c>
      <c r="K89" s="11">
        <v>86</v>
      </c>
      <c r="L89" s="39">
        <v>9.6081320000000012E-2</v>
      </c>
      <c r="M89" s="42">
        <v>0.90391867999999997</v>
      </c>
      <c r="N89" s="20">
        <f>PRODUCT(M$4:M89)</f>
        <v>0.38105713347326919</v>
      </c>
    </row>
    <row r="90" spans="10:14" x14ac:dyDescent="0.2">
      <c r="J90" s="10">
        <v>86</v>
      </c>
      <c r="K90" s="11">
        <v>87</v>
      </c>
      <c r="L90" s="39">
        <v>0.10923843</v>
      </c>
      <c r="M90" s="42">
        <v>0.89076157</v>
      </c>
      <c r="N90" s="20">
        <f>PRODUCT(M$4:M90)</f>
        <v>0.33943105047234884</v>
      </c>
    </row>
    <row r="91" spans="10:14" x14ac:dyDescent="0.2">
      <c r="J91" s="10">
        <v>87</v>
      </c>
      <c r="K91" s="11">
        <v>88</v>
      </c>
      <c r="L91" s="39">
        <v>0.12370281</v>
      </c>
      <c r="M91" s="42">
        <v>0.87629718999999995</v>
      </c>
      <c r="N91" s="20">
        <f>PRODUCT(M$4:M91)</f>
        <v>0.29744247572766747</v>
      </c>
    </row>
    <row r="92" spans="10:14" x14ac:dyDescent="0.2">
      <c r="J92" s="10">
        <v>88</v>
      </c>
      <c r="K92" s="11">
        <v>89</v>
      </c>
      <c r="L92" s="39">
        <v>0.13953249000000001</v>
      </c>
      <c r="M92" s="42">
        <v>0.86046750999999999</v>
      </c>
      <c r="N92" s="20">
        <f>PRODUCT(M$4:M92)</f>
        <v>0.25593958645762144</v>
      </c>
    </row>
    <row r="93" spans="10:14" x14ac:dyDescent="0.2">
      <c r="J93" s="10">
        <v>89</v>
      </c>
      <c r="K93" s="11">
        <v>90</v>
      </c>
      <c r="L93" s="39">
        <v>0.15663443000000002</v>
      </c>
      <c r="M93" s="42">
        <v>0.84336557000000001</v>
      </c>
      <c r="N93" s="20">
        <f>PRODUCT(M$4:M93)</f>
        <v>0.21585063521839618</v>
      </c>
    </row>
    <row r="94" spans="10:14" x14ac:dyDescent="0.2">
      <c r="J94" s="10">
        <v>90</v>
      </c>
      <c r="K94" s="11">
        <v>91</v>
      </c>
      <c r="L94" s="39">
        <v>0.17330804</v>
      </c>
      <c r="M94" s="42">
        <v>0.82669196</v>
      </c>
      <c r="N94" s="20">
        <f>PRODUCT(M$4:M94)</f>
        <v>0.17844198469594097</v>
      </c>
    </row>
    <row r="95" spans="10:14" x14ac:dyDescent="0.2">
      <c r="J95" s="10">
        <v>91</v>
      </c>
      <c r="K95" s="11">
        <v>92</v>
      </c>
      <c r="L95" s="39">
        <v>0.19215108</v>
      </c>
      <c r="M95" s="42">
        <v>0.80784891999999997</v>
      </c>
      <c r="N95" s="20">
        <f>PRODUCT(M$4:M95)</f>
        <v>0.14415416461927244</v>
      </c>
    </row>
    <row r="96" spans="10:14" x14ac:dyDescent="0.2">
      <c r="J96" s="10">
        <v>92</v>
      </c>
      <c r="K96" s="11">
        <v>93</v>
      </c>
      <c r="L96" s="39">
        <v>0.21016615999999999</v>
      </c>
      <c r="M96" s="42">
        <v>0.78983384000000001</v>
      </c>
      <c r="N96" s="20">
        <f>PRODUCT(M$4:M96)</f>
        <v>0.11385783739323209</v>
      </c>
    </row>
    <row r="97" spans="10:14" x14ac:dyDescent="0.2">
      <c r="J97" s="10">
        <v>93</v>
      </c>
      <c r="K97" s="11">
        <v>94</v>
      </c>
      <c r="L97" s="39">
        <v>0.22946572000000001</v>
      </c>
      <c r="M97" s="42">
        <v>0.77053428000000002</v>
      </c>
      <c r="N97" s="20">
        <f>PRODUCT(M$4:M97)</f>
        <v>8.7731366758151172E-2</v>
      </c>
    </row>
    <row r="98" spans="10:14" x14ac:dyDescent="0.2">
      <c r="J98" s="10">
        <v>94</v>
      </c>
      <c r="K98" s="11">
        <v>95</v>
      </c>
      <c r="L98" s="39">
        <v>0.25075094999999997</v>
      </c>
      <c r="M98" s="42">
        <v>0.74924904999999997</v>
      </c>
      <c r="N98" s="20">
        <f>PRODUCT(M$4:M98)</f>
        <v>6.5732643198746346E-2</v>
      </c>
    </row>
    <row r="99" spans="10:14" x14ac:dyDescent="0.2">
      <c r="J99" s="10">
        <v>95</v>
      </c>
      <c r="K99" s="11">
        <v>96</v>
      </c>
      <c r="L99" s="39">
        <v>0.27485301000000001</v>
      </c>
      <c r="M99" s="42">
        <v>0.72514698999999994</v>
      </c>
      <c r="N99" s="20">
        <f>PRODUCT(M$4:M99)</f>
        <v>4.7665828360314882E-2</v>
      </c>
    </row>
    <row r="100" spans="10:14" x14ac:dyDescent="0.2">
      <c r="J100" s="10">
        <v>96</v>
      </c>
      <c r="K100" s="11">
        <v>97</v>
      </c>
      <c r="L100" s="39">
        <v>0.29448656000000001</v>
      </c>
      <c r="M100" s="42">
        <v>0.70551343999999994</v>
      </c>
      <c r="N100" s="20">
        <f>PRODUCT(M$4:M100)</f>
        <v>3.3628882536935308E-2</v>
      </c>
    </row>
    <row r="101" spans="10:14" x14ac:dyDescent="0.2">
      <c r="J101" s="10">
        <v>97</v>
      </c>
      <c r="K101" s="11">
        <v>98</v>
      </c>
      <c r="L101" s="39">
        <v>0.31527348999999999</v>
      </c>
      <c r="M101" s="42">
        <v>0.68472650999999995</v>
      </c>
      <c r="N101" s="20">
        <f>PRODUCT(M$4:M101)</f>
        <v>2.3026587374715659E-2</v>
      </c>
    </row>
    <row r="102" spans="10:14" x14ac:dyDescent="0.2">
      <c r="J102" s="10">
        <v>98</v>
      </c>
      <c r="K102" s="11">
        <v>99</v>
      </c>
      <c r="L102" s="39">
        <v>0.33659532999999997</v>
      </c>
      <c r="M102" s="42">
        <v>0.66340467000000003</v>
      </c>
      <c r="N102" s="20">
        <f>PRODUCT(M$4:M102)</f>
        <v>1.5275945598549409E-2</v>
      </c>
    </row>
    <row r="103" spans="10:14" x14ac:dyDescent="0.2">
      <c r="J103" s="10">
        <v>99</v>
      </c>
      <c r="K103" s="11">
        <v>100</v>
      </c>
      <c r="L103" s="39">
        <v>0.35982628999999999</v>
      </c>
      <c r="M103" s="42">
        <v>0.64017371000000001</v>
      </c>
      <c r="N103" s="20">
        <f>PRODUCT(M$4:M103)</f>
        <v>9.7792587675815459E-3</v>
      </c>
    </row>
    <row r="104" spans="10:14" x14ac:dyDescent="0.2">
      <c r="J104" s="10">
        <v>100</v>
      </c>
      <c r="K104" s="11">
        <v>101</v>
      </c>
      <c r="L104" s="39">
        <v>0.39030531000000002</v>
      </c>
      <c r="M104" s="42">
        <v>0.60969468999999998</v>
      </c>
      <c r="N104" s="20">
        <f>PRODUCT(M$4:M104)</f>
        <v>5.9623621427304123E-3</v>
      </c>
    </row>
    <row r="105" spans="10:14" x14ac:dyDescent="0.2">
      <c r="J105" s="10">
        <v>101</v>
      </c>
      <c r="K105" s="11">
        <v>102</v>
      </c>
      <c r="L105" s="39">
        <v>0.42755694999999999</v>
      </c>
      <c r="M105" s="42">
        <v>0.57244304999999995</v>
      </c>
      <c r="N105" s="20">
        <f>PRODUCT(M$4:M105)</f>
        <v>3.4131127701891324E-3</v>
      </c>
    </row>
    <row r="106" spans="10:14" x14ac:dyDescent="0.2">
      <c r="J106" s="10">
        <v>102</v>
      </c>
      <c r="K106" s="11">
        <v>103</v>
      </c>
      <c r="L106" s="39">
        <v>0.46082994999999999</v>
      </c>
      <c r="M106" s="42">
        <v>0.53917004999999996</v>
      </c>
      <c r="N106" s="20">
        <f>PRODUCT(M$4:M106)</f>
        <v>1.8402481829585128E-3</v>
      </c>
    </row>
    <row r="107" spans="10:14" x14ac:dyDescent="0.2">
      <c r="J107" s="10">
        <v>103</v>
      </c>
      <c r="K107" s="11">
        <v>104</v>
      </c>
      <c r="L107" s="39">
        <v>0.49461828000000002</v>
      </c>
      <c r="M107" s="42">
        <v>0.50538171999999992</v>
      </c>
      <c r="N107" s="20">
        <f>PRODUCT(M$4:M107)</f>
        <v>9.300277919304477E-4</v>
      </c>
    </row>
    <row r="108" spans="10:14" x14ac:dyDescent="0.2">
      <c r="J108" s="10">
        <v>104</v>
      </c>
      <c r="K108" s="11">
        <v>105</v>
      </c>
      <c r="L108" s="39">
        <v>0.52863235999999991</v>
      </c>
      <c r="M108" s="42">
        <v>0.47136763999999998</v>
      </c>
      <c r="N108" s="20">
        <f>PRODUCT(M$4:M108)</f>
        <v>4.3838500541666615E-4</v>
      </c>
    </row>
    <row r="109" spans="10:14" x14ac:dyDescent="0.2">
      <c r="J109" s="10">
        <v>105</v>
      </c>
      <c r="K109" s="11">
        <v>106</v>
      </c>
      <c r="L109" s="39">
        <v>0.56256638999999997</v>
      </c>
      <c r="M109" s="42">
        <v>0.43743360999999997</v>
      </c>
      <c r="N109" s="20">
        <f>PRODUCT(M$4:M109)</f>
        <v>1.9176433548928181E-4</v>
      </c>
    </row>
    <row r="110" spans="10:14" x14ac:dyDescent="0.2">
      <c r="J110" s="10">
        <v>106</v>
      </c>
      <c r="K110" s="11">
        <v>107</v>
      </c>
      <c r="L110" s="39">
        <v>0.59611694999999998</v>
      </c>
      <c r="M110" s="42">
        <v>0.40388305000000002</v>
      </c>
      <c r="N110" s="20">
        <f>PRODUCT(M$4:M110)</f>
        <v>7.7450364698634382E-5</v>
      </c>
    </row>
    <row r="111" spans="10:14" x14ac:dyDescent="0.2">
      <c r="J111" s="10">
        <v>107</v>
      </c>
      <c r="K111" s="11">
        <v>108</v>
      </c>
      <c r="L111" s="39">
        <v>0.62898604999999996</v>
      </c>
      <c r="M111" s="42">
        <v>0.37101395000000004</v>
      </c>
      <c r="N111" s="20">
        <f>PRODUCT(M$4:M111)</f>
        <v>2.8735165735780906E-5</v>
      </c>
    </row>
    <row r="112" spans="10:14" x14ac:dyDescent="0.2">
      <c r="J112" s="10">
        <v>108</v>
      </c>
      <c r="K112" s="11">
        <v>109</v>
      </c>
      <c r="L112" s="39">
        <v>0.66089964000000001</v>
      </c>
      <c r="M112" s="42">
        <v>0.33910036000000005</v>
      </c>
      <c r="N112" s="20">
        <f>PRODUCT(M$4:M112)</f>
        <v>9.744105045662971E-6</v>
      </c>
    </row>
    <row r="113" spans="10:14" x14ac:dyDescent="0.2">
      <c r="J113" s="10">
        <v>109</v>
      </c>
      <c r="K113" s="11">
        <v>110</v>
      </c>
      <c r="L113" s="39">
        <v>0.69160641</v>
      </c>
      <c r="M113" s="42">
        <v>0.30839359</v>
      </c>
      <c r="N113" s="20">
        <f>PRODUCT(M$4:M113)</f>
        <v>3.0050195363691176E-6</v>
      </c>
    </row>
    <row r="114" spans="10:14" x14ac:dyDescent="0.2">
      <c r="J114" s="10">
        <v>110</v>
      </c>
      <c r="K114" s="11">
        <v>111</v>
      </c>
      <c r="L114" s="39">
        <v>0.72089205000000001</v>
      </c>
      <c r="M114" s="42">
        <v>0.27910794999999999</v>
      </c>
      <c r="N114" s="20">
        <f>PRODUCT(M$4:M114)</f>
        <v>8.3872484250593481E-7</v>
      </c>
    </row>
    <row r="115" spans="10:14" x14ac:dyDescent="0.2">
      <c r="J115" s="10">
        <v>111</v>
      </c>
      <c r="K115" s="11">
        <v>112</v>
      </c>
      <c r="L115" s="39">
        <v>0.74858000999999996</v>
      </c>
      <c r="M115" s="42">
        <v>0.25141999000000004</v>
      </c>
      <c r="N115" s="20">
        <f>PRODUCT(M$4:M115)</f>
        <v>2.1087219151559373E-7</v>
      </c>
    </row>
    <row r="116" spans="10:14" x14ac:dyDescent="0.2">
      <c r="J116" s="10">
        <v>112</v>
      </c>
      <c r="K116" s="11">
        <v>113</v>
      </c>
      <c r="L116" s="39">
        <v>0.77453751000000004</v>
      </c>
      <c r="M116" s="42">
        <v>0.22546249000000002</v>
      </c>
      <c r="N116" s="20">
        <f>PRODUCT(M$4:M116)</f>
        <v>4.7543769370862644E-8</v>
      </c>
    </row>
    <row r="117" spans="10:14" x14ac:dyDescent="0.2">
      <c r="J117" s="10">
        <v>113</v>
      </c>
      <c r="K117" s="11">
        <v>114</v>
      </c>
      <c r="L117" s="39">
        <v>0.79867010999999999</v>
      </c>
      <c r="M117" s="42">
        <v>0.20132989000000001</v>
      </c>
      <c r="N117" s="20">
        <f>PRODUCT(M$4:M117)</f>
        <v>9.5719818576211455E-9</v>
      </c>
    </row>
    <row r="118" spans="10:14" x14ac:dyDescent="0.2">
      <c r="J118" s="10">
        <v>114</v>
      </c>
      <c r="K118" s="11">
        <v>115</v>
      </c>
      <c r="L118" s="39">
        <v>0.82092565000000006</v>
      </c>
      <c r="M118" s="42">
        <v>0.17907435000000002</v>
      </c>
      <c r="N118" s="20">
        <f>PRODUCT(M$4:M118)</f>
        <v>1.7140964293652993E-9</v>
      </c>
    </row>
    <row r="119" spans="10:14" x14ac:dyDescent="0.2">
      <c r="J119" s="10">
        <v>115</v>
      </c>
      <c r="K119" s="11">
        <v>116</v>
      </c>
      <c r="L119" s="39">
        <v>0.84128683999999998</v>
      </c>
      <c r="M119" s="42">
        <v>0.15871315999999999</v>
      </c>
      <c r="N119" s="20">
        <f>PRODUCT(M$4:M119)</f>
        <v>2.7204966084928344E-10</v>
      </c>
    </row>
    <row r="120" spans="10:14" x14ac:dyDescent="0.2">
      <c r="J120" s="10">
        <v>116</v>
      </c>
      <c r="K120" s="11">
        <v>117</v>
      </c>
      <c r="L120" s="39">
        <v>0.85977108000000002</v>
      </c>
      <c r="M120" s="42">
        <v>0.14022891999999998</v>
      </c>
      <c r="N120" s="20">
        <f>PRODUCT(M$4:M120)</f>
        <v>3.8149230127261292E-11</v>
      </c>
    </row>
    <row r="121" spans="10:14" x14ac:dyDescent="0.2">
      <c r="J121" s="10">
        <v>117</v>
      </c>
      <c r="K121" s="11">
        <v>118</v>
      </c>
      <c r="L121" s="39">
        <v>0.87642112999999999</v>
      </c>
      <c r="M121" s="42">
        <v>0.12357886999999999</v>
      </c>
      <c r="N121" s="20">
        <f>PRODUCT(M$4:M121)</f>
        <v>4.7144387504969061E-12</v>
      </c>
    </row>
    <row r="122" spans="10:14" x14ac:dyDescent="0.2">
      <c r="J122" s="10">
        <v>118</v>
      </c>
      <c r="K122" s="11">
        <v>119</v>
      </c>
      <c r="L122" s="39">
        <v>0.89130394000000002</v>
      </c>
      <c r="M122" s="42">
        <v>0.10869606</v>
      </c>
      <c r="N122" s="20">
        <f>PRODUCT(M$4:M122)</f>
        <v>5.1244091729033673E-13</v>
      </c>
    </row>
    <row r="123" spans="10:14" ht="17" thickBot="1" x14ac:dyDescent="0.25">
      <c r="J123" s="12">
        <v>119</v>
      </c>
      <c r="K123" s="13">
        <v>120</v>
      </c>
      <c r="L123" s="40">
        <v>0.90450239999999993</v>
      </c>
      <c r="M123" s="43">
        <v>9.5497600000000002E-2</v>
      </c>
      <c r="N123" s="22">
        <f>PRODUCT(M$4:M123)</f>
        <v>4.8936877743025662E-14</v>
      </c>
    </row>
  </sheetData>
  <pageMargins left="0.7" right="0.7" top="0.75" bottom="0.75" header="0.3" footer="0.3"/>
  <ignoredErrors>
    <ignoredError sqref="N5:N1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Data</vt:lpstr>
      <vt:lpstr>benefitcost</vt:lpstr>
      <vt:lpstr>COMM</vt:lpstr>
      <vt:lpstr>fixedfee</vt:lpstr>
      <vt:lpstr>guarantee</vt:lpstr>
      <vt:lpstr>inflation</vt:lpstr>
      <vt:lpstr>lapse</vt:lpstr>
      <vt:lpstr>premium</vt:lpstr>
      <vt:lpstr>RD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Pascuzzi</dc:creator>
  <cp:lastModifiedBy>Francesco Pascuzzi</cp:lastModifiedBy>
  <dcterms:created xsi:type="dcterms:W3CDTF">2022-06-01T12:42:14Z</dcterms:created>
  <dcterms:modified xsi:type="dcterms:W3CDTF">2022-06-01T13:31:27Z</dcterms:modified>
</cp:coreProperties>
</file>